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vitic\Desktop\JAVIER\2. CTO AMBIENTE Y GESTIÓN DEL RIESGO\SEPTIEMBRE\1.2 INTERVENTORIA HORNILLAS ECOEFICIENTES\"/>
    </mc:Choice>
  </mc:AlternateContent>
  <xr:revisionPtr revIDLastSave="0" documentId="13_ncr:1_{6A9A51A3-8492-4E0E-AAEF-81A2FF6E1C35}" xr6:coauthVersionLast="47" xr6:coauthVersionMax="47" xr10:uidLastSave="{00000000-0000-0000-0000-000000000000}"/>
  <bookViews>
    <workbookView xWindow="-120" yWindow="-120" windowWidth="20730" windowHeight="11160" firstSheet="14" activeTab="21" xr2:uid="{00000000-000D-0000-FFFF-FFFF00000000}"/>
  </bookViews>
  <sheets>
    <sheet name="CANTIDADES" sheetId="20" r:id="rId1"/>
    <sheet name="PRESUPUESTO GENERAL HORNILLAS" sheetId="24" r:id="rId2"/>
    <sheet name="PTO HORNILLA" sheetId="1" r:id="rId3"/>
    <sheet name="1.1" sheetId="2" r:id="rId4"/>
    <sheet name="2.1" sheetId="3" r:id="rId5"/>
    <sheet name="2.2" sheetId="5" r:id="rId6"/>
    <sheet name="2.3" sheetId="8" r:id="rId7"/>
    <sheet name="2.4" sheetId="9" r:id="rId8"/>
    <sheet name="2.5" sheetId="10" r:id="rId9"/>
    <sheet name="2.6" sheetId="11" r:id="rId10"/>
    <sheet name="2.7" sheetId="12" r:id="rId11"/>
    <sheet name="2.8" sheetId="13" r:id="rId12"/>
    <sheet name="2.9" sheetId="14" r:id="rId13"/>
    <sheet name="2.10" sheetId="15" r:id="rId14"/>
    <sheet name="3.1" sheetId="17" r:id="rId15"/>
    <sheet name="3.2" sheetId="18" r:id="rId16"/>
    <sheet name="3.3" sheetId="19" r:id="rId17"/>
    <sheet name="MORTERO 1;4" sheetId="21" r:id="rId18"/>
    <sheet name="INSUMOS" sheetId="6" r:id="rId19"/>
    <sheet name="BASICOS" sheetId="7" state="hidden" r:id="rId20"/>
    <sheet name="M DE OBRA" sheetId="22" r:id="rId21"/>
    <sheet name="ANALISIS INTERVENTORIA" sheetId="25" r:id="rId22"/>
    <sheet name="Hoja2" sheetId="26" r:id="rId23"/>
  </sheets>
  <externalReferences>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s>
  <definedNames>
    <definedName name="\a" localSheetId="7">[1]PJ!#REF!</definedName>
    <definedName name="\a" localSheetId="1">[1]PJ!#REF!</definedName>
    <definedName name="\a">[1]PJ!#REF!</definedName>
    <definedName name="\L" localSheetId="7">#REF!</definedName>
    <definedName name="\L" localSheetId="1">#REF!</definedName>
    <definedName name="\L">#REF!</definedName>
    <definedName name="\P" localSheetId="7">#REF!</definedName>
    <definedName name="\P" localSheetId="1">#REF!</definedName>
    <definedName name="\P">#REF!</definedName>
    <definedName name="\s" localSheetId="7">#REF!</definedName>
    <definedName name="\s" localSheetId="1">#REF!</definedName>
    <definedName name="\s">#REF!</definedName>
    <definedName name="________________________PJ50" localSheetId="7">#REF!</definedName>
    <definedName name="________________________PJ50" localSheetId="1">#REF!</definedName>
    <definedName name="________________________PJ50">#REF!</definedName>
    <definedName name="_______________________pj51" localSheetId="7">#REF!</definedName>
    <definedName name="_______________________pj51" localSheetId="1">#REF!</definedName>
    <definedName name="_______________________pj51">#REF!</definedName>
    <definedName name="______________________PJ50" localSheetId="7">#REF!</definedName>
    <definedName name="______________________PJ50" localSheetId="1">#REF!</definedName>
    <definedName name="______________________PJ50">#REF!</definedName>
    <definedName name="_____________________PJ50" localSheetId="7">#REF!</definedName>
    <definedName name="_____________________PJ50" localSheetId="1">#REF!</definedName>
    <definedName name="_____________________PJ50">#REF!</definedName>
    <definedName name="_____________________pj51" localSheetId="7">#REF!</definedName>
    <definedName name="_____________________pj51" localSheetId="1">#REF!</definedName>
    <definedName name="_____________________pj51">#REF!</definedName>
    <definedName name="_____________________xz2" localSheetId="7">#REF!</definedName>
    <definedName name="_____________________xz2" localSheetId="1">#REF!</definedName>
    <definedName name="_____________________xz2">#REF!</definedName>
    <definedName name="____________________PJ50" localSheetId="7">#REF!</definedName>
    <definedName name="____________________PJ50" localSheetId="1">#REF!</definedName>
    <definedName name="____________________PJ50">#REF!</definedName>
    <definedName name="____________________pj51" localSheetId="7">#REF!</definedName>
    <definedName name="____________________pj51" localSheetId="1">#REF!</definedName>
    <definedName name="____________________pj51">#REF!</definedName>
    <definedName name="____________________xz2" localSheetId="7">#REF!</definedName>
    <definedName name="____________________xz2" localSheetId="1">#REF!</definedName>
    <definedName name="____________________xz2">#REF!</definedName>
    <definedName name="___________________PJ50" localSheetId="7">#REF!</definedName>
    <definedName name="___________________PJ50" localSheetId="1">#REF!</definedName>
    <definedName name="___________________PJ50">#REF!</definedName>
    <definedName name="___________________pj51" localSheetId="7">#REF!</definedName>
    <definedName name="___________________pj51" localSheetId="1">#REF!</definedName>
    <definedName name="___________________pj51">#REF!</definedName>
    <definedName name="___________________xz2" localSheetId="7">#REF!</definedName>
    <definedName name="___________________xz2" localSheetId="1">#REF!</definedName>
    <definedName name="___________________xz2">#REF!</definedName>
    <definedName name="__________________PJ50" localSheetId="7">#REF!</definedName>
    <definedName name="__________________PJ50" localSheetId="1">#REF!</definedName>
    <definedName name="__________________PJ50">#REF!</definedName>
    <definedName name="__________________pj51" localSheetId="7">#REF!</definedName>
    <definedName name="__________________pj51" localSheetId="1">#REF!</definedName>
    <definedName name="__________________pj51">#REF!</definedName>
    <definedName name="__________________xz2" localSheetId="7">#REF!</definedName>
    <definedName name="__________________xz2" localSheetId="1">#REF!</definedName>
    <definedName name="__________________xz2">#REF!</definedName>
    <definedName name="_________________PJ50" localSheetId="7">#REF!</definedName>
    <definedName name="_________________PJ50" localSheetId="1">#REF!</definedName>
    <definedName name="_________________PJ50">#REF!</definedName>
    <definedName name="_________________pj51" localSheetId="7">#REF!</definedName>
    <definedName name="_________________pj51" localSheetId="1">#REF!</definedName>
    <definedName name="_________________pj51">#REF!</definedName>
    <definedName name="_________________xz2" localSheetId="7">#REF!</definedName>
    <definedName name="_________________xz2" localSheetId="1">#REF!</definedName>
    <definedName name="_________________xz2">#REF!</definedName>
    <definedName name="________________PJ50" localSheetId="7">#REF!</definedName>
    <definedName name="________________PJ50" localSheetId="1">#REF!</definedName>
    <definedName name="________________PJ50">#REF!</definedName>
    <definedName name="________________pj51" localSheetId="7">#REF!</definedName>
    <definedName name="________________pj51" localSheetId="1">#REF!</definedName>
    <definedName name="________________pj51">#REF!</definedName>
    <definedName name="________________xz2" localSheetId="7">#REF!</definedName>
    <definedName name="________________xz2" localSheetId="1">#REF!</definedName>
    <definedName name="________________xz2">#REF!</definedName>
    <definedName name="_______________PJ50" localSheetId="7">#REF!</definedName>
    <definedName name="_______________PJ50" localSheetId="1">#REF!</definedName>
    <definedName name="_______________PJ50">#REF!</definedName>
    <definedName name="_______________pj51" localSheetId="7">#REF!</definedName>
    <definedName name="_______________pj51" localSheetId="1">#REF!</definedName>
    <definedName name="_______________pj51">#REF!</definedName>
    <definedName name="_______________xz2" localSheetId="7">#REF!</definedName>
    <definedName name="_______________xz2" localSheetId="1">#REF!</definedName>
    <definedName name="_______________xz2">#REF!</definedName>
    <definedName name="______________PJ50" localSheetId="7">#REF!</definedName>
    <definedName name="______________PJ50" localSheetId="1">#REF!</definedName>
    <definedName name="______________PJ50">#REF!</definedName>
    <definedName name="______________pj51" localSheetId="7">#REF!</definedName>
    <definedName name="______________pj51" localSheetId="1">#REF!</definedName>
    <definedName name="______________pj51">#REF!</definedName>
    <definedName name="______________xz2" localSheetId="7">#REF!</definedName>
    <definedName name="______________xz2" localSheetId="1">#REF!</definedName>
    <definedName name="______________xz2">#REF!</definedName>
    <definedName name="_____________PJ50" localSheetId="7">#REF!</definedName>
    <definedName name="_____________PJ50" localSheetId="1">#REF!</definedName>
    <definedName name="_____________PJ50">#REF!</definedName>
    <definedName name="_____________pj51" localSheetId="7">#REF!</definedName>
    <definedName name="_____________pj51" localSheetId="1">#REF!</definedName>
    <definedName name="_____________pj51">#REF!</definedName>
    <definedName name="_____________xz2" localSheetId="7">#REF!</definedName>
    <definedName name="_____________xz2" localSheetId="1">#REF!</definedName>
    <definedName name="_____________xz2">#REF!</definedName>
    <definedName name="____________PJ50" localSheetId="7">#REF!</definedName>
    <definedName name="____________PJ50" localSheetId="1">#REF!</definedName>
    <definedName name="____________PJ50">#REF!</definedName>
    <definedName name="____________pj51" localSheetId="7">#REF!</definedName>
    <definedName name="____________pj51" localSheetId="1">#REF!</definedName>
    <definedName name="____________pj51">#REF!</definedName>
    <definedName name="____________xz2" localSheetId="7">#REF!</definedName>
    <definedName name="____________xz2" localSheetId="1">#REF!</definedName>
    <definedName name="____________xz2">#REF!</definedName>
    <definedName name="___________PJ50" localSheetId="7">#REF!</definedName>
    <definedName name="___________PJ50" localSheetId="1">#REF!</definedName>
    <definedName name="___________PJ50">#REF!</definedName>
    <definedName name="___________pj51" localSheetId="7">#REF!</definedName>
    <definedName name="___________pj51" localSheetId="1">#REF!</definedName>
    <definedName name="___________pj51">#REF!</definedName>
    <definedName name="___________xz2" localSheetId="7">#REF!</definedName>
    <definedName name="___________xz2" localSheetId="1">#REF!</definedName>
    <definedName name="___________xz2">#REF!</definedName>
    <definedName name="__________PJ50" localSheetId="7">#REF!</definedName>
    <definedName name="__________PJ50" localSheetId="1">#REF!</definedName>
    <definedName name="__________PJ50">#REF!</definedName>
    <definedName name="__________pj51" localSheetId="7">#REF!</definedName>
    <definedName name="__________pj51" localSheetId="1">#REF!</definedName>
    <definedName name="__________pj51">#REF!</definedName>
    <definedName name="__________xz2" localSheetId="7">#REF!</definedName>
    <definedName name="__________xz2" localSheetId="1">#REF!</definedName>
    <definedName name="__________xz2">#REF!</definedName>
    <definedName name="_________PJ50" localSheetId="7">#REF!</definedName>
    <definedName name="_________PJ50" localSheetId="1">#REF!</definedName>
    <definedName name="_________PJ50">#REF!</definedName>
    <definedName name="_________pj51" localSheetId="7">#REF!</definedName>
    <definedName name="_________pj51" localSheetId="1">#REF!</definedName>
    <definedName name="_________pj51">#REF!</definedName>
    <definedName name="_________xz2" localSheetId="7">#REF!</definedName>
    <definedName name="_________xz2" localSheetId="1">#REF!</definedName>
    <definedName name="_________xz2">#REF!</definedName>
    <definedName name="________MA2" localSheetId="7">#REF!</definedName>
    <definedName name="________MA2" localSheetId="20">#REF!</definedName>
    <definedName name="________MA2" localSheetId="1">#REF!</definedName>
    <definedName name="________MA2">#REF!</definedName>
    <definedName name="________PJ50" localSheetId="7">#REF!</definedName>
    <definedName name="________PJ50" localSheetId="1">#REF!</definedName>
    <definedName name="________PJ50">#REF!</definedName>
    <definedName name="________pj51" localSheetId="7">#REF!</definedName>
    <definedName name="________pj51" localSheetId="1">#REF!</definedName>
    <definedName name="________pj51">#REF!</definedName>
    <definedName name="________xz2" localSheetId="7">#REF!</definedName>
    <definedName name="________xz2" localSheetId="1">#REF!</definedName>
    <definedName name="________xz2">#REF!</definedName>
    <definedName name="_______AFC1">[2]INV!$A$25:$D$28</definedName>
    <definedName name="_______AFC3">[2]INV!$F$25:$I$28</definedName>
    <definedName name="_______AFC5">[2]INV!$K$25:$N$28</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cua1">'[3]ALCANTARILLADO RAS'!$A$4:$B$14</definedName>
    <definedName name="_______DMD1" localSheetId="7">#REF!</definedName>
    <definedName name="_______DMD1" localSheetId="1">#REF!</definedName>
    <definedName name="_______DMD1">#REF!</definedName>
    <definedName name="_______MA2" localSheetId="7">#REF!</definedName>
    <definedName name="_______MA2" localSheetId="20">#REF!</definedName>
    <definedName name="_______MA2" localSheetId="1">#REF!</definedName>
    <definedName name="_______MA2">#REF!</definedName>
    <definedName name="_______PJ50" localSheetId="7">#REF!</definedName>
    <definedName name="_______PJ50" localSheetId="1">#REF!</definedName>
    <definedName name="_______PJ50">#REF!</definedName>
    <definedName name="_______pj51" localSheetId="7">#REF!</definedName>
    <definedName name="_______pj51" localSheetId="1">#REF!</definedName>
    <definedName name="_______pj51">#REF!</definedName>
    <definedName name="_______SBC1">[2]INV!$A$12:$D$15</definedName>
    <definedName name="_______SBC3">[2]INV!$F$12:$I$15</definedName>
    <definedName name="_______SBC5">[2]INV!$K$12:$N$15</definedName>
    <definedName name="_______VPD1">[4]TARIFAS!$C$582</definedName>
    <definedName name="_______VPI1">[4]TARIFAS!$C$580</definedName>
    <definedName name="_______VRA1">[4]TARIFAS!$C$579</definedName>
    <definedName name="_______xz2" localSheetId="7">#REF!</definedName>
    <definedName name="_______xz2" localSheetId="1">#REF!</definedName>
    <definedName name="_______xz2">#REF!</definedName>
    <definedName name="______AFC1">[2]INV!$A$25:$D$28</definedName>
    <definedName name="______AFC3">[2]INV!$F$25:$I$28</definedName>
    <definedName name="______AFC5">[2]INV!$K$25:$N$28</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cua1">'[3]ALCANTARILLADO RAS'!$A$4:$B$14</definedName>
    <definedName name="______DMD1" localSheetId="7">#REF!</definedName>
    <definedName name="______DMD1" localSheetId="1">#REF!</definedName>
    <definedName name="______DMD1">#REF!</definedName>
    <definedName name="______INF1" localSheetId="7">#REF!</definedName>
    <definedName name="______INF1" localSheetId="1">#REF!</definedName>
    <definedName name="______INF1">#REF!</definedName>
    <definedName name="______MA2" localSheetId="7">#REF!</definedName>
    <definedName name="______MA2" localSheetId="20">#REF!</definedName>
    <definedName name="______MA2" localSheetId="1">#REF!</definedName>
    <definedName name="______MA2">#REF!</definedName>
    <definedName name="______PJ50" localSheetId="7">#REF!</definedName>
    <definedName name="______PJ50" localSheetId="1">#REF!</definedName>
    <definedName name="______PJ50">#REF!</definedName>
    <definedName name="______pj51" localSheetId="7">#REF!</definedName>
    <definedName name="______pj51" localSheetId="1">#REF!</definedName>
    <definedName name="______pj51">#REF!</definedName>
    <definedName name="______SBC1">[2]INV!$A$12:$D$15</definedName>
    <definedName name="______SBC3">[2]INV!$F$12:$I$15</definedName>
    <definedName name="______SBC5">[2]INV!$K$12:$N$15</definedName>
    <definedName name="______VPD1">[4]TARIFAS!$C$582</definedName>
    <definedName name="______VPI1">[4]TARIFAS!$C$580</definedName>
    <definedName name="______VRA1">[4]TARIFAS!$C$579</definedName>
    <definedName name="______xz2" localSheetId="7">#REF!</definedName>
    <definedName name="______xz2" localSheetId="1">#REF!</definedName>
    <definedName name="______xz2">#REF!</definedName>
    <definedName name="_____AFC1">[2]INV!$A$25:$D$28</definedName>
    <definedName name="_____AFC3">[2]INV!$F$25:$I$28</definedName>
    <definedName name="_____AFC5">[2]INV!$K$25:$N$28</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cua1">'[3]ALCANTARILLADO RAS'!$A$4:$B$14</definedName>
    <definedName name="_____DMD1" localSheetId="7">#REF!</definedName>
    <definedName name="_____DMD1" localSheetId="1">#REF!</definedName>
    <definedName name="_____DMD1">#REF!</definedName>
    <definedName name="_____MA2" localSheetId="7">#REF!</definedName>
    <definedName name="_____MA2" localSheetId="20">#REF!</definedName>
    <definedName name="_____MA2" localSheetId="1">#REF!</definedName>
    <definedName name="_____MA2">#REF!</definedName>
    <definedName name="_____PJ50" localSheetId="7">#REF!</definedName>
    <definedName name="_____PJ50" localSheetId="19">#REF!</definedName>
    <definedName name="_____PJ50" localSheetId="18">#REF!</definedName>
    <definedName name="_____PJ50" localSheetId="20">#REF!</definedName>
    <definedName name="_____PJ50" localSheetId="1">#REF!</definedName>
    <definedName name="_____PJ50">#REF!</definedName>
    <definedName name="_____pj51" localSheetId="7">#REF!</definedName>
    <definedName name="_____pj51" localSheetId="19">#REF!</definedName>
    <definedName name="_____pj51" localSheetId="18">#REF!</definedName>
    <definedName name="_____pj51" localSheetId="20">#REF!</definedName>
    <definedName name="_____pj51" localSheetId="1">#REF!</definedName>
    <definedName name="_____pj51">#REF!</definedName>
    <definedName name="_____PR1" localSheetId="19">[5]PRECIOS!$A$1:$E$65536</definedName>
    <definedName name="_____PR1" localSheetId="18">[5]PRECIOS!$A$1:$E$65536</definedName>
    <definedName name="_____PR1" localSheetId="20">[5]PRECIOS!$A$1:$E$65536</definedName>
    <definedName name="_____PR1">'[6]PTO GENERAL'!$A:$E</definedName>
    <definedName name="_____SBC1">[2]INV!$A$12:$D$15</definedName>
    <definedName name="_____SBC3">[2]INV!$F$12:$I$15</definedName>
    <definedName name="_____SBC5">[2]INV!$K$12:$N$15</definedName>
    <definedName name="_____VPD1">[4]TARIFAS!$C$582</definedName>
    <definedName name="_____VPI1">[4]TARIFAS!$C$580</definedName>
    <definedName name="_____VRA1">[4]TARIFAS!$C$579</definedName>
    <definedName name="_____xz2" localSheetId="7">#REF!</definedName>
    <definedName name="_____xz2" localSheetId="1">#REF!</definedName>
    <definedName name="_____xz2">#REF!</definedName>
    <definedName name="____AFC1">[2]INV!$A$25:$D$28</definedName>
    <definedName name="____AFC3">[2]INV!$F$25:$I$28</definedName>
    <definedName name="____AFC5">[2]INV!$K$25:$N$28</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cua1">'[3]ALCANTARILLADO RAS'!$A$4:$B$14</definedName>
    <definedName name="____DMD1" localSheetId="7">#REF!</definedName>
    <definedName name="____DMD1" localSheetId="1">#REF!</definedName>
    <definedName name="____DMD1">#REF!</definedName>
    <definedName name="____MA2" localSheetId="7">#REF!</definedName>
    <definedName name="____MA2" localSheetId="20">#REF!</definedName>
    <definedName name="____MA2" localSheetId="1">#REF!</definedName>
    <definedName name="____MA2">#REF!</definedName>
    <definedName name="____PJ50" localSheetId="7">#REF!</definedName>
    <definedName name="____PJ50" localSheetId="19">#REF!</definedName>
    <definedName name="____PJ50" localSheetId="18">#REF!</definedName>
    <definedName name="____PJ50" localSheetId="20">#REF!</definedName>
    <definedName name="____PJ50" localSheetId="1">#REF!</definedName>
    <definedName name="____PJ50">#REF!</definedName>
    <definedName name="____pj51" localSheetId="7">#REF!</definedName>
    <definedName name="____pj51" localSheetId="19">#REF!</definedName>
    <definedName name="____pj51" localSheetId="18">#REF!</definedName>
    <definedName name="____pj51" localSheetId="20">#REF!</definedName>
    <definedName name="____pj51" localSheetId="1">#REF!</definedName>
    <definedName name="____pj51">#REF!</definedName>
    <definedName name="____PR1" localSheetId="19">[7]PRECIOS!$A$1:$E$65536</definedName>
    <definedName name="____PR1" localSheetId="18">[7]PRECIOS!$A$1:$E$65536</definedName>
    <definedName name="____PR1" localSheetId="20">[7]PRECIOS!$A$1:$E$65536</definedName>
    <definedName name="____PR1">[8]PRECIOS!$A:$E</definedName>
    <definedName name="____rc" localSheetId="7">#REF!</definedName>
    <definedName name="____rc" localSheetId="1">#REF!</definedName>
    <definedName name="____rc">#REF!</definedName>
    <definedName name="____SBC1">[2]INV!$A$12:$D$15</definedName>
    <definedName name="____SBC3">[2]INV!$F$12:$I$15</definedName>
    <definedName name="____SBC5">[2]INV!$K$12:$N$15</definedName>
    <definedName name="____VPD1">[4]TARIFAS!$C$582</definedName>
    <definedName name="____VPI1">[4]TARIFAS!$C$580</definedName>
    <definedName name="____VRA1">[4]TARIFAS!$C$579</definedName>
    <definedName name="____xz2" localSheetId="7">#REF!</definedName>
    <definedName name="____xz2" localSheetId="1">#REF!</definedName>
    <definedName name="____xz2">#REF!</definedName>
    <definedName name="___A1">#N/A</definedName>
    <definedName name="___A17000" localSheetId="7">#REF!</definedName>
    <definedName name="___A17000" localSheetId="1">#REF!</definedName>
    <definedName name="___A17000">#REF!</definedName>
    <definedName name="___A20000" localSheetId="7">#REF!</definedName>
    <definedName name="___A20000" localSheetId="1">#REF!</definedName>
    <definedName name="___A20000">#REF!</definedName>
    <definedName name="___A30000" localSheetId="7">#REF!</definedName>
    <definedName name="___A30000" localSheetId="1">#REF!</definedName>
    <definedName name="___A30000">#REF!</definedName>
    <definedName name="___AFC1">[2]INV!$A$25:$D$28</definedName>
    <definedName name="___AFC3">[2]INV!$F$25:$I$28</definedName>
    <definedName name="___AFC5">[2]INV!$K$25:$N$28</definedName>
    <definedName name="___APU221" localSheetId="7">#REF!</definedName>
    <definedName name="___APU221" localSheetId="1">#REF!</definedName>
    <definedName name="___APU221">#REF!</definedName>
    <definedName name="___APU465" localSheetId="7">[9]!absc</definedName>
    <definedName name="___APU465" localSheetId="1">[9]!absc</definedName>
    <definedName name="___APU465">[9]!absc</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name="___Cod1" localSheetId="7">#REF!</definedName>
    <definedName name="___Cod1" localSheetId="1">#REF!</definedName>
    <definedName name="___Cod1">#REF!</definedName>
    <definedName name="___cua1">'[3]ALCANTARILLADO RAS'!$A$4:$B$14</definedName>
    <definedName name="___DMD1" localSheetId="7">#REF!</definedName>
    <definedName name="___DMD1" localSheetId="1">#REF!</definedName>
    <definedName name="___DMD1">#REF!</definedName>
    <definedName name="___EST12" localSheetId="7">#REF!</definedName>
    <definedName name="___EST12" localSheetId="20">#REF!</definedName>
    <definedName name="___EST12" localSheetId="1">#REF!</definedName>
    <definedName name="___EST12">#REF!</definedName>
    <definedName name="___f">[10]Cálculo!$B$67</definedName>
    <definedName name="___G1">#N/A</definedName>
    <definedName name="___INF1" localSheetId="7">#REF!</definedName>
    <definedName name="___INF1" localSheetId="1">#REF!</definedName>
    <definedName name="___INF1">#REF!</definedName>
    <definedName name="___IPC2002" localSheetId="7">#REF!</definedName>
    <definedName name="___IPC2002" localSheetId="1">#REF!</definedName>
    <definedName name="___IPC2002">#REF!</definedName>
    <definedName name="___MA2" localSheetId="7">#REF!</definedName>
    <definedName name="___MA2" localSheetId="19">#REF!</definedName>
    <definedName name="___MA2" localSheetId="18">#REF!</definedName>
    <definedName name="___MA2" localSheetId="20">#REF!</definedName>
    <definedName name="___MA2" localSheetId="1">#REF!</definedName>
    <definedName name="___MA2">#REF!</definedName>
    <definedName name="___MSC1" localSheetId="7">#REF!</definedName>
    <definedName name="___MSC1" localSheetId="1">#REF!</definedName>
    <definedName name="___MSC1">#REF!</definedName>
    <definedName name="___PJ50" localSheetId="7">#REF!</definedName>
    <definedName name="___PJ50" localSheetId="20">#REF!</definedName>
    <definedName name="___PJ50" localSheetId="1">#REF!</definedName>
    <definedName name="___PJ50">#REF!</definedName>
    <definedName name="___pj51" localSheetId="7">#REF!</definedName>
    <definedName name="___pj51" localSheetId="20">#REF!</definedName>
    <definedName name="___pj51" localSheetId="1">#REF!</definedName>
    <definedName name="___pj51">#REF!</definedName>
    <definedName name="___PR1" localSheetId="19">[11]PRECIOS!$A$1:$E$65536</definedName>
    <definedName name="___PR1" localSheetId="18">[11]PRECIOS!$A$1:$E$65536</definedName>
    <definedName name="___PR1" localSheetId="20">[11]PRECIOS!$A$1:$E$65536</definedName>
    <definedName name="___PR1">[12]PRECIOS!$A:$E</definedName>
    <definedName name="___rc" localSheetId="7">#REF!</definedName>
    <definedName name="___rc" localSheetId="1">#REF!</definedName>
    <definedName name="___rc">#REF!</definedName>
    <definedName name="___SBC1">[2]INV!$A$12:$D$15</definedName>
    <definedName name="___SBC3">[2]INV!$F$12:$I$15</definedName>
    <definedName name="___SBC5">[2]INV!$K$12:$N$15</definedName>
    <definedName name="___v1">#N/A</definedName>
    <definedName name="___v2">#N/A</definedName>
    <definedName name="___v4">#N/A</definedName>
    <definedName name="___v5">#N/A</definedName>
    <definedName name="___v6">#N/A</definedName>
    <definedName name="___v7" localSheetId="7">Scheduled_Payment+Extra_Payment</definedName>
    <definedName name="___v7" localSheetId="1">Scheduled_Payment+Extra_Payment</definedName>
    <definedName name="___v7">Scheduled_Payment+Extra_Payment</definedName>
    <definedName name="___v8">#N/A</definedName>
    <definedName name="___VPD1">[4]TARIFAS!$C$582</definedName>
    <definedName name="___VPI1">[4]TARIFAS!$C$580</definedName>
    <definedName name="___VRA1">[4]TARIFAS!$C$579</definedName>
    <definedName name="___w1">#N/A</definedName>
    <definedName name="___w2">#N/A</definedName>
    <definedName name="___w3">#N/A</definedName>
    <definedName name="___w4">#N/A</definedName>
    <definedName name="___w5">#N/A</definedName>
    <definedName name="___w6" localSheetId="7">Scheduled_Payment+Extra_Payment</definedName>
    <definedName name="___w6" localSheetId="1">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7">Scheduled_Payment+Extra_Payment</definedName>
    <definedName name="___X6" localSheetId="1">Scheduled_Payment+Extra_Payment</definedName>
    <definedName name="___X6">Scheduled_Payment+Extra_Payment</definedName>
    <definedName name="___X7">#N/A</definedName>
    <definedName name="___xz2" localSheetId="7">#REF!</definedName>
    <definedName name="___xz2" localSheetId="1">#REF!</definedName>
    <definedName name="___xz2">#REF!</definedName>
    <definedName name="___y1">#N/A</definedName>
    <definedName name="___y2">#N/A</definedName>
    <definedName name="___y3">#N/A</definedName>
    <definedName name="___y4">#N/A</definedName>
    <definedName name="___y5">#N/A</definedName>
    <definedName name="___y6" localSheetId="7">Scheduled_Payment+Extra_Payment</definedName>
    <definedName name="___y6" localSheetId="1">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7">Scheduled_Payment+Extra_Payment</definedName>
    <definedName name="___z6" localSheetId="1">Scheduled_Payment+Extra_Payment</definedName>
    <definedName name="___z6">Scheduled_Payment+Extra_Payment</definedName>
    <definedName name="___z7">#N/A</definedName>
    <definedName name="__2008_Database" localSheetId="7">'[13]2008_Database Pate In'!#REF!</definedName>
    <definedName name="__2008_Database" localSheetId="1">'[13]2008_Database Pate In'!#REF!</definedName>
    <definedName name="__2008_Database">'[13]2008_Database Pate In'!#REF!</definedName>
    <definedName name="__50" localSheetId="7">#REF!</definedName>
    <definedName name="__50" localSheetId="1">#REF!</definedName>
    <definedName name="__50">#REF!</definedName>
    <definedName name="__A1">#N/A</definedName>
    <definedName name="__A17000" localSheetId="7">#REF!</definedName>
    <definedName name="__A17000" localSheetId="19">#REF!</definedName>
    <definedName name="__A17000" localSheetId="18">#REF!</definedName>
    <definedName name="__A17000" localSheetId="20">#REF!</definedName>
    <definedName name="__A17000" localSheetId="1">#REF!</definedName>
    <definedName name="__A17000">#REF!</definedName>
    <definedName name="__A20000" localSheetId="7">#REF!</definedName>
    <definedName name="__A20000" localSheetId="20">#REF!</definedName>
    <definedName name="__A20000" localSheetId="1">#REF!</definedName>
    <definedName name="__A20000">#REF!</definedName>
    <definedName name="__A30000" localSheetId="7">#REF!</definedName>
    <definedName name="__A30000" localSheetId="20">#REF!</definedName>
    <definedName name="__A30000" localSheetId="1">#REF!</definedName>
    <definedName name="__A30000">#REF!</definedName>
    <definedName name="__abr01" localSheetId="7">[14]Dólar!#REF!</definedName>
    <definedName name="__abr01" localSheetId="1">[14]Dólar!#REF!</definedName>
    <definedName name="__abr01">[14]Dólar!#REF!</definedName>
    <definedName name="__abr06" localSheetId="7">[14]Dólar!#REF!</definedName>
    <definedName name="__abr06" localSheetId="1">[14]Dólar!#REF!</definedName>
    <definedName name="__abr06">[14]Dólar!#REF!</definedName>
    <definedName name="__abr97" localSheetId="7">[14]Dólar!#REF!</definedName>
    <definedName name="__abr97" localSheetId="1">[14]Dólar!#REF!</definedName>
    <definedName name="__abr97">[14]Dólar!#REF!</definedName>
    <definedName name="__abr98" localSheetId="7">[14]Dólar!#REF!</definedName>
    <definedName name="__abr98" localSheetId="1">[14]Dólar!#REF!</definedName>
    <definedName name="__abr98">[14]Dólar!#REF!</definedName>
    <definedName name="__abr99" localSheetId="7">[14]Dólar!#REF!</definedName>
    <definedName name="__abr99" localSheetId="1">[14]Dólar!#REF!</definedName>
    <definedName name="__abr99">[14]Dólar!#REF!</definedName>
    <definedName name="__AFC1">[2]INV!$A$25:$D$28</definedName>
    <definedName name="__AFC3">[2]INV!$F$25:$I$28</definedName>
    <definedName name="__AFC5">[2]INV!$K$25:$N$28</definedName>
    <definedName name="__Afe1">'[13]2008 Database'!$D$2:$D$42,'[13]2008 Database'!$D$43:$D$43</definedName>
    <definedName name="__ago01" localSheetId="7">[14]Dólar!#REF!</definedName>
    <definedName name="__ago01" localSheetId="1">[14]Dólar!#REF!</definedName>
    <definedName name="__ago01">[14]Dólar!#REF!</definedName>
    <definedName name="__ago06" localSheetId="7">[14]Dólar!#REF!</definedName>
    <definedName name="__ago06" localSheetId="1">[14]Dólar!#REF!</definedName>
    <definedName name="__ago06">[14]Dólar!#REF!</definedName>
    <definedName name="__ago97" localSheetId="7">[14]Dólar!#REF!</definedName>
    <definedName name="__ago97" localSheetId="1">[14]Dólar!#REF!</definedName>
    <definedName name="__ago97">[14]Dólar!#REF!</definedName>
    <definedName name="__ago98" localSheetId="7">[14]Dólar!#REF!</definedName>
    <definedName name="__ago98" localSheetId="1">[14]Dólar!#REF!</definedName>
    <definedName name="__ago98">[14]Dólar!#REF!</definedName>
    <definedName name="__ago99" localSheetId="7">[14]Dólar!#REF!</definedName>
    <definedName name="__ago99" localSheetId="1">[14]Dólar!#REF!</definedName>
    <definedName name="__ago99">[14]Dólar!#REF!</definedName>
    <definedName name="__aiu2">[15]AIU!$J$105</definedName>
    <definedName name="__ALL4" localSheetId="7">#REF!</definedName>
    <definedName name="__ALL4" localSheetId="1">#REF!</definedName>
    <definedName name="__ALL4">#REF!</definedName>
    <definedName name="__BGC1">[2]INV!$A$5:$D$8</definedName>
    <definedName name="__BGC3">[2]INV!$F$5:$I$8</definedName>
    <definedName name="__BGC5">[2]INV!$K$5:$N$8</definedName>
    <definedName name="__Bid1" localSheetId="7">#REF!</definedName>
    <definedName name="__Bid1" localSheetId="1">#REF!</definedName>
    <definedName name="__Bid1">#REF!</definedName>
    <definedName name="__Bid2" localSheetId="7">#REF!</definedName>
    <definedName name="__Bid2" localSheetId="1">#REF!</definedName>
    <definedName name="__Bid2">#REF!</definedName>
    <definedName name="__Bid3" localSheetId="7">#REF!</definedName>
    <definedName name="__Bid3" localSheetId="1">#REF!</definedName>
    <definedName name="__Bid3">#REF!</definedName>
    <definedName name="__Bid4" localSheetId="7">#REF!</definedName>
    <definedName name="__Bid4" localSheetId="1">#REF!</definedName>
    <definedName name="__Bid4">#REF!</definedName>
    <definedName name="__CAC1">[2]INV!$A$19:$D$22</definedName>
    <definedName name="__CAC3">[2]INV!$F$19:$I$22</definedName>
    <definedName name="__CAC5">[2]INV!$K$19:$N$22</definedName>
    <definedName name="__CMU005" localSheetId="7" hidden="1">#REF!</definedName>
    <definedName name="__CMU005" localSheetId="1" hidden="1">#REF!</definedName>
    <definedName name="__CMU005" hidden="1">#REF!</definedName>
    <definedName name="__cmu05" localSheetId="7">#REF!</definedName>
    <definedName name="__cmu05" localSheetId="1">#REF!</definedName>
    <definedName name="__cmu05">#REF!</definedName>
    <definedName name="__Cod1" localSheetId="7">#REF!</definedName>
    <definedName name="__Cod1" localSheetId="1">#REF!</definedName>
    <definedName name="__Cod1">#REF!</definedName>
    <definedName name="__com06" localSheetId="7">[14]Gastos!#REF!</definedName>
    <definedName name="__com06" localSheetId="1">[14]Gastos!#REF!</definedName>
    <definedName name="__com06">[14]Gastos!#REF!</definedName>
    <definedName name="__CON2200" localSheetId="7">#REF!</definedName>
    <definedName name="__CON2200" localSheetId="1">#REF!</definedName>
    <definedName name="__CON2200">#REF!</definedName>
    <definedName name="__CON2500" localSheetId="7">#REF!</definedName>
    <definedName name="__CON2500" localSheetId="1">#REF!</definedName>
    <definedName name="__CON2500">#REF!</definedName>
    <definedName name="__con3000" localSheetId="7">#REF!</definedName>
    <definedName name="__con3000" localSheetId="1">#REF!</definedName>
    <definedName name="__con3000">#REF!</definedName>
    <definedName name="__cua1">'[3]ALCANTARILLADO RAS'!$A$4:$B$14</definedName>
    <definedName name="__dic01" localSheetId="7">[14]Dólar!#REF!</definedName>
    <definedName name="__dic01" localSheetId="1">[14]Dólar!#REF!</definedName>
    <definedName name="__dic01">[14]Dólar!#REF!</definedName>
    <definedName name="__dic06" localSheetId="7">[14]Dólar!#REF!</definedName>
    <definedName name="__dic06" localSheetId="1">[14]Dólar!#REF!</definedName>
    <definedName name="__dic06">[14]Dólar!#REF!</definedName>
    <definedName name="__dic97" localSheetId="7">[14]Dólar!#REF!</definedName>
    <definedName name="__dic97" localSheetId="1">[14]Dólar!#REF!</definedName>
    <definedName name="__dic97">[14]Dólar!#REF!</definedName>
    <definedName name="__dic98" localSheetId="7">[14]Dólar!#REF!</definedName>
    <definedName name="__dic98" localSheetId="1">[14]Dólar!#REF!</definedName>
    <definedName name="__dic98">[14]Dólar!#REF!</definedName>
    <definedName name="__dic99" localSheetId="7">[14]Dólar!#REF!</definedName>
    <definedName name="__dic99" localSheetId="1">[14]Dólar!#REF!</definedName>
    <definedName name="__dic99">[14]Dólar!#REF!</definedName>
    <definedName name="__DMD1" localSheetId="7">#REF!</definedName>
    <definedName name="__DMD1" localSheetId="1">#REF!</definedName>
    <definedName name="__DMD1">#REF!</definedName>
    <definedName name="__ene01" localSheetId="7">[14]Dólar!#REF!</definedName>
    <definedName name="__ene01" localSheetId="1">[14]Dólar!#REF!</definedName>
    <definedName name="__ene01">[14]Dólar!#REF!</definedName>
    <definedName name="__ene03" localSheetId="7">[14]Dólar!#REF!</definedName>
    <definedName name="__ene03" localSheetId="1">[14]Dólar!#REF!</definedName>
    <definedName name="__ene03">[14]Dólar!#REF!</definedName>
    <definedName name="__ene06" localSheetId="7">[14]Dólar!#REF!</definedName>
    <definedName name="__ene06" localSheetId="1">[14]Dólar!#REF!</definedName>
    <definedName name="__ene06">[14]Dólar!#REF!</definedName>
    <definedName name="__ene97" localSheetId="7">[14]Dólar!#REF!</definedName>
    <definedName name="__ene97" localSheetId="1">[14]Dólar!#REF!</definedName>
    <definedName name="__ene97">[14]Dólar!#REF!</definedName>
    <definedName name="__ene98" localSheetId="7">[14]Dólar!#REF!</definedName>
    <definedName name="__ene98" localSheetId="1">[14]Dólar!#REF!</definedName>
    <definedName name="__ene98">[14]Dólar!#REF!</definedName>
    <definedName name="__ene99" localSheetId="7">[14]Dólar!#REF!</definedName>
    <definedName name="__ene99" localSheetId="1">[14]Dólar!#REF!</definedName>
    <definedName name="__ene99">[14]Dólar!#REF!</definedName>
    <definedName name="__EST1" localSheetId="7">#REF!</definedName>
    <definedName name="__EST1" localSheetId="20">#REF!</definedName>
    <definedName name="__EST1" localSheetId="1">#REF!</definedName>
    <definedName name="__EST1">#REF!</definedName>
    <definedName name="__EST10" localSheetId="7">#REF!</definedName>
    <definedName name="__EST10" localSheetId="20">#REF!</definedName>
    <definedName name="__EST10" localSheetId="1">#REF!</definedName>
    <definedName name="__EST10">#REF!</definedName>
    <definedName name="__EST11" localSheetId="7">#REF!</definedName>
    <definedName name="__EST11" localSheetId="20">#REF!</definedName>
    <definedName name="__EST11" localSheetId="1">#REF!</definedName>
    <definedName name="__EST11">#REF!</definedName>
    <definedName name="__EST12" localSheetId="7">#REF!</definedName>
    <definedName name="__EST12" localSheetId="20">#REF!</definedName>
    <definedName name="__EST12" localSheetId="1">#REF!</definedName>
    <definedName name="__EST12">#REF!</definedName>
    <definedName name="__EST13" localSheetId="7">#REF!</definedName>
    <definedName name="__EST13" localSheetId="20">#REF!</definedName>
    <definedName name="__EST13" localSheetId="1">#REF!</definedName>
    <definedName name="__EST13">#REF!</definedName>
    <definedName name="__EST14" localSheetId="7">#REF!</definedName>
    <definedName name="__EST14" localSheetId="20">#REF!</definedName>
    <definedName name="__EST14" localSheetId="1">#REF!</definedName>
    <definedName name="__EST14">#REF!</definedName>
    <definedName name="__EST15" localSheetId="7">#REF!</definedName>
    <definedName name="__EST15" localSheetId="20">#REF!</definedName>
    <definedName name="__EST15" localSheetId="1">#REF!</definedName>
    <definedName name="__EST15">#REF!</definedName>
    <definedName name="__EST16" localSheetId="7">#REF!</definedName>
    <definedName name="__EST16" localSheetId="20">#REF!</definedName>
    <definedName name="__EST16" localSheetId="1">#REF!</definedName>
    <definedName name="__EST16">#REF!</definedName>
    <definedName name="__EST17" localSheetId="7">#REF!</definedName>
    <definedName name="__EST17" localSheetId="20">#REF!</definedName>
    <definedName name="__EST17" localSheetId="1">#REF!</definedName>
    <definedName name="__EST17">#REF!</definedName>
    <definedName name="__EST18" localSheetId="7">#REF!</definedName>
    <definedName name="__EST18" localSheetId="20">#REF!</definedName>
    <definedName name="__EST18" localSheetId="1">#REF!</definedName>
    <definedName name="__EST18">#REF!</definedName>
    <definedName name="__EST19" localSheetId="7">#REF!</definedName>
    <definedName name="__EST19" localSheetId="20">#REF!</definedName>
    <definedName name="__EST19" localSheetId="1">#REF!</definedName>
    <definedName name="__EST19">#REF!</definedName>
    <definedName name="__EST2" localSheetId="7">#REF!</definedName>
    <definedName name="__EST2" localSheetId="20">#REF!</definedName>
    <definedName name="__EST2" localSheetId="1">#REF!</definedName>
    <definedName name="__EST2">#REF!</definedName>
    <definedName name="__EST23" localSheetId="7">#REF!</definedName>
    <definedName name="__EST23" localSheetId="20">#REF!</definedName>
    <definedName name="__EST23" localSheetId="1">#REF!</definedName>
    <definedName name="__EST23">#REF!</definedName>
    <definedName name="__EST3" localSheetId="7">#REF!</definedName>
    <definedName name="__EST3" localSheetId="20">#REF!</definedName>
    <definedName name="__EST3" localSheetId="1">#REF!</definedName>
    <definedName name="__EST3">#REF!</definedName>
    <definedName name="__EST4" localSheetId="7">#REF!</definedName>
    <definedName name="__EST4" localSheetId="20">#REF!</definedName>
    <definedName name="__EST4" localSheetId="1">#REF!</definedName>
    <definedName name="__EST4">#REF!</definedName>
    <definedName name="__EST5" localSheetId="7">#REF!</definedName>
    <definedName name="__EST5" localSheetId="20">#REF!</definedName>
    <definedName name="__EST5" localSheetId="1">#REF!</definedName>
    <definedName name="__EST5">#REF!</definedName>
    <definedName name="__EST6" localSheetId="7">#REF!</definedName>
    <definedName name="__EST6" localSheetId="20">#REF!</definedName>
    <definedName name="__EST6" localSheetId="1">#REF!</definedName>
    <definedName name="__EST6">#REF!</definedName>
    <definedName name="__EST7" localSheetId="7">#REF!</definedName>
    <definedName name="__EST7" localSheetId="20">#REF!</definedName>
    <definedName name="__EST7" localSheetId="1">#REF!</definedName>
    <definedName name="__EST7">#REF!</definedName>
    <definedName name="__EST8" localSheetId="7">#REF!</definedName>
    <definedName name="__EST8" localSheetId="20">#REF!</definedName>
    <definedName name="__EST8" localSheetId="1">#REF!</definedName>
    <definedName name="__EST8">#REF!</definedName>
    <definedName name="__EST9" localSheetId="7">#REF!</definedName>
    <definedName name="__EST9" localSheetId="20">#REF!</definedName>
    <definedName name="__EST9" localSheetId="1">#REF!</definedName>
    <definedName name="__EST9">#REF!</definedName>
    <definedName name="__EXC1" localSheetId="7">#REF!</definedName>
    <definedName name="__EXC1" localSheetId="20">#REF!</definedName>
    <definedName name="__EXC1" localSheetId="1">#REF!</definedName>
    <definedName name="__EXC1">#REF!</definedName>
    <definedName name="__EXC10" localSheetId="7">#REF!</definedName>
    <definedName name="__EXC10" localSheetId="20">#REF!</definedName>
    <definedName name="__EXC10" localSheetId="1">#REF!</definedName>
    <definedName name="__EXC10">#REF!</definedName>
    <definedName name="__EXC11" localSheetId="7">#REF!</definedName>
    <definedName name="__EXC11" localSheetId="20">#REF!</definedName>
    <definedName name="__EXC11" localSheetId="1">#REF!</definedName>
    <definedName name="__EXC11">#REF!</definedName>
    <definedName name="__EXC12" localSheetId="7">#REF!</definedName>
    <definedName name="__EXC12" localSheetId="20">#REF!</definedName>
    <definedName name="__EXC12" localSheetId="1">#REF!</definedName>
    <definedName name="__EXC12">#REF!</definedName>
    <definedName name="__EXC2" localSheetId="7">#REF!</definedName>
    <definedName name="__EXC2" localSheetId="20">#REF!</definedName>
    <definedName name="__EXC2" localSheetId="1">#REF!</definedName>
    <definedName name="__EXC2">#REF!</definedName>
    <definedName name="__EXC3" localSheetId="7">#REF!</definedName>
    <definedName name="__EXC3" localSheetId="20">#REF!</definedName>
    <definedName name="__EXC3" localSheetId="1">#REF!</definedName>
    <definedName name="__EXC3">#REF!</definedName>
    <definedName name="__EXC4" localSheetId="7">#REF!</definedName>
    <definedName name="__EXC4" localSheetId="20">#REF!</definedName>
    <definedName name="__EXC4" localSheetId="1">#REF!</definedName>
    <definedName name="__EXC4">#REF!</definedName>
    <definedName name="__EXC5" localSheetId="7">#REF!</definedName>
    <definedName name="__EXC5" localSheetId="20">#REF!</definedName>
    <definedName name="__EXC5" localSheetId="1">#REF!</definedName>
    <definedName name="__EXC5">#REF!</definedName>
    <definedName name="__EXC6" localSheetId="7">#REF!</definedName>
    <definedName name="__EXC6" localSheetId="20">#REF!</definedName>
    <definedName name="__EXC6" localSheetId="1">#REF!</definedName>
    <definedName name="__EXC6">#REF!</definedName>
    <definedName name="__EXC7" localSheetId="7">#REF!</definedName>
    <definedName name="__EXC7" localSheetId="20">#REF!</definedName>
    <definedName name="__EXC7" localSheetId="1">#REF!</definedName>
    <definedName name="__EXC7">#REF!</definedName>
    <definedName name="__EXC8" localSheetId="7">#REF!</definedName>
    <definedName name="__EXC8" localSheetId="20">#REF!</definedName>
    <definedName name="__EXC8" localSheetId="1">#REF!</definedName>
    <definedName name="__EXC8">#REF!</definedName>
    <definedName name="__EXC9" localSheetId="7">#REF!</definedName>
    <definedName name="__EXC9" localSheetId="20">#REF!</definedName>
    <definedName name="__EXC9" localSheetId="1">#REF!</definedName>
    <definedName name="__EXC9">#REF!</definedName>
    <definedName name="__exp06" localSheetId="7">[14]Gastos!#REF!</definedName>
    <definedName name="__exp06" localSheetId="1">[14]Gastos!#REF!</definedName>
    <definedName name="__exp06">[14]Gastos!#REF!</definedName>
    <definedName name="__f">[10]Cálculo!$B$67</definedName>
    <definedName name="__feb01" localSheetId="7">[14]Dólar!#REF!</definedName>
    <definedName name="__feb01" localSheetId="1">[14]Dólar!#REF!</definedName>
    <definedName name="__feb01">[14]Dólar!#REF!</definedName>
    <definedName name="__feb06" localSheetId="7">[14]Dólar!#REF!</definedName>
    <definedName name="__feb06" localSheetId="1">[14]Dólar!#REF!</definedName>
    <definedName name="__feb06">[14]Dólar!#REF!</definedName>
    <definedName name="__feb97" localSheetId="7">[14]Dólar!#REF!</definedName>
    <definedName name="__feb97" localSheetId="1">[14]Dólar!#REF!</definedName>
    <definedName name="__feb97">[14]Dólar!#REF!</definedName>
    <definedName name="__feb98" localSheetId="7">[14]Dólar!#REF!</definedName>
    <definedName name="__feb98" localSheetId="1">[14]Dólar!#REF!</definedName>
    <definedName name="__feb98">[14]Dólar!#REF!</definedName>
    <definedName name="__feb99" localSheetId="7">[14]Dólar!#REF!</definedName>
    <definedName name="__feb99" localSheetId="1">[14]Dólar!#REF!</definedName>
    <definedName name="__feb99">[14]Dólar!#REF!</definedName>
    <definedName name="__G1">#N/A</definedName>
    <definedName name="__INF1" localSheetId="7">#REF!</definedName>
    <definedName name="__INF1" localSheetId="1">#REF!</definedName>
    <definedName name="__INF1">#REF!</definedName>
    <definedName name="__IPC2002" localSheetId="7">#REF!</definedName>
    <definedName name="__IPC2002" localSheetId="1">#REF!</definedName>
    <definedName name="__IPC2002">#REF!</definedName>
    <definedName name="__jul01" localSheetId="7">[14]Dólar!#REF!</definedName>
    <definedName name="__jul01" localSheetId="1">[14]Dólar!#REF!</definedName>
    <definedName name="__jul01">[14]Dólar!#REF!</definedName>
    <definedName name="__jul06" localSheetId="7">[14]Dólar!#REF!</definedName>
    <definedName name="__jul06" localSheetId="1">[14]Dólar!#REF!</definedName>
    <definedName name="__jul06">[14]Dólar!#REF!</definedName>
    <definedName name="__jul97" localSheetId="7">[14]Dólar!#REF!</definedName>
    <definedName name="__jul97" localSheetId="1">[14]Dólar!#REF!</definedName>
    <definedName name="__jul97">[14]Dólar!#REF!</definedName>
    <definedName name="__jul98" localSheetId="7">[14]Dólar!#REF!</definedName>
    <definedName name="__jul98" localSheetId="1">[14]Dólar!#REF!</definedName>
    <definedName name="__jul98">[14]Dólar!#REF!</definedName>
    <definedName name="__jul99" localSheetId="7">[14]Dólar!#REF!</definedName>
    <definedName name="__jul99" localSheetId="1">[14]Dólar!#REF!</definedName>
    <definedName name="__jul99">[14]Dólar!#REF!</definedName>
    <definedName name="__jun01" localSheetId="7">[14]Dólar!#REF!</definedName>
    <definedName name="__jun01" localSheetId="1">[14]Dólar!#REF!</definedName>
    <definedName name="__jun01">[14]Dólar!#REF!</definedName>
    <definedName name="__jun06" localSheetId="7">[14]Dólar!#REF!</definedName>
    <definedName name="__jun06" localSheetId="1">[14]Dólar!#REF!</definedName>
    <definedName name="__jun06">[14]Dólar!#REF!</definedName>
    <definedName name="__jun97" localSheetId="7">[14]Dólar!#REF!</definedName>
    <definedName name="__jun97" localSheetId="1">[14]Dólar!#REF!</definedName>
    <definedName name="__jun97">[14]Dólar!#REF!</definedName>
    <definedName name="__jun98" localSheetId="7">[14]Dólar!#REF!</definedName>
    <definedName name="__jun98" localSheetId="1">[14]Dólar!#REF!</definedName>
    <definedName name="__jun98">[14]Dólar!#REF!</definedName>
    <definedName name="__jun99" localSheetId="7">[14]Dólar!#REF!</definedName>
    <definedName name="__jun99" localSheetId="1">[14]Dólar!#REF!</definedName>
    <definedName name="__jun99">[14]Dólar!#REF!</definedName>
    <definedName name="__lgc1" localSheetId="7">[14]Gastos!#REF!</definedName>
    <definedName name="__lgc1" localSheetId="1">[14]Gastos!#REF!</definedName>
    <definedName name="__lgc1">[14]Gastos!#REF!</definedName>
    <definedName name="__lgc2" localSheetId="7">[14]Gastos!#REF!</definedName>
    <definedName name="__lgc2" localSheetId="1">[14]Gastos!#REF!</definedName>
    <definedName name="__lgc2">[14]Gastos!#REF!</definedName>
    <definedName name="__lgc3" localSheetId="7">[14]Gastos!#REF!</definedName>
    <definedName name="__lgc3" localSheetId="1">[14]Gastos!#REF!</definedName>
    <definedName name="__lgc3">[14]Gastos!#REF!</definedName>
    <definedName name="__LMO1">[16]MO!$A$2:$A$188</definedName>
    <definedName name="__MA2" localSheetId="7">#REF!</definedName>
    <definedName name="__MA2" localSheetId="19">#REF!</definedName>
    <definedName name="__MA2" localSheetId="18">#REF!</definedName>
    <definedName name="__MA2" localSheetId="20">#REF!</definedName>
    <definedName name="__MA2" localSheetId="1">#REF!</definedName>
    <definedName name="__MA2">#REF!</definedName>
    <definedName name="__mar01" localSheetId="7">[14]Dólar!#REF!</definedName>
    <definedName name="__mar01" localSheetId="1">[14]Dólar!#REF!</definedName>
    <definedName name="__mar01">[14]Dólar!#REF!</definedName>
    <definedName name="__mar06" localSheetId="7">[14]Dólar!#REF!</definedName>
    <definedName name="__mar06" localSheetId="1">[14]Dólar!#REF!</definedName>
    <definedName name="__mar06">[14]Dólar!#REF!</definedName>
    <definedName name="__mar97" localSheetId="7">[14]Dólar!#REF!</definedName>
    <definedName name="__mar97" localSheetId="1">[14]Dólar!#REF!</definedName>
    <definedName name="__mar97">[14]Dólar!#REF!</definedName>
    <definedName name="__mar98" localSheetId="7">[14]Dólar!#REF!</definedName>
    <definedName name="__mar98" localSheetId="1">[14]Dólar!#REF!</definedName>
    <definedName name="__mar98">[14]Dólar!#REF!</definedName>
    <definedName name="__mar99" localSheetId="7">[14]Dólar!#REF!</definedName>
    <definedName name="__mar99" localSheetId="1">[14]Dólar!#REF!</definedName>
    <definedName name="__mar99">[14]Dólar!#REF!</definedName>
    <definedName name="__MAT1" localSheetId="7">#REF!</definedName>
    <definedName name="__MAT1" localSheetId="1">#REF!</definedName>
    <definedName name="__MAT1">#REF!</definedName>
    <definedName name="__may01" localSheetId="7">[14]Dólar!#REF!</definedName>
    <definedName name="__may01" localSheetId="1">[14]Dólar!#REF!</definedName>
    <definedName name="__may01">[14]Dólar!#REF!</definedName>
    <definedName name="__may06" localSheetId="7">[14]Dólar!#REF!</definedName>
    <definedName name="__may06" localSheetId="1">[14]Dólar!#REF!</definedName>
    <definedName name="__may06">[14]Dólar!#REF!</definedName>
    <definedName name="__may97" localSheetId="7">[14]Dólar!#REF!</definedName>
    <definedName name="__may97" localSheetId="1">[14]Dólar!#REF!</definedName>
    <definedName name="__may97">[14]Dólar!#REF!</definedName>
    <definedName name="__may98" localSheetId="7">[14]Dólar!#REF!</definedName>
    <definedName name="__may98" localSheetId="1">[14]Dólar!#REF!</definedName>
    <definedName name="__may98">[14]Dólar!#REF!</definedName>
    <definedName name="__may99" localSheetId="7">[14]Dólar!#REF!</definedName>
    <definedName name="__may99" localSheetId="1">[14]Dólar!#REF!</definedName>
    <definedName name="__may99">[14]Dólar!#REF!</definedName>
    <definedName name="__mor15" localSheetId="7">#REF!</definedName>
    <definedName name="__mor15" localSheetId="1">#REF!</definedName>
    <definedName name="__mor15">#REF!</definedName>
    <definedName name="__Mux1">[17]CALCULO!$B$19</definedName>
    <definedName name="__Mux2">[17]CALCULO!$E$19</definedName>
    <definedName name="__Mux3">[17]CALCULO!$H$19</definedName>
    <definedName name="__Muy1">[17]CALCULO!$B$20</definedName>
    <definedName name="__Muy2">[17]CALCULO!$E$20</definedName>
    <definedName name="__Muy3">[17]CALCULO!$H$20</definedName>
    <definedName name="__nov01" localSheetId="7">[14]Dólar!#REF!</definedName>
    <definedName name="__nov01" localSheetId="1">[14]Dólar!#REF!</definedName>
    <definedName name="__nov01">[14]Dólar!#REF!</definedName>
    <definedName name="__nov06" localSheetId="7">[14]Dólar!#REF!</definedName>
    <definedName name="__nov06" localSheetId="1">[14]Dólar!#REF!</definedName>
    <definedName name="__nov06">[14]Dólar!#REF!</definedName>
    <definedName name="__nov97" localSheetId="7">[14]Dólar!#REF!</definedName>
    <definedName name="__nov97" localSheetId="1">[14]Dólar!#REF!</definedName>
    <definedName name="__nov97">[14]Dólar!#REF!</definedName>
    <definedName name="__nov98" localSheetId="7">[14]Dólar!#REF!</definedName>
    <definedName name="__nov98" localSheetId="1">[14]Dólar!#REF!</definedName>
    <definedName name="__nov98">[14]Dólar!#REF!</definedName>
    <definedName name="__nov99" localSheetId="7">[14]Dólar!#REF!</definedName>
    <definedName name="__nov99" localSheetId="1">[14]Dólar!#REF!</definedName>
    <definedName name="__nov99">[14]Dólar!#REF!</definedName>
    <definedName name="__occ1" localSheetId="7">[14]Gastos!#REF!</definedName>
    <definedName name="__occ1" localSheetId="1">[14]Gastos!#REF!</definedName>
    <definedName name="__occ1">[14]Gastos!#REF!</definedName>
    <definedName name="__occ2" localSheetId="7">[14]Gastos!#REF!</definedName>
    <definedName name="__occ2" localSheetId="1">[14]Gastos!#REF!</definedName>
    <definedName name="__occ2">[14]Gastos!#REF!</definedName>
    <definedName name="__oct01" localSheetId="7">[14]Dólar!#REF!</definedName>
    <definedName name="__oct01" localSheetId="1">[14]Dólar!#REF!</definedName>
    <definedName name="__oct01">[14]Dólar!#REF!</definedName>
    <definedName name="__oct06" localSheetId="7">[14]Dólar!#REF!</definedName>
    <definedName name="__oct06" localSheetId="1">[14]Dólar!#REF!</definedName>
    <definedName name="__oct06">[14]Dólar!#REF!</definedName>
    <definedName name="__oct97" localSheetId="7">[14]Dólar!#REF!</definedName>
    <definedName name="__oct97" localSheetId="1">[14]Dólar!#REF!</definedName>
    <definedName name="__oct97">[14]Dólar!#REF!</definedName>
    <definedName name="__oct98" localSheetId="7">[14]Dólar!#REF!</definedName>
    <definedName name="__oct98" localSheetId="1">[14]Dólar!#REF!</definedName>
    <definedName name="__oct98">[14]Dólar!#REF!</definedName>
    <definedName name="__oct99" localSheetId="7">[14]Dólar!#REF!</definedName>
    <definedName name="__oct99" localSheetId="1">[14]Dólar!#REF!</definedName>
    <definedName name="__oct99">[14]Dólar!#REF!</definedName>
    <definedName name="__PJ49" localSheetId="7">#REF!</definedName>
    <definedName name="__PJ49" localSheetId="1">#REF!</definedName>
    <definedName name="__PJ49">#REF!</definedName>
    <definedName name="__PJ50" localSheetId="7">#REF!</definedName>
    <definedName name="__PJ50" localSheetId="19">#REF!</definedName>
    <definedName name="__PJ50" localSheetId="18">#REF!</definedName>
    <definedName name="__PJ50" localSheetId="20">#REF!</definedName>
    <definedName name="__PJ50" localSheetId="1">#REF!</definedName>
    <definedName name="__PJ50">#REF!</definedName>
    <definedName name="__pj51" localSheetId="7">#REF!</definedName>
    <definedName name="__pj51" localSheetId="19">#REF!</definedName>
    <definedName name="__pj51" localSheetId="18">#REF!</definedName>
    <definedName name="__pj51" localSheetId="20">#REF!</definedName>
    <definedName name="__pj51" localSheetId="1">#REF!</definedName>
    <definedName name="__pj51">#REF!</definedName>
    <definedName name="__PR1" localSheetId="19">[18]PRECIOS!$A$1:$E$65536</definedName>
    <definedName name="__PR1" localSheetId="18">[18]PRECIOS!$A$1:$E$65536</definedName>
    <definedName name="__PR1" localSheetId="20">[18]PRECIOS!$A$1:$E$65536</definedName>
    <definedName name="__PR1">[19]PRECIOS!$A:$E</definedName>
    <definedName name="__PRE12" localSheetId="7">#REF!</definedName>
    <definedName name="__PRE12" localSheetId="1">#REF!</definedName>
    <definedName name="__PRE12">#REF!</definedName>
    <definedName name="__Pu1">[17]CALCULO!$B$18</definedName>
    <definedName name="__Pu2">[17]CALCULO!$E$18</definedName>
    <definedName name="__Pu3">[17]CALCULO!$H$18</definedName>
    <definedName name="__Rc" localSheetId="7">#REF!</definedName>
    <definedName name="__rc" localSheetId="19">#REF!</definedName>
    <definedName name="__rc" localSheetId="18">#REF!</definedName>
    <definedName name="__rc" localSheetId="20">#REF!</definedName>
    <definedName name="__Rc" localSheetId="1">#REF!</definedName>
    <definedName name="__Rc">#REF!</definedName>
    <definedName name="__SBC1">[2]INV!$A$12:$D$15</definedName>
    <definedName name="__SBC3">[2]INV!$F$12:$I$15</definedName>
    <definedName name="__SBC5">[2]INV!$K$12:$N$15</definedName>
    <definedName name="__sep01" localSheetId="7">[14]Dólar!#REF!</definedName>
    <definedName name="__sep01" localSheetId="1">[14]Dólar!#REF!</definedName>
    <definedName name="__sep01">[14]Dólar!#REF!</definedName>
    <definedName name="__sep06" localSheetId="7">[14]Dólar!#REF!</definedName>
    <definedName name="__sep06" localSheetId="1">[14]Dólar!#REF!</definedName>
    <definedName name="__sep06">[14]Dólar!#REF!</definedName>
    <definedName name="__sep97" localSheetId="7">[14]Dólar!#REF!</definedName>
    <definedName name="__sep97" localSheetId="1">[14]Dólar!#REF!</definedName>
    <definedName name="__sep97">[14]Dólar!#REF!</definedName>
    <definedName name="__sep98" localSheetId="7">[14]Dólar!#REF!</definedName>
    <definedName name="__sep98" localSheetId="1">[14]Dólar!#REF!</definedName>
    <definedName name="__sep98">[14]Dólar!#REF!</definedName>
    <definedName name="__sep99" localSheetId="7">[14]Dólar!#REF!</definedName>
    <definedName name="__sep99" localSheetId="1">[14]Dólar!#REF!</definedName>
    <definedName name="__sep99">[14]Dólar!#REF!</definedName>
    <definedName name="__TCN1" localSheetId="7">#REF!</definedName>
    <definedName name="__TCN1" localSheetId="20">#REF!</definedName>
    <definedName name="__TCN1" localSheetId="1">#REF!</definedName>
    <definedName name="__TCN1">#REF!</definedName>
    <definedName name="__TCN2" localSheetId="7">#REF!</definedName>
    <definedName name="__TCN2" localSheetId="20">#REF!</definedName>
    <definedName name="__TCN2" localSheetId="1">#REF!</definedName>
    <definedName name="__TCN2">#REF!</definedName>
    <definedName name="__tf3813" localSheetId="7">#REF!</definedName>
    <definedName name="__tf3813" localSheetId="1">#REF!</definedName>
    <definedName name="__tf3813">#REF!</definedName>
    <definedName name="__TS20">[20]APU!$J$2245</definedName>
    <definedName name="__TS24">[20]APU!$J$2609</definedName>
    <definedName name="__TS27">[20]APU!$J$2661</definedName>
    <definedName name="__TS30">[20]APU!$J$2713</definedName>
    <definedName name="__v1">#N/A</definedName>
    <definedName name="__v2">#N/A</definedName>
    <definedName name="__v4">#N/A</definedName>
    <definedName name="__v5">#N/A</definedName>
    <definedName name="__v6">#N/A</definedName>
    <definedName name="__v7" localSheetId="7">Scheduled_Payment+Extra_Payment</definedName>
    <definedName name="__v7" localSheetId="1">Scheduled_Payment+Extra_Payment</definedName>
    <definedName name="__v7">Scheduled_Payment+Extra_Payment</definedName>
    <definedName name="__v8">#N/A</definedName>
    <definedName name="__VPD1">[4]TARIFAS!$C$582</definedName>
    <definedName name="__VPI1">[4]TARIFAS!$C$580</definedName>
    <definedName name="__VRA1">[4]TARIFAS!$C$579</definedName>
    <definedName name="__Vu1">[17]CALCULO!$B$23</definedName>
    <definedName name="__Vu2">[17]CALCULO!$E$23</definedName>
    <definedName name="__Vu3">[17]CALCULO!$H$23</definedName>
    <definedName name="__w1">#N/A</definedName>
    <definedName name="__w2">#N/A</definedName>
    <definedName name="__w3">#N/A</definedName>
    <definedName name="__w4">#N/A</definedName>
    <definedName name="__w5">#N/A</definedName>
    <definedName name="__w6" localSheetId="7">Scheduled_Payment+Extra_Payment</definedName>
    <definedName name="__w6" localSheetId="1">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7">Scheduled_Payment+Extra_Payment</definedName>
    <definedName name="__X6" localSheetId="1">Scheduled_Payment+Extra_Payment</definedName>
    <definedName name="__X6">Scheduled_Payment+Extra_Payment</definedName>
    <definedName name="__X7">#N/A</definedName>
    <definedName name="__xlfn.BAHTTEXT" hidden="1">#NAME?</definedName>
    <definedName name="__xz2" localSheetId="7">#REF!</definedName>
    <definedName name="__xz2" localSheetId="1">#REF!</definedName>
    <definedName name="__xz2">#REF!</definedName>
    <definedName name="__y1">#N/A</definedName>
    <definedName name="__y2">#N/A</definedName>
    <definedName name="__y3">#N/A</definedName>
    <definedName name="__y4">#N/A</definedName>
    <definedName name="__y5">#N/A</definedName>
    <definedName name="__y6" localSheetId="7">Scheduled_Payment+Extra_Payment</definedName>
    <definedName name="__y6" localSheetId="1">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7">Scheduled_Payment+Extra_Payment</definedName>
    <definedName name="__z6" localSheetId="1">Scheduled_Payment+Extra_Payment</definedName>
    <definedName name="__z6">Scheduled_Payment+Extra_Payment</definedName>
    <definedName name="__z7">#N/A</definedName>
    <definedName name="_01" localSheetId="7">#REF!</definedName>
    <definedName name="_01" localSheetId="1">#REF!</definedName>
    <definedName name="_01">#REF!</definedName>
    <definedName name="_1.10" localSheetId="7">[21]UNIT081!#REF!</definedName>
    <definedName name="_1.10" localSheetId="1">[21]UNIT081!#REF!</definedName>
    <definedName name="_1.10">[21]UNIT081!#REF!</definedName>
    <definedName name="_1.11" localSheetId="7">[21]UNIT081!#REF!</definedName>
    <definedName name="_1.11" localSheetId="1">[21]UNIT081!#REF!</definedName>
    <definedName name="_1.11">[21]UNIT081!#REF!</definedName>
    <definedName name="_1.12" localSheetId="7">[21]UNIT081!#REF!</definedName>
    <definedName name="_1.12" localSheetId="1">[21]UNIT081!#REF!</definedName>
    <definedName name="_1.12">[21]UNIT081!#REF!</definedName>
    <definedName name="_1.13" localSheetId="7">[21]UNIT081!#REF!</definedName>
    <definedName name="_1.13" localSheetId="1">[21]UNIT081!#REF!</definedName>
    <definedName name="_1.13">[21]UNIT081!#REF!</definedName>
    <definedName name="_1.14" localSheetId="7">[21]UNIT081!#REF!</definedName>
    <definedName name="_1.14" localSheetId="1">[21]UNIT081!#REF!</definedName>
    <definedName name="_1.14">[21]UNIT081!#REF!</definedName>
    <definedName name="_1.15" localSheetId="7">[21]UNIT081!#REF!</definedName>
    <definedName name="_1.15" localSheetId="1">[21]UNIT081!#REF!</definedName>
    <definedName name="_1.15">[21]UNIT081!#REF!</definedName>
    <definedName name="_1.16" localSheetId="7">[21]UNIT081!#REF!</definedName>
    <definedName name="_1.16" localSheetId="1">[21]UNIT081!#REF!</definedName>
    <definedName name="_1.16">[21]UNIT081!#REF!</definedName>
    <definedName name="_1.17" localSheetId="7">[21]UNIT081!#REF!</definedName>
    <definedName name="_1.17" localSheetId="1">[21]UNIT081!#REF!</definedName>
    <definedName name="_1.17">[21]UNIT081!#REF!</definedName>
    <definedName name="_1.18" localSheetId="7">[21]UNIT081!#REF!</definedName>
    <definedName name="_1.18" localSheetId="1">[21]UNIT081!#REF!</definedName>
    <definedName name="_1.18">[21]UNIT081!#REF!</definedName>
    <definedName name="_1.19" localSheetId="7">[21]UNIT081!#REF!</definedName>
    <definedName name="_1.19" localSheetId="1">[21]UNIT081!#REF!</definedName>
    <definedName name="_1.19">[21]UNIT081!#REF!</definedName>
    <definedName name="_1.20" localSheetId="7">[21]UNIT081!#REF!</definedName>
    <definedName name="_1.20" localSheetId="1">[21]UNIT081!#REF!</definedName>
    <definedName name="_1.20">[21]UNIT081!#REF!</definedName>
    <definedName name="_2_10" localSheetId="7">[21]UNIT081!#REF!</definedName>
    <definedName name="_2_10" localSheetId="1">[21]UNIT081!#REF!</definedName>
    <definedName name="_2_10">[21]UNIT081!#REF!</definedName>
    <definedName name="_2_11" localSheetId="7">[21]UNIT081!#REF!</definedName>
    <definedName name="_2_11" localSheetId="1">[21]UNIT081!#REF!</definedName>
    <definedName name="_2_11">[21]UNIT081!#REF!</definedName>
    <definedName name="_2_12" localSheetId="7">[21]UNIT081!#REF!</definedName>
    <definedName name="_2_12" localSheetId="1">[21]UNIT081!#REF!</definedName>
    <definedName name="_2_12">[21]UNIT081!#REF!</definedName>
    <definedName name="_2_13" localSheetId="7">[21]UNIT081!#REF!</definedName>
    <definedName name="_2_13" localSheetId="1">[21]UNIT081!#REF!</definedName>
    <definedName name="_2_13">[21]UNIT081!#REF!</definedName>
    <definedName name="_2_14" localSheetId="7">[21]UNIT081!#REF!</definedName>
    <definedName name="_2_14" localSheetId="1">[21]UNIT081!#REF!</definedName>
    <definedName name="_2_14">[21]UNIT081!#REF!</definedName>
    <definedName name="_2_15" localSheetId="7">[21]UNIT081!#REF!</definedName>
    <definedName name="_2_15" localSheetId="1">[21]UNIT081!#REF!</definedName>
    <definedName name="_2_15">[21]UNIT081!#REF!</definedName>
    <definedName name="_2_16" localSheetId="7">[21]UNIT081!#REF!</definedName>
    <definedName name="_2_16" localSheetId="1">[21]UNIT081!#REF!</definedName>
    <definedName name="_2_16">[21]UNIT081!#REF!</definedName>
    <definedName name="_2_17" localSheetId="7">[21]UNIT081!#REF!</definedName>
    <definedName name="_2_17" localSheetId="1">[21]UNIT081!#REF!</definedName>
    <definedName name="_2_17">[21]UNIT081!#REF!</definedName>
    <definedName name="_2_18" localSheetId="7">[21]UNIT081!#REF!</definedName>
    <definedName name="_2_18" localSheetId="1">[21]UNIT081!#REF!</definedName>
    <definedName name="_2_18">[21]UNIT081!#REF!</definedName>
    <definedName name="_3_10_1" localSheetId="7">[21]UNIT081!#REF!</definedName>
    <definedName name="_3_10_1" localSheetId="1">[21]UNIT081!#REF!</definedName>
    <definedName name="_3_10_1">[21]UNIT081!#REF!</definedName>
    <definedName name="_3_10_2" localSheetId="7">[21]UNIT081!#REF!</definedName>
    <definedName name="_3_10_2" localSheetId="1">[21]UNIT081!#REF!</definedName>
    <definedName name="_3_10_2">[21]UNIT081!#REF!</definedName>
    <definedName name="_3_10_3" localSheetId="7">[21]UNIT081!#REF!</definedName>
    <definedName name="_3_10_3" localSheetId="1">[21]UNIT081!#REF!</definedName>
    <definedName name="_3_10_3">[21]UNIT081!#REF!</definedName>
    <definedName name="_3_10_4" localSheetId="7">[21]UNIT081!#REF!</definedName>
    <definedName name="_3_10_4" localSheetId="1">[21]UNIT081!#REF!</definedName>
    <definedName name="_3_10_4">[21]UNIT081!#REF!</definedName>
    <definedName name="_3_10_5" localSheetId="7">[21]UNIT081!#REF!</definedName>
    <definedName name="_3_10_5" localSheetId="1">[21]UNIT081!#REF!</definedName>
    <definedName name="_3_10_5">[21]UNIT081!#REF!</definedName>
    <definedName name="_3_11" localSheetId="7">[21]UNIT081!#REF!</definedName>
    <definedName name="_3_11" localSheetId="1">[21]UNIT081!#REF!</definedName>
    <definedName name="_3_11">[21]UNIT081!#REF!</definedName>
    <definedName name="_4_10" localSheetId="7">[21]UNIT081!#REF!</definedName>
    <definedName name="_4_10" localSheetId="1">[21]UNIT081!#REF!</definedName>
    <definedName name="_4_10">[21]UNIT081!#REF!</definedName>
    <definedName name="_4_11" localSheetId="7">[21]UNIT081!#REF!</definedName>
    <definedName name="_4_11" localSheetId="1">[21]UNIT081!#REF!</definedName>
    <definedName name="_4_11">[21]UNIT081!#REF!</definedName>
    <definedName name="_4_12" localSheetId="7">[21]UNIT081!#REF!</definedName>
    <definedName name="_4_12" localSheetId="1">[21]UNIT081!#REF!</definedName>
    <definedName name="_4_12">[21]UNIT081!#REF!</definedName>
    <definedName name="_5" localSheetId="7">[21]UNIT081!#REF!</definedName>
    <definedName name="_5" localSheetId="1">[21]UNIT081!#REF!</definedName>
    <definedName name="_5">[21]UNIT081!#REF!</definedName>
    <definedName name="_5_10" localSheetId="7">[21]UNIT081!#REF!</definedName>
    <definedName name="_5_10" localSheetId="1">[21]UNIT081!#REF!</definedName>
    <definedName name="_5_10">[21]UNIT081!#REF!</definedName>
    <definedName name="_5_11" localSheetId="7">[21]UNIT081!#REF!</definedName>
    <definedName name="_5_11" localSheetId="1">[21]UNIT081!#REF!</definedName>
    <definedName name="_5_11">[21]UNIT081!#REF!</definedName>
    <definedName name="_5_12" localSheetId="7">[21]UNIT081!#REF!</definedName>
    <definedName name="_5_12" localSheetId="1">[21]UNIT081!#REF!</definedName>
    <definedName name="_5_12">[21]UNIT081!#REF!</definedName>
    <definedName name="_5_13" localSheetId="7">[21]UNIT081!#REF!</definedName>
    <definedName name="_5_13" localSheetId="1">[21]UNIT081!#REF!</definedName>
    <definedName name="_5_13">[21]UNIT081!#REF!</definedName>
    <definedName name="_5_14" localSheetId="7">[21]UNIT081!#REF!</definedName>
    <definedName name="_5_14" localSheetId="1">[21]UNIT081!#REF!</definedName>
    <definedName name="_5_14">[21]UNIT081!#REF!</definedName>
    <definedName name="_5_15" localSheetId="7">[21]UNIT081!#REF!</definedName>
    <definedName name="_5_15" localSheetId="1">[21]UNIT081!#REF!</definedName>
    <definedName name="_5_15">[21]UNIT081!#REF!</definedName>
    <definedName name="_5_16" localSheetId="7">[21]UNIT081!#REF!</definedName>
    <definedName name="_5_16" localSheetId="1">[21]UNIT081!#REF!</definedName>
    <definedName name="_5_16">[21]UNIT081!#REF!</definedName>
    <definedName name="_5_17" localSheetId="7">[21]UNIT081!#REF!</definedName>
    <definedName name="_5_17" localSheetId="1">[21]UNIT081!#REF!</definedName>
    <definedName name="_5_17">[21]UNIT081!#REF!</definedName>
    <definedName name="_5_18" localSheetId="7">[21]UNIT081!#REF!</definedName>
    <definedName name="_5_18" localSheetId="1">[21]UNIT081!#REF!</definedName>
    <definedName name="_5_18">[21]UNIT081!#REF!</definedName>
    <definedName name="_5_19" localSheetId="7">[21]UNIT081!#REF!</definedName>
    <definedName name="_5_19" localSheetId="1">[21]UNIT081!#REF!</definedName>
    <definedName name="_5_19">[21]UNIT081!#REF!</definedName>
    <definedName name="_5_20" localSheetId="7">[21]UNIT081!#REF!</definedName>
    <definedName name="_5_20" localSheetId="1">[21]UNIT081!#REF!</definedName>
    <definedName name="_5_20">[21]UNIT081!#REF!</definedName>
    <definedName name="_5_21" localSheetId="7">[21]UNIT081!#REF!</definedName>
    <definedName name="_5_21" localSheetId="1">[21]UNIT081!#REF!</definedName>
    <definedName name="_5_21">[21]UNIT081!#REF!</definedName>
    <definedName name="_5_22" localSheetId="7">[21]UNIT081!#REF!</definedName>
    <definedName name="_5_22" localSheetId="1">[21]UNIT081!#REF!</definedName>
    <definedName name="_5_22">[21]UNIT081!#REF!</definedName>
    <definedName name="_a1" localSheetId="19" hidden="1">{"TAB1",#N/A,TRUE,"GENERAL";"TAB2",#N/A,TRUE,"GENERAL";"TAB3",#N/A,TRUE,"GENERAL";"TAB4",#N/A,TRUE,"GENERAL";"TAB5",#N/A,TRUE,"GENERAL"}</definedName>
    <definedName name="_a1" localSheetId="18" hidden="1">{"TAB1",#N/A,TRUE,"GENERAL";"TAB2",#N/A,TRUE,"GENERAL";"TAB3",#N/A,TRUE,"GENERAL";"TAB4",#N/A,TRUE,"GENERAL";"TAB5",#N/A,TRUE,"GENERAL"}</definedName>
    <definedName name="_a1" localSheetId="20" hidden="1">{"TAB1",#N/A,TRUE,"GENERAL";"TAB2",#N/A,TRUE,"GENERAL";"TAB3",#N/A,TRUE,"GENERAL";"TAB4",#N/A,TRUE,"GENERAL";"TAB5",#N/A,TRUE,"GENERAL"}</definedName>
    <definedName name="_A1">#N/A</definedName>
    <definedName name="_a1_1" localSheetId="19" hidden="1">{"TAB1",#N/A,TRUE,"GENERAL";"TAB2",#N/A,TRUE,"GENERAL";"TAB3",#N/A,TRUE,"GENERAL";"TAB4",#N/A,TRUE,"GENERAL";"TAB5",#N/A,TRUE,"GENERAL"}</definedName>
    <definedName name="_a1_1" localSheetId="20" hidden="1">{"TAB1",#N/A,TRUE,"GENERAL";"TAB2",#N/A,TRUE,"GENERAL";"TAB3",#N/A,TRUE,"GENERAL";"TAB4",#N/A,TRUE,"GENERAL";"TAB5",#N/A,TRUE,"GENERAL"}</definedName>
    <definedName name="_a1_1" hidden="1">{"TAB1",#N/A,TRUE,"GENERAL";"TAB2",#N/A,TRUE,"GENERAL";"TAB3",#N/A,TRUE,"GENERAL";"TAB4",#N/A,TRUE,"GENERAL";"TAB5",#N/A,TRUE,"GENERAL"}</definedName>
    <definedName name="_A17000" localSheetId="7">#REF!</definedName>
    <definedName name="_A17000" localSheetId="19">#REF!</definedName>
    <definedName name="_A17000" localSheetId="18">#REF!</definedName>
    <definedName name="_A17000" localSheetId="20">#REF!</definedName>
    <definedName name="_A17000" localSheetId="1">#REF!</definedName>
    <definedName name="_A17000">#REF!</definedName>
    <definedName name="_A20000" localSheetId="7">#REF!</definedName>
    <definedName name="_A20000" localSheetId="20">#REF!</definedName>
    <definedName name="_A20000" localSheetId="1">#REF!</definedName>
    <definedName name="_A20000">#REF!</definedName>
    <definedName name="_a3" localSheetId="19" hidden="1">{"TAB1",#N/A,TRUE,"GENERAL";"TAB2",#N/A,TRUE,"GENERAL";"TAB3",#N/A,TRUE,"GENERAL";"TAB4",#N/A,TRUE,"GENERAL";"TAB5",#N/A,TRUE,"GENERAL"}</definedName>
    <definedName name="_a3" localSheetId="20" hidden="1">{"TAB1",#N/A,TRUE,"GENERAL";"TAB2",#N/A,TRUE,"GENERAL";"TAB3",#N/A,TRUE,"GENERAL";"TAB4",#N/A,TRUE,"GENERAL";"TAB5",#N/A,TRUE,"GENERAL"}</definedName>
    <definedName name="_a3" hidden="1">{"TAB1",#N/A,TRUE,"GENERAL";"TAB2",#N/A,TRUE,"GENERAL";"TAB3",#N/A,TRUE,"GENERAL";"TAB4",#N/A,TRUE,"GENERAL";"TAB5",#N/A,TRUE,"GENERAL"}</definedName>
    <definedName name="_a3_1" localSheetId="19" hidden="1">{"TAB1",#N/A,TRUE,"GENERAL";"TAB2",#N/A,TRUE,"GENERAL";"TAB3",#N/A,TRUE,"GENERAL";"TAB4",#N/A,TRUE,"GENERAL";"TAB5",#N/A,TRUE,"GENERAL"}</definedName>
    <definedName name="_a3_1" localSheetId="20" hidden="1">{"TAB1",#N/A,TRUE,"GENERAL";"TAB2",#N/A,TRUE,"GENERAL";"TAB3",#N/A,TRUE,"GENERAL";"TAB4",#N/A,TRUE,"GENERAL";"TAB5",#N/A,TRUE,"GENERAL"}</definedName>
    <definedName name="_a3_1" hidden="1">{"TAB1",#N/A,TRUE,"GENERAL";"TAB2",#N/A,TRUE,"GENERAL";"TAB3",#N/A,TRUE,"GENERAL";"TAB4",#N/A,TRUE,"GENERAL";"TAB5",#N/A,TRUE,"GENERAL"}</definedName>
    <definedName name="_A30000" localSheetId="7">#REF!</definedName>
    <definedName name="_A30000" localSheetId="19">#REF!</definedName>
    <definedName name="_A30000" localSheetId="18">#REF!</definedName>
    <definedName name="_A30000" localSheetId="20">#REF!</definedName>
    <definedName name="_A30000" localSheetId="1">#REF!</definedName>
    <definedName name="_A30000">#REF!</definedName>
    <definedName name="_a4" localSheetId="19" hidden="1">{"via1",#N/A,TRUE,"general";"via2",#N/A,TRUE,"general";"via3",#N/A,TRUE,"general"}</definedName>
    <definedName name="_a4" localSheetId="20" hidden="1">{"via1",#N/A,TRUE,"general";"via2",#N/A,TRUE,"general";"via3",#N/A,TRUE,"general"}</definedName>
    <definedName name="_a4" hidden="1">{"via1",#N/A,TRUE,"general";"via2",#N/A,TRUE,"general";"via3",#N/A,TRUE,"general"}</definedName>
    <definedName name="_a4_1" localSheetId="19" hidden="1">{"via1",#N/A,TRUE,"general";"via2",#N/A,TRUE,"general";"via3",#N/A,TRUE,"general"}</definedName>
    <definedName name="_a4_1" localSheetId="20" hidden="1">{"via1",#N/A,TRUE,"general";"via2",#N/A,TRUE,"general";"via3",#N/A,TRUE,"general"}</definedName>
    <definedName name="_a4_1" hidden="1">{"via1",#N/A,TRUE,"general";"via2",#N/A,TRUE,"general";"via3",#N/A,TRUE,"general"}</definedName>
    <definedName name="_a5" localSheetId="19" hidden="1">{"TAB1",#N/A,TRUE,"GENERAL";"TAB2",#N/A,TRUE,"GENERAL";"TAB3",#N/A,TRUE,"GENERAL";"TAB4",#N/A,TRUE,"GENERAL";"TAB5",#N/A,TRUE,"GENERAL"}</definedName>
    <definedName name="_a5" localSheetId="20" hidden="1">{"TAB1",#N/A,TRUE,"GENERAL";"TAB2",#N/A,TRUE,"GENERAL";"TAB3",#N/A,TRUE,"GENERAL";"TAB4",#N/A,TRUE,"GENERAL";"TAB5",#N/A,TRUE,"GENERAL"}</definedName>
    <definedName name="_a5" hidden="1">{"TAB1",#N/A,TRUE,"GENERAL";"TAB2",#N/A,TRUE,"GENERAL";"TAB3",#N/A,TRUE,"GENERAL";"TAB4",#N/A,TRUE,"GENERAL";"TAB5",#N/A,TRUE,"GENERAL"}</definedName>
    <definedName name="_a5_1" localSheetId="19" hidden="1">{"TAB1",#N/A,TRUE,"GENERAL";"TAB2",#N/A,TRUE,"GENERAL";"TAB3",#N/A,TRUE,"GENERAL";"TAB4",#N/A,TRUE,"GENERAL";"TAB5",#N/A,TRUE,"GENERAL"}</definedName>
    <definedName name="_a5_1" localSheetId="20" hidden="1">{"TAB1",#N/A,TRUE,"GENERAL";"TAB2",#N/A,TRUE,"GENERAL";"TAB3",#N/A,TRUE,"GENERAL";"TAB4",#N/A,TRUE,"GENERAL";"TAB5",#N/A,TRUE,"GENERAL"}</definedName>
    <definedName name="_a5_1" hidden="1">{"TAB1",#N/A,TRUE,"GENERAL";"TAB2",#N/A,TRUE,"GENERAL";"TAB3",#N/A,TRUE,"GENERAL";"TAB4",#N/A,TRUE,"GENERAL";"TAB5",#N/A,TRUE,"GENERAL"}</definedName>
    <definedName name="_a6" localSheetId="19" hidden="1">{"TAB1",#N/A,TRUE,"GENERAL";"TAB2",#N/A,TRUE,"GENERAL";"TAB3",#N/A,TRUE,"GENERAL";"TAB4",#N/A,TRUE,"GENERAL";"TAB5",#N/A,TRUE,"GENERAL"}</definedName>
    <definedName name="_a6" localSheetId="20" hidden="1">{"TAB1",#N/A,TRUE,"GENERAL";"TAB2",#N/A,TRUE,"GENERAL";"TAB3",#N/A,TRUE,"GENERAL";"TAB4",#N/A,TRUE,"GENERAL";"TAB5",#N/A,TRUE,"GENERAL"}</definedName>
    <definedName name="_a6" hidden="1">{"TAB1",#N/A,TRUE,"GENERAL";"TAB2",#N/A,TRUE,"GENERAL";"TAB3",#N/A,TRUE,"GENERAL";"TAB4",#N/A,TRUE,"GENERAL";"TAB5",#N/A,TRUE,"GENERAL"}</definedName>
    <definedName name="_a6_1" localSheetId="19" hidden="1">{"TAB1",#N/A,TRUE,"GENERAL";"TAB2",#N/A,TRUE,"GENERAL";"TAB3",#N/A,TRUE,"GENERAL";"TAB4",#N/A,TRUE,"GENERAL";"TAB5",#N/A,TRUE,"GENERAL"}</definedName>
    <definedName name="_a6_1" localSheetId="20" hidden="1">{"TAB1",#N/A,TRUE,"GENERAL";"TAB2",#N/A,TRUE,"GENERAL";"TAB3",#N/A,TRUE,"GENERAL";"TAB4",#N/A,TRUE,"GENERAL";"TAB5",#N/A,TRUE,"GENERAL"}</definedName>
    <definedName name="_a6_1" hidden="1">{"TAB1",#N/A,TRUE,"GENERAL";"TAB2",#N/A,TRUE,"GENERAL";"TAB3",#N/A,TRUE,"GENERAL";"TAB4",#N/A,TRUE,"GENERAL";"TAB5",#N/A,TRUE,"GENERAL"}</definedName>
    <definedName name="_AFC1">[2]INV!$A$25:$D$28</definedName>
    <definedName name="_AFC3">[2]INV!$F$25:$I$28</definedName>
    <definedName name="_AFC5">[2]INV!$K$25:$N$28</definedName>
    <definedName name="_Afe1">'[22]2007 Database'!$E$2:$E$171,'[22]2007 Database'!$E$171:$E$172</definedName>
    <definedName name="_aiu2">[15]AIU!$J$105</definedName>
    <definedName name="_ALL4" localSheetId="7">#REF!</definedName>
    <definedName name="_ALL4" localSheetId="1">#REF!</definedName>
    <definedName name="_ALL4">#REF!</definedName>
    <definedName name="_APU221" localSheetId="7">#REF!</definedName>
    <definedName name="_APU221" localSheetId="19">#REF!</definedName>
    <definedName name="_APU221" localSheetId="18">#REF!</definedName>
    <definedName name="_APU221" localSheetId="20">#REF!</definedName>
    <definedName name="_APU221" localSheetId="1">#REF!</definedName>
    <definedName name="_APU221">#REF!</definedName>
    <definedName name="_APU465" localSheetId="7">[9]!absc</definedName>
    <definedName name="_APU465" localSheetId="1">[9]!absc</definedName>
    <definedName name="_APU465">[9]!absc</definedName>
    <definedName name="_b2" localSheetId="19" hidden="1">{"TAB1",#N/A,TRUE,"GENERAL";"TAB2",#N/A,TRUE,"GENERAL";"TAB3",#N/A,TRUE,"GENERAL";"TAB4",#N/A,TRUE,"GENERAL";"TAB5",#N/A,TRUE,"GENERAL"}</definedName>
    <definedName name="_b2" localSheetId="20" hidden="1">{"TAB1",#N/A,TRUE,"GENERAL";"TAB2",#N/A,TRUE,"GENERAL";"TAB3",#N/A,TRUE,"GENERAL";"TAB4",#N/A,TRUE,"GENERAL";"TAB5",#N/A,TRUE,"GENERAL"}</definedName>
    <definedName name="_b2" hidden="1">{"TAB1",#N/A,TRUE,"GENERAL";"TAB2",#N/A,TRUE,"GENERAL";"TAB3",#N/A,TRUE,"GENERAL";"TAB4",#N/A,TRUE,"GENERAL";"TAB5",#N/A,TRUE,"GENERAL"}</definedName>
    <definedName name="_b2_1" localSheetId="19" hidden="1">{"TAB1",#N/A,TRUE,"GENERAL";"TAB2",#N/A,TRUE,"GENERAL";"TAB3",#N/A,TRUE,"GENERAL";"TAB4",#N/A,TRUE,"GENERAL";"TAB5",#N/A,TRUE,"GENERAL"}</definedName>
    <definedName name="_b2_1" localSheetId="20" hidden="1">{"TAB1",#N/A,TRUE,"GENERAL";"TAB2",#N/A,TRUE,"GENERAL";"TAB3",#N/A,TRUE,"GENERAL";"TAB4",#N/A,TRUE,"GENERAL";"TAB5",#N/A,TRUE,"GENERAL"}</definedName>
    <definedName name="_b2_1" hidden="1">{"TAB1",#N/A,TRUE,"GENERAL";"TAB2",#N/A,TRUE,"GENERAL";"TAB3",#N/A,TRUE,"GENERAL";"TAB4",#N/A,TRUE,"GENERAL";"TAB5",#N/A,TRUE,"GENERAL"}</definedName>
    <definedName name="_b3" localSheetId="19" hidden="1">{"TAB1",#N/A,TRUE,"GENERAL";"TAB2",#N/A,TRUE,"GENERAL";"TAB3",#N/A,TRUE,"GENERAL";"TAB4",#N/A,TRUE,"GENERAL";"TAB5",#N/A,TRUE,"GENERAL"}</definedName>
    <definedName name="_b3" localSheetId="20" hidden="1">{"TAB1",#N/A,TRUE,"GENERAL";"TAB2",#N/A,TRUE,"GENERAL";"TAB3",#N/A,TRUE,"GENERAL";"TAB4",#N/A,TRUE,"GENERAL";"TAB5",#N/A,TRUE,"GENERAL"}</definedName>
    <definedName name="_b3" hidden="1">{"TAB1",#N/A,TRUE,"GENERAL";"TAB2",#N/A,TRUE,"GENERAL";"TAB3",#N/A,TRUE,"GENERAL";"TAB4",#N/A,TRUE,"GENERAL";"TAB5",#N/A,TRUE,"GENERAL"}</definedName>
    <definedName name="_b3_1" localSheetId="19" hidden="1">{"TAB1",#N/A,TRUE,"GENERAL";"TAB2",#N/A,TRUE,"GENERAL";"TAB3",#N/A,TRUE,"GENERAL";"TAB4",#N/A,TRUE,"GENERAL";"TAB5",#N/A,TRUE,"GENERAL"}</definedName>
    <definedName name="_b3_1" localSheetId="20" hidden="1">{"TAB1",#N/A,TRUE,"GENERAL";"TAB2",#N/A,TRUE,"GENERAL";"TAB3",#N/A,TRUE,"GENERAL";"TAB4",#N/A,TRUE,"GENERAL";"TAB5",#N/A,TRUE,"GENERAL"}</definedName>
    <definedName name="_b3_1" hidden="1">{"TAB1",#N/A,TRUE,"GENERAL";"TAB2",#N/A,TRUE,"GENERAL";"TAB3",#N/A,TRUE,"GENERAL";"TAB4",#N/A,TRUE,"GENERAL";"TAB5",#N/A,TRUE,"GENERAL"}</definedName>
    <definedName name="_b4" localSheetId="19" hidden="1">{"TAB1",#N/A,TRUE,"GENERAL";"TAB2",#N/A,TRUE,"GENERAL";"TAB3",#N/A,TRUE,"GENERAL";"TAB4",#N/A,TRUE,"GENERAL";"TAB5",#N/A,TRUE,"GENERAL"}</definedName>
    <definedName name="_b4" localSheetId="20" hidden="1">{"TAB1",#N/A,TRUE,"GENERAL";"TAB2",#N/A,TRUE,"GENERAL";"TAB3",#N/A,TRUE,"GENERAL";"TAB4",#N/A,TRUE,"GENERAL";"TAB5",#N/A,TRUE,"GENERAL"}</definedName>
    <definedName name="_b4" hidden="1">{"TAB1",#N/A,TRUE,"GENERAL";"TAB2",#N/A,TRUE,"GENERAL";"TAB3",#N/A,TRUE,"GENERAL";"TAB4",#N/A,TRUE,"GENERAL";"TAB5",#N/A,TRUE,"GENERAL"}</definedName>
    <definedName name="_b4_1" localSheetId="19" hidden="1">{"TAB1",#N/A,TRUE,"GENERAL";"TAB2",#N/A,TRUE,"GENERAL";"TAB3",#N/A,TRUE,"GENERAL";"TAB4",#N/A,TRUE,"GENERAL";"TAB5",#N/A,TRUE,"GENERAL"}</definedName>
    <definedName name="_b4_1" localSheetId="20" hidden="1">{"TAB1",#N/A,TRUE,"GENERAL";"TAB2",#N/A,TRUE,"GENERAL";"TAB3",#N/A,TRUE,"GENERAL";"TAB4",#N/A,TRUE,"GENERAL";"TAB5",#N/A,TRUE,"GENERAL"}</definedName>
    <definedName name="_b4_1" hidden="1">{"TAB1",#N/A,TRUE,"GENERAL";"TAB2",#N/A,TRUE,"GENERAL";"TAB3",#N/A,TRUE,"GENERAL";"TAB4",#N/A,TRUE,"GENERAL";"TAB5",#N/A,TRUE,"GENERAL"}</definedName>
    <definedName name="_b5" localSheetId="19" hidden="1">{"TAB1",#N/A,TRUE,"GENERAL";"TAB2",#N/A,TRUE,"GENERAL";"TAB3",#N/A,TRUE,"GENERAL";"TAB4",#N/A,TRUE,"GENERAL";"TAB5",#N/A,TRUE,"GENERAL"}</definedName>
    <definedName name="_b5" localSheetId="20" hidden="1">{"TAB1",#N/A,TRUE,"GENERAL";"TAB2",#N/A,TRUE,"GENERAL";"TAB3",#N/A,TRUE,"GENERAL";"TAB4",#N/A,TRUE,"GENERAL";"TAB5",#N/A,TRUE,"GENERAL"}</definedName>
    <definedName name="_b5" hidden="1">{"TAB1",#N/A,TRUE,"GENERAL";"TAB2",#N/A,TRUE,"GENERAL";"TAB3",#N/A,TRUE,"GENERAL";"TAB4",#N/A,TRUE,"GENERAL";"TAB5",#N/A,TRUE,"GENERAL"}</definedName>
    <definedName name="_b5_1" localSheetId="19" hidden="1">{"TAB1",#N/A,TRUE,"GENERAL";"TAB2",#N/A,TRUE,"GENERAL";"TAB3",#N/A,TRUE,"GENERAL";"TAB4",#N/A,TRUE,"GENERAL";"TAB5",#N/A,TRUE,"GENERAL"}</definedName>
    <definedName name="_b5_1" localSheetId="20" hidden="1">{"TAB1",#N/A,TRUE,"GENERAL";"TAB2",#N/A,TRUE,"GENERAL";"TAB3",#N/A,TRUE,"GENERAL";"TAB4",#N/A,TRUE,"GENERAL";"TAB5",#N/A,TRUE,"GENERAL"}</definedName>
    <definedName name="_b5_1" hidden="1">{"TAB1",#N/A,TRUE,"GENERAL";"TAB2",#N/A,TRUE,"GENERAL";"TAB3",#N/A,TRUE,"GENERAL";"TAB4",#N/A,TRUE,"GENERAL";"TAB5",#N/A,TRUE,"GENERAL"}</definedName>
    <definedName name="_b6" localSheetId="19" hidden="1">{"TAB1",#N/A,TRUE,"GENERAL";"TAB2",#N/A,TRUE,"GENERAL";"TAB3",#N/A,TRUE,"GENERAL";"TAB4",#N/A,TRUE,"GENERAL";"TAB5",#N/A,TRUE,"GENERAL"}</definedName>
    <definedName name="_b6" localSheetId="20" hidden="1">{"TAB1",#N/A,TRUE,"GENERAL";"TAB2",#N/A,TRUE,"GENERAL";"TAB3",#N/A,TRUE,"GENERAL";"TAB4",#N/A,TRUE,"GENERAL";"TAB5",#N/A,TRUE,"GENERAL"}</definedName>
    <definedName name="_b6" hidden="1">{"TAB1",#N/A,TRUE,"GENERAL";"TAB2",#N/A,TRUE,"GENERAL";"TAB3",#N/A,TRUE,"GENERAL";"TAB4",#N/A,TRUE,"GENERAL";"TAB5",#N/A,TRUE,"GENERAL"}</definedName>
    <definedName name="_b6_1" localSheetId="19" hidden="1">{"TAB1",#N/A,TRUE,"GENERAL";"TAB2",#N/A,TRUE,"GENERAL";"TAB3",#N/A,TRUE,"GENERAL";"TAB4",#N/A,TRUE,"GENERAL";"TAB5",#N/A,TRUE,"GENERAL"}</definedName>
    <definedName name="_b6_1" localSheetId="20" hidden="1">{"TAB1",#N/A,TRUE,"GENERAL";"TAB2",#N/A,TRUE,"GENERAL";"TAB3",#N/A,TRUE,"GENERAL";"TAB4",#N/A,TRUE,"GENERAL";"TAB5",#N/A,TRUE,"GENERAL"}</definedName>
    <definedName name="_b6_1" hidden="1">{"TAB1",#N/A,TRUE,"GENERAL";"TAB2",#N/A,TRUE,"GENERAL";"TAB3",#N/A,TRUE,"GENERAL";"TAB4",#N/A,TRUE,"GENERAL";"TAB5",#N/A,TRUE,"GENERAL"}</definedName>
    <definedName name="_b7" localSheetId="19" hidden="1">{"via1",#N/A,TRUE,"general";"via2",#N/A,TRUE,"general";"via3",#N/A,TRUE,"general"}</definedName>
    <definedName name="_b7" localSheetId="20" hidden="1">{"via1",#N/A,TRUE,"general";"via2",#N/A,TRUE,"general";"via3",#N/A,TRUE,"general"}</definedName>
    <definedName name="_b7" hidden="1">{"via1",#N/A,TRUE,"general";"via2",#N/A,TRUE,"general";"via3",#N/A,TRUE,"general"}</definedName>
    <definedName name="_b7_1" localSheetId="19" hidden="1">{"via1",#N/A,TRUE,"general";"via2",#N/A,TRUE,"general";"via3",#N/A,TRUE,"general"}</definedName>
    <definedName name="_b7_1" localSheetId="20" hidden="1">{"via1",#N/A,TRUE,"general";"via2",#N/A,TRUE,"general";"via3",#N/A,TRUE,"general"}</definedName>
    <definedName name="_b7_1" hidden="1">{"via1",#N/A,TRUE,"general";"via2",#N/A,TRUE,"general";"via3",#N/A,TRUE,"general"}</definedName>
    <definedName name="_b8" localSheetId="19" hidden="1">{"via1",#N/A,TRUE,"general";"via2",#N/A,TRUE,"general";"via3",#N/A,TRUE,"general"}</definedName>
    <definedName name="_b8" localSheetId="20" hidden="1">{"via1",#N/A,TRUE,"general";"via2",#N/A,TRUE,"general";"via3",#N/A,TRUE,"general"}</definedName>
    <definedName name="_b8" hidden="1">{"via1",#N/A,TRUE,"general";"via2",#N/A,TRUE,"general";"via3",#N/A,TRUE,"general"}</definedName>
    <definedName name="_b8_1" localSheetId="19" hidden="1">{"via1",#N/A,TRUE,"general";"via2",#N/A,TRUE,"general";"via3",#N/A,TRUE,"general"}</definedName>
    <definedName name="_b8_1" localSheetId="20" hidden="1">{"via1",#N/A,TRUE,"general";"via2",#N/A,TRUE,"general";"via3",#N/A,TRUE,"general"}</definedName>
    <definedName name="_b8_1" hidden="1">{"via1",#N/A,TRUE,"general";"via2",#N/A,TRUE,"general";"via3",#N/A,TRUE,"general"}</definedName>
    <definedName name="_bb9" localSheetId="19" hidden="1">{"TAB1",#N/A,TRUE,"GENERAL";"TAB2",#N/A,TRUE,"GENERAL";"TAB3",#N/A,TRUE,"GENERAL";"TAB4",#N/A,TRUE,"GENERAL";"TAB5",#N/A,TRUE,"GENERAL"}</definedName>
    <definedName name="_bb9" localSheetId="20" hidden="1">{"TAB1",#N/A,TRUE,"GENERAL";"TAB2",#N/A,TRUE,"GENERAL";"TAB3",#N/A,TRUE,"GENERAL";"TAB4",#N/A,TRUE,"GENERAL";"TAB5",#N/A,TRUE,"GENERAL"}</definedName>
    <definedName name="_bb9" hidden="1">{"TAB1",#N/A,TRUE,"GENERAL";"TAB2",#N/A,TRUE,"GENERAL";"TAB3",#N/A,TRUE,"GENERAL";"TAB4",#N/A,TRUE,"GENERAL";"TAB5",#N/A,TRUE,"GENERAL"}</definedName>
    <definedName name="_bb9_1" localSheetId="19" hidden="1">{"TAB1",#N/A,TRUE,"GENERAL";"TAB2",#N/A,TRUE,"GENERAL";"TAB3",#N/A,TRUE,"GENERAL";"TAB4",#N/A,TRUE,"GENERAL";"TAB5",#N/A,TRUE,"GENERAL"}</definedName>
    <definedName name="_bb9_1" localSheetId="20" hidden="1">{"TAB1",#N/A,TRUE,"GENERAL";"TAB2",#N/A,TRUE,"GENERAL";"TAB3",#N/A,TRUE,"GENERAL";"TAB4",#N/A,TRUE,"GENERAL";"TAB5",#N/A,TRUE,"GENERAL"}</definedName>
    <definedName name="_bb9_1"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20" hidden="1">{"TAB1",#N/A,TRUE,"GENERAL";"TAB2",#N/A,TRUE,"GENERAL";"TAB3",#N/A,TRUE,"GENERAL";"TAB4",#N/A,TRUE,"GENERAL";"TAB5",#N/A,TRUE,"GENERAL"}</definedName>
    <definedName name="_bgb5" hidden="1">{"TAB1",#N/A,TRUE,"GENERAL";"TAB2",#N/A,TRUE,"GENERAL";"TAB3",#N/A,TRUE,"GENERAL";"TAB4",#N/A,TRUE,"GENERAL";"TAB5",#N/A,TRUE,"GENERAL"}</definedName>
    <definedName name="_bgb5_1" localSheetId="19" hidden="1">{"TAB1",#N/A,TRUE,"GENERAL";"TAB2",#N/A,TRUE,"GENERAL";"TAB3",#N/A,TRUE,"GENERAL";"TAB4",#N/A,TRUE,"GENERAL";"TAB5",#N/A,TRUE,"GENERAL"}</definedName>
    <definedName name="_bgb5_1" localSheetId="20" hidden="1">{"TAB1",#N/A,TRUE,"GENERAL";"TAB2",#N/A,TRUE,"GENERAL";"TAB3",#N/A,TRUE,"GENERAL";"TAB4",#N/A,TRUE,"GENERAL";"TAB5",#N/A,TRUE,"GENERAL"}</definedName>
    <definedName name="_bgb5_1" hidden="1">{"TAB1",#N/A,TRUE,"GENERAL";"TAB2",#N/A,TRUE,"GENERAL";"TAB3",#N/A,TRUE,"GENERAL";"TAB4",#N/A,TRUE,"GENERAL";"TAB5",#N/A,TRUE,"GENERAL"}</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CMU005" localSheetId="7" hidden="1">#REF!</definedName>
    <definedName name="_CMU005" localSheetId="1" hidden="1">#REF!</definedName>
    <definedName name="_CMU005" hidden="1">#REF!</definedName>
    <definedName name="_cmu05" localSheetId="7">#REF!</definedName>
    <definedName name="_cmu05" localSheetId="1">#REF!</definedName>
    <definedName name="_cmu05">#REF!</definedName>
    <definedName name="_Cod1" localSheetId="7">#REF!</definedName>
    <definedName name="_Cod1" localSheetId="1">#REF!</definedName>
    <definedName name="_Cod1">#REF!</definedName>
    <definedName name="_CON2200" localSheetId="7">#REF!</definedName>
    <definedName name="_CON2200" localSheetId="1">#REF!</definedName>
    <definedName name="_CON2200">#REF!</definedName>
    <definedName name="_CON2500" localSheetId="7">#REF!</definedName>
    <definedName name="_CON2500" localSheetId="1">#REF!</definedName>
    <definedName name="_CON2500">#REF!</definedName>
    <definedName name="_con3000" localSheetId="7">#REF!</definedName>
    <definedName name="_con3000" localSheetId="1">#REF!</definedName>
    <definedName name="_con3000">#REF!</definedName>
    <definedName name="_cua1">'[3]ALCANTARILLADO RAS'!$A$4:$B$14</definedName>
    <definedName name="_DMD1" localSheetId="7">#REF!</definedName>
    <definedName name="_DMD1" localSheetId="1">#REF!</definedName>
    <definedName name="_DMD1">#REF!</definedName>
    <definedName name="_EST1" localSheetId="7">#REF!</definedName>
    <definedName name="_EST1" localSheetId="19">#REF!</definedName>
    <definedName name="_EST1" localSheetId="18">#REF!</definedName>
    <definedName name="_EST1" localSheetId="20">#REF!</definedName>
    <definedName name="_EST1" localSheetId="1">#REF!</definedName>
    <definedName name="_EST1">#REF!</definedName>
    <definedName name="_EST10" localSheetId="7">#REF!</definedName>
    <definedName name="_EST10" localSheetId="19">#REF!</definedName>
    <definedName name="_EST10" localSheetId="18">#REF!</definedName>
    <definedName name="_EST10" localSheetId="20">#REF!</definedName>
    <definedName name="_EST10" localSheetId="1">#REF!</definedName>
    <definedName name="_EST10">#REF!</definedName>
    <definedName name="_EST11" localSheetId="7">#REF!</definedName>
    <definedName name="_EST11" localSheetId="20">#REF!</definedName>
    <definedName name="_EST11" localSheetId="1">#REF!</definedName>
    <definedName name="_EST11">#REF!</definedName>
    <definedName name="_EST12" localSheetId="7">#REF!</definedName>
    <definedName name="_EST12" localSheetId="20">#REF!</definedName>
    <definedName name="_EST12" localSheetId="1">#REF!</definedName>
    <definedName name="_EST12">#REF!</definedName>
    <definedName name="_EST13" localSheetId="7">#REF!</definedName>
    <definedName name="_EST13" localSheetId="20">#REF!</definedName>
    <definedName name="_EST13" localSheetId="1">#REF!</definedName>
    <definedName name="_EST13">#REF!</definedName>
    <definedName name="_EST14" localSheetId="7">#REF!</definedName>
    <definedName name="_EST14" localSheetId="20">#REF!</definedName>
    <definedName name="_EST14" localSheetId="1">#REF!</definedName>
    <definedName name="_EST14">#REF!</definedName>
    <definedName name="_EST15" localSheetId="7">#REF!</definedName>
    <definedName name="_EST15" localSheetId="20">#REF!</definedName>
    <definedName name="_EST15" localSheetId="1">#REF!</definedName>
    <definedName name="_EST15">#REF!</definedName>
    <definedName name="_EST16" localSheetId="7">#REF!</definedName>
    <definedName name="_EST16" localSheetId="20">#REF!</definedName>
    <definedName name="_EST16" localSheetId="1">#REF!</definedName>
    <definedName name="_EST16">#REF!</definedName>
    <definedName name="_EST17" localSheetId="7">#REF!</definedName>
    <definedName name="_EST17" localSheetId="20">#REF!</definedName>
    <definedName name="_EST17" localSheetId="1">#REF!</definedName>
    <definedName name="_EST17">#REF!</definedName>
    <definedName name="_EST18" localSheetId="7">#REF!</definedName>
    <definedName name="_EST18" localSheetId="20">#REF!</definedName>
    <definedName name="_EST18" localSheetId="1">#REF!</definedName>
    <definedName name="_EST18">#REF!</definedName>
    <definedName name="_EST19" localSheetId="7">#REF!</definedName>
    <definedName name="_EST19" localSheetId="20">#REF!</definedName>
    <definedName name="_EST19" localSheetId="1">#REF!</definedName>
    <definedName name="_EST19">#REF!</definedName>
    <definedName name="_EST2" localSheetId="7">#REF!</definedName>
    <definedName name="_EST2" localSheetId="20">#REF!</definedName>
    <definedName name="_EST2" localSheetId="1">#REF!</definedName>
    <definedName name="_EST2">#REF!</definedName>
    <definedName name="_EST23" localSheetId="7">#REF!</definedName>
    <definedName name="_EST23" localSheetId="20">#REF!</definedName>
    <definedName name="_EST23" localSheetId="1">#REF!</definedName>
    <definedName name="_EST23">#REF!</definedName>
    <definedName name="_EST3" localSheetId="7">#REF!</definedName>
    <definedName name="_EST3" localSheetId="20">#REF!</definedName>
    <definedName name="_EST3" localSheetId="1">#REF!</definedName>
    <definedName name="_EST3">#REF!</definedName>
    <definedName name="_EST4" localSheetId="7">#REF!</definedName>
    <definedName name="_EST4" localSheetId="20">#REF!</definedName>
    <definedName name="_EST4" localSheetId="1">#REF!</definedName>
    <definedName name="_EST4">#REF!</definedName>
    <definedName name="_EST5" localSheetId="7">#REF!</definedName>
    <definedName name="_EST5" localSheetId="20">#REF!</definedName>
    <definedName name="_EST5" localSheetId="1">#REF!</definedName>
    <definedName name="_EST5">#REF!</definedName>
    <definedName name="_EST6" localSheetId="7">#REF!</definedName>
    <definedName name="_EST6" localSheetId="20">#REF!</definedName>
    <definedName name="_EST6" localSheetId="1">#REF!</definedName>
    <definedName name="_EST6">#REF!</definedName>
    <definedName name="_EST7" localSheetId="7">#REF!</definedName>
    <definedName name="_EST7" localSheetId="20">#REF!</definedName>
    <definedName name="_EST7" localSheetId="1">#REF!</definedName>
    <definedName name="_EST7">#REF!</definedName>
    <definedName name="_EST8" localSheetId="7">#REF!</definedName>
    <definedName name="_EST8" localSheetId="20">#REF!</definedName>
    <definedName name="_EST8" localSheetId="1">#REF!</definedName>
    <definedName name="_EST8">#REF!</definedName>
    <definedName name="_EST9" localSheetId="7">#REF!</definedName>
    <definedName name="_EST9" localSheetId="20">#REF!</definedName>
    <definedName name="_EST9" localSheetId="1">#REF!</definedName>
    <definedName name="_EST9">#REF!</definedName>
    <definedName name="_EXC1" localSheetId="7">#REF!</definedName>
    <definedName name="_EXC1" localSheetId="20">#REF!</definedName>
    <definedName name="_EXC1" localSheetId="1">#REF!</definedName>
    <definedName name="_EXC1">#REF!</definedName>
    <definedName name="_EXC10" localSheetId="7">#REF!</definedName>
    <definedName name="_EXC10" localSheetId="20">#REF!</definedName>
    <definedName name="_EXC10" localSheetId="1">#REF!</definedName>
    <definedName name="_EXC10">#REF!</definedName>
    <definedName name="_EXC11" localSheetId="7">#REF!</definedName>
    <definedName name="_EXC11" localSheetId="20">#REF!</definedName>
    <definedName name="_EXC11" localSheetId="1">#REF!</definedName>
    <definedName name="_EXC11">#REF!</definedName>
    <definedName name="_EXC12" localSheetId="7">#REF!</definedName>
    <definedName name="_EXC12" localSheetId="20">#REF!</definedName>
    <definedName name="_EXC12" localSheetId="1">#REF!</definedName>
    <definedName name="_EXC12">#REF!</definedName>
    <definedName name="_EXC2" localSheetId="7">#REF!</definedName>
    <definedName name="_EXC2" localSheetId="20">#REF!</definedName>
    <definedName name="_EXC2" localSheetId="1">#REF!</definedName>
    <definedName name="_EXC2">#REF!</definedName>
    <definedName name="_EXC3" localSheetId="7">#REF!</definedName>
    <definedName name="_EXC3" localSheetId="20">#REF!</definedName>
    <definedName name="_EXC3" localSheetId="1">#REF!</definedName>
    <definedName name="_EXC3">#REF!</definedName>
    <definedName name="_EXC4" localSheetId="7">#REF!</definedName>
    <definedName name="_EXC4" localSheetId="20">#REF!</definedName>
    <definedName name="_EXC4" localSheetId="1">#REF!</definedName>
    <definedName name="_EXC4">#REF!</definedName>
    <definedName name="_EXC5" localSheetId="7">#REF!</definedName>
    <definedName name="_EXC5" localSheetId="20">#REF!</definedName>
    <definedName name="_EXC5" localSheetId="1">#REF!</definedName>
    <definedName name="_EXC5">#REF!</definedName>
    <definedName name="_EXC6" localSheetId="7">#REF!</definedName>
    <definedName name="_EXC6" localSheetId="20">#REF!</definedName>
    <definedName name="_EXC6" localSheetId="1">#REF!</definedName>
    <definedName name="_EXC6">#REF!</definedName>
    <definedName name="_EXC7" localSheetId="7">#REF!</definedName>
    <definedName name="_EXC7" localSheetId="20">#REF!</definedName>
    <definedName name="_EXC7" localSheetId="1">#REF!</definedName>
    <definedName name="_EXC7">#REF!</definedName>
    <definedName name="_EXC8" localSheetId="7">#REF!</definedName>
    <definedName name="_EXC8" localSheetId="20">#REF!</definedName>
    <definedName name="_EXC8" localSheetId="1">#REF!</definedName>
    <definedName name="_EXC8">#REF!</definedName>
    <definedName name="_EXC9" localSheetId="7">#REF!</definedName>
    <definedName name="_EXC9" localSheetId="20">#REF!</definedName>
    <definedName name="_EXC9" localSheetId="1">#REF!</definedName>
    <definedName name="_EXC9">#REF!</definedName>
    <definedName name="_F" localSheetId="7" hidden="1">#REF!</definedName>
    <definedName name="_F" localSheetId="1" hidden="1">#REF!</definedName>
    <definedName name="_F" hidden="1">#REF!</definedName>
    <definedName name="_fcv1" localSheetId="7">#REF!</definedName>
    <definedName name="_fcv1" localSheetId="1">#REF!</definedName>
    <definedName name="_fcv1">#REF!</definedName>
    <definedName name="_FEB1" localSheetId="7">#REF!</definedName>
    <definedName name="_FEB1" localSheetId="1">#REF!</definedName>
    <definedName name="_FEB1">#REF!</definedName>
    <definedName name="_Fill" localSheetId="7" hidden="1">#REF!</definedName>
    <definedName name="_Fill" localSheetId="20" hidden="1">#REF!</definedName>
    <definedName name="_Fill" localSheetId="1" hidden="1">#REF!</definedName>
    <definedName name="_Fill" hidden="1">#REF!</definedName>
    <definedName name="_fill1" localSheetId="7" hidden="1">#REF!</definedName>
    <definedName name="_fill1" localSheetId="20" hidden="1">#REF!</definedName>
    <definedName name="_fill1" localSheetId="1" hidden="1">#REF!</definedName>
    <definedName name="_fill1" hidden="1">#REF!</definedName>
    <definedName name="_G1">#N/A</definedName>
    <definedName name="_g2" localSheetId="19" hidden="1">{"TAB1",#N/A,TRUE,"GENERAL";"TAB2",#N/A,TRUE,"GENERAL";"TAB3",#N/A,TRUE,"GENERAL";"TAB4",#N/A,TRUE,"GENERAL";"TAB5",#N/A,TRUE,"GENERAL"}</definedName>
    <definedName name="_g2" localSheetId="20" hidden="1">{"TAB1",#N/A,TRUE,"GENERAL";"TAB2",#N/A,TRUE,"GENERAL";"TAB3",#N/A,TRUE,"GENERAL";"TAB4",#N/A,TRUE,"GENERAL";"TAB5",#N/A,TRUE,"GENERAL"}</definedName>
    <definedName name="_g2" hidden="1">{"TAB1",#N/A,TRUE,"GENERAL";"TAB2",#N/A,TRUE,"GENERAL";"TAB3",#N/A,TRUE,"GENERAL";"TAB4",#N/A,TRUE,"GENERAL";"TAB5",#N/A,TRUE,"GENERAL"}</definedName>
    <definedName name="_g2_1" localSheetId="19" hidden="1">{"TAB1",#N/A,TRUE,"GENERAL";"TAB2",#N/A,TRUE,"GENERAL";"TAB3",#N/A,TRUE,"GENERAL";"TAB4",#N/A,TRUE,"GENERAL";"TAB5",#N/A,TRUE,"GENERAL"}</definedName>
    <definedName name="_g2_1" localSheetId="20" hidden="1">{"TAB1",#N/A,TRUE,"GENERAL";"TAB2",#N/A,TRUE,"GENERAL";"TAB3",#N/A,TRUE,"GENERAL";"TAB4",#N/A,TRUE,"GENERAL";"TAB5",#N/A,TRUE,"GENERAL"}</definedName>
    <definedName name="_g2_1" hidden="1">{"TAB1",#N/A,TRUE,"GENERAL";"TAB2",#N/A,TRUE,"GENERAL";"TAB3",#N/A,TRUE,"GENERAL";"TAB4",#N/A,TRUE,"GENERAL";"TAB5",#N/A,TRUE,"GENERAL"}</definedName>
    <definedName name="_g3" localSheetId="19" hidden="1">{"via1",#N/A,TRUE,"general";"via2",#N/A,TRUE,"general";"via3",#N/A,TRUE,"general"}</definedName>
    <definedName name="_g3" localSheetId="20" hidden="1">{"via1",#N/A,TRUE,"general";"via2",#N/A,TRUE,"general";"via3",#N/A,TRUE,"general"}</definedName>
    <definedName name="_g3" hidden="1">{"via1",#N/A,TRUE,"general";"via2",#N/A,TRUE,"general";"via3",#N/A,TRUE,"general"}</definedName>
    <definedName name="_g3_1" localSheetId="19" hidden="1">{"via1",#N/A,TRUE,"general";"via2",#N/A,TRUE,"general";"via3",#N/A,TRUE,"general"}</definedName>
    <definedName name="_g3_1" localSheetId="20" hidden="1">{"via1",#N/A,TRUE,"general";"via2",#N/A,TRUE,"general";"via3",#N/A,TRUE,"general"}</definedName>
    <definedName name="_g3_1" hidden="1">{"via1",#N/A,TRUE,"general";"via2",#N/A,TRUE,"general";"via3",#N/A,TRUE,"general"}</definedName>
    <definedName name="_g4" localSheetId="19" hidden="1">{"via1",#N/A,TRUE,"general";"via2",#N/A,TRUE,"general";"via3",#N/A,TRUE,"general"}</definedName>
    <definedName name="_g4" localSheetId="20" hidden="1">{"via1",#N/A,TRUE,"general";"via2",#N/A,TRUE,"general";"via3",#N/A,TRUE,"general"}</definedName>
    <definedName name="_g4" hidden="1">{"via1",#N/A,TRUE,"general";"via2",#N/A,TRUE,"general";"via3",#N/A,TRUE,"general"}</definedName>
    <definedName name="_g4_1" localSheetId="19" hidden="1">{"via1",#N/A,TRUE,"general";"via2",#N/A,TRUE,"general";"via3",#N/A,TRUE,"general"}</definedName>
    <definedName name="_g4_1" localSheetId="20" hidden="1">{"via1",#N/A,TRUE,"general";"via2",#N/A,TRUE,"general";"via3",#N/A,TRUE,"general"}</definedName>
    <definedName name="_g4_1" hidden="1">{"via1",#N/A,TRUE,"general";"via2",#N/A,TRUE,"general";"via3",#N/A,TRUE,"general"}</definedName>
    <definedName name="_g5" localSheetId="19" hidden="1">{"via1",#N/A,TRUE,"general";"via2",#N/A,TRUE,"general";"via3",#N/A,TRUE,"general"}</definedName>
    <definedName name="_g5" localSheetId="20" hidden="1">{"via1",#N/A,TRUE,"general";"via2",#N/A,TRUE,"general";"via3",#N/A,TRUE,"general"}</definedName>
    <definedName name="_g5" hidden="1">{"via1",#N/A,TRUE,"general";"via2",#N/A,TRUE,"general";"via3",#N/A,TRUE,"general"}</definedName>
    <definedName name="_g5_1" localSheetId="19" hidden="1">{"via1",#N/A,TRUE,"general";"via2",#N/A,TRUE,"general";"via3",#N/A,TRUE,"general"}</definedName>
    <definedName name="_g5_1" localSheetId="20" hidden="1">{"via1",#N/A,TRUE,"general";"via2",#N/A,TRUE,"general";"via3",#N/A,TRUE,"general"}</definedName>
    <definedName name="_g5_1" hidden="1">{"via1",#N/A,TRUE,"general";"via2",#N/A,TRUE,"general";"via3",#N/A,TRUE,"general"}</definedName>
    <definedName name="_g6" localSheetId="19" hidden="1">{"via1",#N/A,TRUE,"general";"via2",#N/A,TRUE,"general";"via3",#N/A,TRUE,"general"}</definedName>
    <definedName name="_g6" localSheetId="20" hidden="1">{"via1",#N/A,TRUE,"general";"via2",#N/A,TRUE,"general";"via3",#N/A,TRUE,"general"}</definedName>
    <definedName name="_g6" hidden="1">{"via1",#N/A,TRUE,"general";"via2",#N/A,TRUE,"general";"via3",#N/A,TRUE,"general"}</definedName>
    <definedName name="_g6_1" localSheetId="19" hidden="1">{"via1",#N/A,TRUE,"general";"via2",#N/A,TRUE,"general";"via3",#N/A,TRUE,"general"}</definedName>
    <definedName name="_g6_1" localSheetId="20" hidden="1">{"via1",#N/A,TRUE,"general";"via2",#N/A,TRUE,"general";"via3",#N/A,TRUE,"general"}</definedName>
    <definedName name="_g6_1" hidden="1">{"via1",#N/A,TRUE,"general";"via2",#N/A,TRUE,"general";"via3",#N/A,TRUE,"general"}</definedName>
    <definedName name="_g7" localSheetId="19" hidden="1">{"TAB1",#N/A,TRUE,"GENERAL";"TAB2",#N/A,TRUE,"GENERAL";"TAB3",#N/A,TRUE,"GENERAL";"TAB4",#N/A,TRUE,"GENERAL";"TAB5",#N/A,TRUE,"GENERAL"}</definedName>
    <definedName name="_g7" localSheetId="20" hidden="1">{"TAB1",#N/A,TRUE,"GENERAL";"TAB2",#N/A,TRUE,"GENERAL";"TAB3",#N/A,TRUE,"GENERAL";"TAB4",#N/A,TRUE,"GENERAL";"TAB5",#N/A,TRUE,"GENERAL"}</definedName>
    <definedName name="_g7" hidden="1">{"TAB1",#N/A,TRUE,"GENERAL";"TAB2",#N/A,TRUE,"GENERAL";"TAB3",#N/A,TRUE,"GENERAL";"TAB4",#N/A,TRUE,"GENERAL";"TAB5",#N/A,TRUE,"GENERAL"}</definedName>
    <definedName name="_g7_1" localSheetId="19" hidden="1">{"TAB1",#N/A,TRUE,"GENERAL";"TAB2",#N/A,TRUE,"GENERAL";"TAB3",#N/A,TRUE,"GENERAL";"TAB4",#N/A,TRUE,"GENERAL";"TAB5",#N/A,TRUE,"GENERAL"}</definedName>
    <definedName name="_g7_1" localSheetId="20" hidden="1">{"TAB1",#N/A,TRUE,"GENERAL";"TAB2",#N/A,TRUE,"GENERAL";"TAB3",#N/A,TRUE,"GENERAL";"TAB4",#N/A,TRUE,"GENERAL";"TAB5",#N/A,TRUE,"GENERAL"}</definedName>
    <definedName name="_g7_1" hidden="1">{"TAB1",#N/A,TRUE,"GENERAL";"TAB2",#N/A,TRUE,"GENERAL";"TAB3",#N/A,TRUE,"GENERAL";"TAB4",#N/A,TRUE,"GENERAL";"TAB5",#N/A,TRUE,"GENERAL"}</definedName>
    <definedName name="_GR1" localSheetId="19" hidden="1">{"TAB1",#N/A,TRUE,"GENERAL";"TAB2",#N/A,TRUE,"GENERAL";"TAB3",#N/A,TRUE,"GENERAL";"TAB4",#N/A,TRUE,"GENERAL";"TAB5",#N/A,TRUE,"GENERAL"}</definedName>
    <definedName name="_GR1" localSheetId="20" hidden="1">{"TAB1",#N/A,TRUE,"GENERAL";"TAB2",#N/A,TRUE,"GENERAL";"TAB3",#N/A,TRUE,"GENERAL";"TAB4",#N/A,TRUE,"GENERAL";"TAB5",#N/A,TRUE,"GENERAL"}</definedName>
    <definedName name="_GR1" hidden="1">{"TAB1",#N/A,TRUE,"GENERAL";"TAB2",#N/A,TRUE,"GENERAL";"TAB3",#N/A,TRUE,"GENERAL";"TAB4",#N/A,TRUE,"GENERAL";"TAB5",#N/A,TRUE,"GENERAL"}</definedName>
    <definedName name="_GR1_1" localSheetId="19" hidden="1">{"TAB1",#N/A,TRUE,"GENERAL";"TAB2",#N/A,TRUE,"GENERAL";"TAB3",#N/A,TRUE,"GENERAL";"TAB4",#N/A,TRUE,"GENERAL";"TAB5",#N/A,TRUE,"GENERAL"}</definedName>
    <definedName name="_GR1_1" localSheetId="20" hidden="1">{"TAB1",#N/A,TRUE,"GENERAL";"TAB2",#N/A,TRUE,"GENERAL";"TAB3",#N/A,TRUE,"GENERAL";"TAB4",#N/A,TRUE,"GENERAL";"TAB5",#N/A,TRUE,"GENERAL"}</definedName>
    <definedName name="_GR1_1" hidden="1">{"TAB1",#N/A,TRUE,"GENERAL";"TAB2",#N/A,TRUE,"GENERAL";"TAB3",#N/A,TRUE,"GENERAL";"TAB4",#N/A,TRUE,"GENERAL";"TAB5",#N/A,TRUE,"GENERAL"}</definedName>
    <definedName name="_gtr4" localSheetId="19" hidden="1">{"via1",#N/A,TRUE,"general";"via2",#N/A,TRUE,"general";"via3",#N/A,TRUE,"general"}</definedName>
    <definedName name="_gtr4" localSheetId="20" hidden="1">{"via1",#N/A,TRUE,"general";"via2",#N/A,TRUE,"general";"via3",#N/A,TRUE,"general"}</definedName>
    <definedName name="_gtr4" hidden="1">{"via1",#N/A,TRUE,"general";"via2",#N/A,TRUE,"general";"via3",#N/A,TRUE,"general"}</definedName>
    <definedName name="_gtr4_1" localSheetId="19" hidden="1">{"via1",#N/A,TRUE,"general";"via2",#N/A,TRUE,"general";"via3",#N/A,TRUE,"general"}</definedName>
    <definedName name="_gtr4_1" localSheetId="20" hidden="1">{"via1",#N/A,TRUE,"general";"via2",#N/A,TRUE,"general";"via3",#N/A,TRUE,"general"}</definedName>
    <definedName name="_gtr4_1" hidden="1">{"via1",#N/A,TRUE,"general";"via2",#N/A,TRUE,"general";"via3",#N/A,TRUE,"general"}</definedName>
    <definedName name="_h2" localSheetId="19" hidden="1">{"via1",#N/A,TRUE,"general";"via2",#N/A,TRUE,"general";"via3",#N/A,TRUE,"general"}</definedName>
    <definedName name="_h2" localSheetId="20" hidden="1">{"via1",#N/A,TRUE,"general";"via2",#N/A,TRUE,"general";"via3",#N/A,TRUE,"general"}</definedName>
    <definedName name="_h2" hidden="1">{"via1",#N/A,TRUE,"general";"via2",#N/A,TRUE,"general";"via3",#N/A,TRUE,"general"}</definedName>
    <definedName name="_h2_1" localSheetId="19" hidden="1">{"via1",#N/A,TRUE,"general";"via2",#N/A,TRUE,"general";"via3",#N/A,TRUE,"general"}</definedName>
    <definedName name="_h2_1" localSheetId="20" hidden="1">{"via1",#N/A,TRUE,"general";"via2",#N/A,TRUE,"general";"via3",#N/A,TRUE,"general"}</definedName>
    <definedName name="_h2_1" hidden="1">{"via1",#N/A,TRUE,"general";"via2",#N/A,TRUE,"general";"via3",#N/A,TRUE,"general"}</definedName>
    <definedName name="_h3" localSheetId="19" hidden="1">{"via1",#N/A,TRUE,"general";"via2",#N/A,TRUE,"general";"via3",#N/A,TRUE,"general"}</definedName>
    <definedName name="_h3" localSheetId="20" hidden="1">{"via1",#N/A,TRUE,"general";"via2",#N/A,TRUE,"general";"via3",#N/A,TRUE,"general"}</definedName>
    <definedName name="_h3" hidden="1">{"via1",#N/A,TRUE,"general";"via2",#N/A,TRUE,"general";"via3",#N/A,TRUE,"general"}</definedName>
    <definedName name="_h3_1" localSheetId="19" hidden="1">{"via1",#N/A,TRUE,"general";"via2",#N/A,TRUE,"general";"via3",#N/A,TRUE,"general"}</definedName>
    <definedName name="_h3_1" localSheetId="20" hidden="1">{"via1",#N/A,TRUE,"general";"via2",#N/A,TRUE,"general";"via3",#N/A,TRUE,"general"}</definedName>
    <definedName name="_h3_1" hidden="1">{"via1",#N/A,TRUE,"general";"via2",#N/A,TRUE,"general";"via3",#N/A,TRUE,"general"}</definedName>
    <definedName name="_h4" localSheetId="19" hidden="1">{"TAB1",#N/A,TRUE,"GENERAL";"TAB2",#N/A,TRUE,"GENERAL";"TAB3",#N/A,TRUE,"GENERAL";"TAB4",#N/A,TRUE,"GENERAL";"TAB5",#N/A,TRUE,"GENERAL"}</definedName>
    <definedName name="_h4" localSheetId="20" hidden="1">{"TAB1",#N/A,TRUE,"GENERAL";"TAB2",#N/A,TRUE,"GENERAL";"TAB3",#N/A,TRUE,"GENERAL";"TAB4",#N/A,TRUE,"GENERAL";"TAB5",#N/A,TRUE,"GENERAL"}</definedName>
    <definedName name="_h4" hidden="1">{"TAB1",#N/A,TRUE,"GENERAL";"TAB2",#N/A,TRUE,"GENERAL";"TAB3",#N/A,TRUE,"GENERAL";"TAB4",#N/A,TRUE,"GENERAL";"TAB5",#N/A,TRUE,"GENERAL"}</definedName>
    <definedName name="_h4_1" localSheetId="19" hidden="1">{"TAB1",#N/A,TRUE,"GENERAL";"TAB2",#N/A,TRUE,"GENERAL";"TAB3",#N/A,TRUE,"GENERAL";"TAB4",#N/A,TRUE,"GENERAL";"TAB5",#N/A,TRUE,"GENERAL"}</definedName>
    <definedName name="_h4_1" localSheetId="20" hidden="1">{"TAB1",#N/A,TRUE,"GENERAL";"TAB2",#N/A,TRUE,"GENERAL";"TAB3",#N/A,TRUE,"GENERAL";"TAB4",#N/A,TRUE,"GENERAL";"TAB5",#N/A,TRUE,"GENERAL"}</definedName>
    <definedName name="_h4_1" hidden="1">{"TAB1",#N/A,TRUE,"GENERAL";"TAB2",#N/A,TRUE,"GENERAL";"TAB3",#N/A,TRUE,"GENERAL";"TAB4",#N/A,TRUE,"GENERAL";"TAB5",#N/A,TRUE,"GENERAL"}</definedName>
    <definedName name="_h5" localSheetId="19" hidden="1">{"TAB1",#N/A,TRUE,"GENERAL";"TAB2",#N/A,TRUE,"GENERAL";"TAB3",#N/A,TRUE,"GENERAL";"TAB4",#N/A,TRUE,"GENERAL";"TAB5",#N/A,TRUE,"GENERAL"}</definedName>
    <definedName name="_h5" localSheetId="20" hidden="1">{"TAB1",#N/A,TRUE,"GENERAL";"TAB2",#N/A,TRUE,"GENERAL";"TAB3",#N/A,TRUE,"GENERAL";"TAB4",#N/A,TRUE,"GENERAL";"TAB5",#N/A,TRUE,"GENERAL"}</definedName>
    <definedName name="_h5" hidden="1">{"TAB1",#N/A,TRUE,"GENERAL";"TAB2",#N/A,TRUE,"GENERAL";"TAB3",#N/A,TRUE,"GENERAL";"TAB4",#N/A,TRUE,"GENERAL";"TAB5",#N/A,TRUE,"GENERAL"}</definedName>
    <definedName name="_h5_1" localSheetId="19" hidden="1">{"TAB1",#N/A,TRUE,"GENERAL";"TAB2",#N/A,TRUE,"GENERAL";"TAB3",#N/A,TRUE,"GENERAL";"TAB4",#N/A,TRUE,"GENERAL";"TAB5",#N/A,TRUE,"GENERAL"}</definedName>
    <definedName name="_h5_1" localSheetId="20" hidden="1">{"TAB1",#N/A,TRUE,"GENERAL";"TAB2",#N/A,TRUE,"GENERAL";"TAB3",#N/A,TRUE,"GENERAL";"TAB4",#N/A,TRUE,"GENERAL";"TAB5",#N/A,TRUE,"GENERAL"}</definedName>
    <definedName name="_h5_1" hidden="1">{"TAB1",#N/A,TRUE,"GENERAL";"TAB2",#N/A,TRUE,"GENERAL";"TAB3",#N/A,TRUE,"GENERAL";"TAB4",#N/A,TRUE,"GENERAL";"TAB5",#N/A,TRUE,"GENERAL"}</definedName>
    <definedName name="_h6" localSheetId="19" hidden="1">{"via1",#N/A,TRUE,"general";"via2",#N/A,TRUE,"general";"via3",#N/A,TRUE,"general"}</definedName>
    <definedName name="_h6" localSheetId="20" hidden="1">{"via1",#N/A,TRUE,"general";"via2",#N/A,TRUE,"general";"via3",#N/A,TRUE,"general"}</definedName>
    <definedName name="_h6" hidden="1">{"via1",#N/A,TRUE,"general";"via2",#N/A,TRUE,"general";"via3",#N/A,TRUE,"general"}</definedName>
    <definedName name="_h6_1" localSheetId="19" hidden="1">{"via1",#N/A,TRUE,"general";"via2",#N/A,TRUE,"general";"via3",#N/A,TRUE,"general"}</definedName>
    <definedName name="_h6_1" localSheetId="20" hidden="1">{"via1",#N/A,TRUE,"general";"via2",#N/A,TRUE,"general";"via3",#N/A,TRUE,"general"}</definedName>
    <definedName name="_h6_1" hidden="1">{"via1",#N/A,TRUE,"general";"via2",#N/A,TRUE,"general";"via3",#N/A,TRUE,"general"}</definedName>
    <definedName name="_h7" localSheetId="19" hidden="1">{"TAB1",#N/A,TRUE,"GENERAL";"TAB2",#N/A,TRUE,"GENERAL";"TAB3",#N/A,TRUE,"GENERAL";"TAB4",#N/A,TRUE,"GENERAL";"TAB5",#N/A,TRUE,"GENERAL"}</definedName>
    <definedName name="_h7" localSheetId="20" hidden="1">{"TAB1",#N/A,TRUE,"GENERAL";"TAB2",#N/A,TRUE,"GENERAL";"TAB3",#N/A,TRUE,"GENERAL";"TAB4",#N/A,TRUE,"GENERAL";"TAB5",#N/A,TRUE,"GENERAL"}</definedName>
    <definedName name="_h7" hidden="1">{"TAB1",#N/A,TRUE,"GENERAL";"TAB2",#N/A,TRUE,"GENERAL";"TAB3",#N/A,TRUE,"GENERAL";"TAB4",#N/A,TRUE,"GENERAL";"TAB5",#N/A,TRUE,"GENERAL"}</definedName>
    <definedName name="_h7_1" localSheetId="19" hidden="1">{"TAB1",#N/A,TRUE,"GENERAL";"TAB2",#N/A,TRUE,"GENERAL";"TAB3",#N/A,TRUE,"GENERAL";"TAB4",#N/A,TRUE,"GENERAL";"TAB5",#N/A,TRUE,"GENERAL"}</definedName>
    <definedName name="_h7_1" localSheetId="20" hidden="1">{"TAB1",#N/A,TRUE,"GENERAL";"TAB2",#N/A,TRUE,"GENERAL";"TAB3",#N/A,TRUE,"GENERAL";"TAB4",#N/A,TRUE,"GENERAL";"TAB5",#N/A,TRUE,"GENERAL"}</definedName>
    <definedName name="_h7_1" hidden="1">{"TAB1",#N/A,TRUE,"GENERAL";"TAB2",#N/A,TRUE,"GENERAL";"TAB3",#N/A,TRUE,"GENERAL";"TAB4",#N/A,TRUE,"GENERAL";"TAB5",#N/A,TRUE,"GENERAL"}</definedName>
    <definedName name="_h8" localSheetId="19" hidden="1">{"via1",#N/A,TRUE,"general";"via2",#N/A,TRUE,"general";"via3",#N/A,TRUE,"general"}</definedName>
    <definedName name="_h8" localSheetId="20" hidden="1">{"via1",#N/A,TRUE,"general";"via2",#N/A,TRUE,"general";"via3",#N/A,TRUE,"general"}</definedName>
    <definedName name="_h8" hidden="1">{"via1",#N/A,TRUE,"general";"via2",#N/A,TRUE,"general";"via3",#N/A,TRUE,"general"}</definedName>
    <definedName name="_h8_1" localSheetId="19" hidden="1">{"via1",#N/A,TRUE,"general";"via2",#N/A,TRUE,"general";"via3",#N/A,TRUE,"general"}</definedName>
    <definedName name="_h8_1" localSheetId="20" hidden="1">{"via1",#N/A,TRUE,"general";"via2",#N/A,TRUE,"general";"via3",#N/A,TRUE,"general"}</definedName>
    <definedName name="_h8_1" hidden="1">{"via1",#N/A,TRUE,"general";"via2",#N/A,TRUE,"general";"via3",#N/A,TRUE,"general"}</definedName>
    <definedName name="_hfh7" localSheetId="19" hidden="1">{"via1",#N/A,TRUE,"general";"via2",#N/A,TRUE,"general";"via3",#N/A,TRUE,"general"}</definedName>
    <definedName name="_hfh7" localSheetId="20" hidden="1">{"via1",#N/A,TRUE,"general";"via2",#N/A,TRUE,"general";"via3",#N/A,TRUE,"general"}</definedName>
    <definedName name="_hfh7" hidden="1">{"via1",#N/A,TRUE,"general";"via2",#N/A,TRUE,"general";"via3",#N/A,TRUE,"general"}</definedName>
    <definedName name="_hfh7_1" localSheetId="19" hidden="1">{"via1",#N/A,TRUE,"general";"via2",#N/A,TRUE,"general";"via3",#N/A,TRUE,"general"}</definedName>
    <definedName name="_hfh7_1" localSheetId="20" hidden="1">{"via1",#N/A,TRUE,"general";"via2",#N/A,TRUE,"general";"via3",#N/A,TRUE,"general"}</definedName>
    <definedName name="_hfh7_1" hidden="1">{"via1",#N/A,TRUE,"general";"via2",#N/A,TRUE,"general";"via3",#N/A,TRUE,"general"}</definedName>
    <definedName name="_Hlk108468297" localSheetId="1">'PRESUPUESTO GENERAL HORNILLAS'!$I$2</definedName>
    <definedName name="_Hlk108468297" localSheetId="2">'PTO HORNILLA'!$I$2</definedName>
    <definedName name="_i4" localSheetId="19" hidden="1">{"via1",#N/A,TRUE,"general";"via2",#N/A,TRUE,"general";"via3",#N/A,TRUE,"general"}</definedName>
    <definedName name="_i4" localSheetId="20" hidden="1">{"via1",#N/A,TRUE,"general";"via2",#N/A,TRUE,"general";"via3",#N/A,TRUE,"general"}</definedName>
    <definedName name="_i4" hidden="1">{"via1",#N/A,TRUE,"general";"via2",#N/A,TRUE,"general";"via3",#N/A,TRUE,"general"}</definedName>
    <definedName name="_i4_1" localSheetId="19" hidden="1">{"via1",#N/A,TRUE,"general";"via2",#N/A,TRUE,"general";"via3",#N/A,TRUE,"general"}</definedName>
    <definedName name="_i4_1" localSheetId="20" hidden="1">{"via1",#N/A,TRUE,"general";"via2",#N/A,TRUE,"general";"via3",#N/A,TRUE,"general"}</definedName>
    <definedName name="_i4_1" hidden="1">{"via1",#N/A,TRUE,"general";"via2",#N/A,TRUE,"general";"via3",#N/A,TRUE,"general"}</definedName>
    <definedName name="_i5" localSheetId="19" hidden="1">{"TAB1",#N/A,TRUE,"GENERAL";"TAB2",#N/A,TRUE,"GENERAL";"TAB3",#N/A,TRUE,"GENERAL";"TAB4",#N/A,TRUE,"GENERAL";"TAB5",#N/A,TRUE,"GENERAL"}</definedName>
    <definedName name="_i5" localSheetId="20" hidden="1">{"TAB1",#N/A,TRUE,"GENERAL";"TAB2",#N/A,TRUE,"GENERAL";"TAB3",#N/A,TRUE,"GENERAL";"TAB4",#N/A,TRUE,"GENERAL";"TAB5",#N/A,TRUE,"GENERAL"}</definedName>
    <definedName name="_i5" hidden="1">{"TAB1",#N/A,TRUE,"GENERAL";"TAB2",#N/A,TRUE,"GENERAL";"TAB3",#N/A,TRUE,"GENERAL";"TAB4",#N/A,TRUE,"GENERAL";"TAB5",#N/A,TRUE,"GENERAL"}</definedName>
    <definedName name="_i5_1" localSheetId="19" hidden="1">{"TAB1",#N/A,TRUE,"GENERAL";"TAB2",#N/A,TRUE,"GENERAL";"TAB3",#N/A,TRUE,"GENERAL";"TAB4",#N/A,TRUE,"GENERAL";"TAB5",#N/A,TRUE,"GENERAL"}</definedName>
    <definedName name="_i5_1" localSheetId="20" hidden="1">{"TAB1",#N/A,TRUE,"GENERAL";"TAB2",#N/A,TRUE,"GENERAL";"TAB3",#N/A,TRUE,"GENERAL";"TAB4",#N/A,TRUE,"GENERAL";"TAB5",#N/A,TRUE,"GENERAL"}</definedName>
    <definedName name="_i5_1" hidden="1">{"TAB1",#N/A,TRUE,"GENERAL";"TAB2",#N/A,TRUE,"GENERAL";"TAB3",#N/A,TRUE,"GENERAL";"TAB4",#N/A,TRUE,"GENERAL";"TAB5",#N/A,TRUE,"GENERAL"}</definedName>
    <definedName name="_i6" localSheetId="19" hidden="1">{"TAB1",#N/A,TRUE,"GENERAL";"TAB2",#N/A,TRUE,"GENERAL";"TAB3",#N/A,TRUE,"GENERAL";"TAB4",#N/A,TRUE,"GENERAL";"TAB5",#N/A,TRUE,"GENERAL"}</definedName>
    <definedName name="_i6" localSheetId="20" hidden="1">{"TAB1",#N/A,TRUE,"GENERAL";"TAB2",#N/A,TRUE,"GENERAL";"TAB3",#N/A,TRUE,"GENERAL";"TAB4",#N/A,TRUE,"GENERAL";"TAB5",#N/A,TRUE,"GENERAL"}</definedName>
    <definedName name="_i6" hidden="1">{"TAB1",#N/A,TRUE,"GENERAL";"TAB2",#N/A,TRUE,"GENERAL";"TAB3",#N/A,TRUE,"GENERAL";"TAB4",#N/A,TRUE,"GENERAL";"TAB5",#N/A,TRUE,"GENERAL"}</definedName>
    <definedName name="_i6_1" localSheetId="19" hidden="1">{"TAB1",#N/A,TRUE,"GENERAL";"TAB2",#N/A,TRUE,"GENERAL";"TAB3",#N/A,TRUE,"GENERAL";"TAB4",#N/A,TRUE,"GENERAL";"TAB5",#N/A,TRUE,"GENERAL"}</definedName>
    <definedName name="_i6_1" localSheetId="20" hidden="1">{"TAB1",#N/A,TRUE,"GENERAL";"TAB2",#N/A,TRUE,"GENERAL";"TAB3",#N/A,TRUE,"GENERAL";"TAB4",#N/A,TRUE,"GENERAL";"TAB5",#N/A,TRUE,"GENERAL"}</definedName>
    <definedName name="_i6_1" hidden="1">{"TAB1",#N/A,TRUE,"GENERAL";"TAB2",#N/A,TRUE,"GENERAL";"TAB3",#N/A,TRUE,"GENERAL";"TAB4",#N/A,TRUE,"GENERAL";"TAB5",#N/A,TRUE,"GENERAL"}</definedName>
    <definedName name="_i7" localSheetId="19" hidden="1">{"via1",#N/A,TRUE,"general";"via2",#N/A,TRUE,"general";"via3",#N/A,TRUE,"general"}</definedName>
    <definedName name="_i7" localSheetId="20" hidden="1">{"via1",#N/A,TRUE,"general";"via2",#N/A,TRUE,"general";"via3",#N/A,TRUE,"general"}</definedName>
    <definedName name="_i7" hidden="1">{"via1",#N/A,TRUE,"general";"via2",#N/A,TRUE,"general";"via3",#N/A,TRUE,"general"}</definedName>
    <definedName name="_i7_1" localSheetId="19" hidden="1">{"via1",#N/A,TRUE,"general";"via2",#N/A,TRUE,"general";"via3",#N/A,TRUE,"general"}</definedName>
    <definedName name="_i7_1" localSheetId="20" hidden="1">{"via1",#N/A,TRUE,"general";"via2",#N/A,TRUE,"general";"via3",#N/A,TRUE,"general"}</definedName>
    <definedName name="_i7_1" hidden="1">{"via1",#N/A,TRUE,"general";"via2",#N/A,TRUE,"general";"via3",#N/A,TRUE,"general"}</definedName>
    <definedName name="_i77" localSheetId="19" hidden="1">{"TAB1",#N/A,TRUE,"GENERAL";"TAB2",#N/A,TRUE,"GENERAL";"TAB3",#N/A,TRUE,"GENERAL";"TAB4",#N/A,TRUE,"GENERAL";"TAB5",#N/A,TRUE,"GENERAL"}</definedName>
    <definedName name="_i77" localSheetId="20" hidden="1">{"TAB1",#N/A,TRUE,"GENERAL";"TAB2",#N/A,TRUE,"GENERAL";"TAB3",#N/A,TRUE,"GENERAL";"TAB4",#N/A,TRUE,"GENERAL";"TAB5",#N/A,TRUE,"GENERAL"}</definedName>
    <definedName name="_i77" hidden="1">{"TAB1",#N/A,TRUE,"GENERAL";"TAB2",#N/A,TRUE,"GENERAL";"TAB3",#N/A,TRUE,"GENERAL";"TAB4",#N/A,TRUE,"GENERAL";"TAB5",#N/A,TRUE,"GENERAL"}</definedName>
    <definedName name="_i77_1" localSheetId="19" hidden="1">{"TAB1",#N/A,TRUE,"GENERAL";"TAB2",#N/A,TRUE,"GENERAL";"TAB3",#N/A,TRUE,"GENERAL";"TAB4",#N/A,TRUE,"GENERAL";"TAB5",#N/A,TRUE,"GENERAL"}</definedName>
    <definedName name="_i77_1" localSheetId="20" hidden="1">{"TAB1",#N/A,TRUE,"GENERAL";"TAB2",#N/A,TRUE,"GENERAL";"TAB3",#N/A,TRUE,"GENERAL";"TAB4",#N/A,TRUE,"GENERAL";"TAB5",#N/A,TRUE,"GENERAL"}</definedName>
    <definedName name="_i77_1" hidden="1">{"TAB1",#N/A,TRUE,"GENERAL";"TAB2",#N/A,TRUE,"GENERAL";"TAB3",#N/A,TRUE,"GENERAL";"TAB4",#N/A,TRUE,"GENERAL";"TAB5",#N/A,TRUE,"GENERAL"}</definedName>
    <definedName name="_i8" localSheetId="19" hidden="1">{"via1",#N/A,TRUE,"general";"via2",#N/A,TRUE,"general";"via3",#N/A,TRUE,"general"}</definedName>
    <definedName name="_i8" localSheetId="20" hidden="1">{"via1",#N/A,TRUE,"general";"via2",#N/A,TRUE,"general";"via3",#N/A,TRUE,"general"}</definedName>
    <definedName name="_i8" hidden="1">{"via1",#N/A,TRUE,"general";"via2",#N/A,TRUE,"general";"via3",#N/A,TRUE,"general"}</definedName>
    <definedName name="_i8_1" localSheetId="19" hidden="1">{"via1",#N/A,TRUE,"general";"via2",#N/A,TRUE,"general";"via3",#N/A,TRUE,"general"}</definedName>
    <definedName name="_i8_1" localSheetId="20" hidden="1">{"via1",#N/A,TRUE,"general";"via2",#N/A,TRUE,"general";"via3",#N/A,TRUE,"general"}</definedName>
    <definedName name="_i8_1" hidden="1">{"via1",#N/A,TRUE,"general";"via2",#N/A,TRUE,"general";"via3",#N/A,TRUE,"general"}</definedName>
    <definedName name="_i9" localSheetId="19" hidden="1">{"TAB1",#N/A,TRUE,"GENERAL";"TAB2",#N/A,TRUE,"GENERAL";"TAB3",#N/A,TRUE,"GENERAL";"TAB4",#N/A,TRUE,"GENERAL";"TAB5",#N/A,TRUE,"GENERAL"}</definedName>
    <definedName name="_i9" localSheetId="20" hidden="1">{"TAB1",#N/A,TRUE,"GENERAL";"TAB2",#N/A,TRUE,"GENERAL";"TAB3",#N/A,TRUE,"GENERAL";"TAB4",#N/A,TRUE,"GENERAL";"TAB5",#N/A,TRUE,"GENERAL"}</definedName>
    <definedName name="_i9" hidden="1">{"TAB1",#N/A,TRUE,"GENERAL";"TAB2",#N/A,TRUE,"GENERAL";"TAB3",#N/A,TRUE,"GENERAL";"TAB4",#N/A,TRUE,"GENERAL";"TAB5",#N/A,TRUE,"GENERAL"}</definedName>
    <definedName name="_i9_1" localSheetId="19" hidden="1">{"TAB1",#N/A,TRUE,"GENERAL";"TAB2",#N/A,TRUE,"GENERAL";"TAB3",#N/A,TRUE,"GENERAL";"TAB4",#N/A,TRUE,"GENERAL";"TAB5",#N/A,TRUE,"GENERAL"}</definedName>
    <definedName name="_i9_1" localSheetId="20" hidden="1">{"TAB1",#N/A,TRUE,"GENERAL";"TAB2",#N/A,TRUE,"GENERAL";"TAB3",#N/A,TRUE,"GENERAL";"TAB4",#N/A,TRUE,"GENERAL";"TAB5",#N/A,TRUE,"GENERAL"}</definedName>
    <definedName name="_i9_1" hidden="1">{"TAB1",#N/A,TRUE,"GENERAL";"TAB2",#N/A,TRUE,"GENERAL";"TAB3",#N/A,TRUE,"GENERAL";"TAB4",#N/A,TRUE,"GENERAL";"TAB5",#N/A,TRUE,"GENERAL"}</definedName>
    <definedName name="_INF1" localSheetId="7">#REF!</definedName>
    <definedName name="_INF1" localSheetId="1">#REF!</definedName>
    <definedName name="_INF1">#REF!</definedName>
    <definedName name="_IPC2002" localSheetId="7">#REF!</definedName>
    <definedName name="_IPC2002" localSheetId="1">#REF!</definedName>
    <definedName name="_IPC2002">#REF!</definedName>
    <definedName name="_k3" localSheetId="19" hidden="1">{"TAB1",#N/A,TRUE,"GENERAL";"TAB2",#N/A,TRUE,"GENERAL";"TAB3",#N/A,TRUE,"GENERAL";"TAB4",#N/A,TRUE,"GENERAL";"TAB5",#N/A,TRUE,"GENERAL"}</definedName>
    <definedName name="_k3" localSheetId="20" hidden="1">{"TAB1",#N/A,TRUE,"GENERAL";"TAB2",#N/A,TRUE,"GENERAL";"TAB3",#N/A,TRUE,"GENERAL";"TAB4",#N/A,TRUE,"GENERAL";"TAB5",#N/A,TRUE,"GENERAL"}</definedName>
    <definedName name="_k3" hidden="1">{"TAB1",#N/A,TRUE,"GENERAL";"TAB2",#N/A,TRUE,"GENERAL";"TAB3",#N/A,TRUE,"GENERAL";"TAB4",#N/A,TRUE,"GENERAL";"TAB5",#N/A,TRUE,"GENERAL"}</definedName>
    <definedName name="_k3_1" localSheetId="19" hidden="1">{"TAB1",#N/A,TRUE,"GENERAL";"TAB2",#N/A,TRUE,"GENERAL";"TAB3",#N/A,TRUE,"GENERAL";"TAB4",#N/A,TRUE,"GENERAL";"TAB5",#N/A,TRUE,"GENERAL"}</definedName>
    <definedName name="_k3_1" localSheetId="20" hidden="1">{"TAB1",#N/A,TRUE,"GENERAL";"TAB2",#N/A,TRUE,"GENERAL";"TAB3",#N/A,TRUE,"GENERAL";"TAB4",#N/A,TRUE,"GENERAL";"TAB5",#N/A,TRUE,"GENERAL"}</definedName>
    <definedName name="_k3_1" hidden="1">{"TAB1",#N/A,TRUE,"GENERAL";"TAB2",#N/A,TRUE,"GENERAL";"TAB3",#N/A,TRUE,"GENERAL";"TAB4",#N/A,TRUE,"GENERAL";"TAB5",#N/A,TRUE,"GENERAL"}</definedName>
    <definedName name="_k4" localSheetId="19" hidden="1">{"via1",#N/A,TRUE,"general";"via2",#N/A,TRUE,"general";"via3",#N/A,TRUE,"general"}</definedName>
    <definedName name="_k4" localSheetId="20" hidden="1">{"via1",#N/A,TRUE,"general";"via2",#N/A,TRUE,"general";"via3",#N/A,TRUE,"general"}</definedName>
    <definedName name="_k4" hidden="1">{"via1",#N/A,TRUE,"general";"via2",#N/A,TRUE,"general";"via3",#N/A,TRUE,"general"}</definedName>
    <definedName name="_k4_1" localSheetId="19" hidden="1">{"via1",#N/A,TRUE,"general";"via2",#N/A,TRUE,"general";"via3",#N/A,TRUE,"general"}</definedName>
    <definedName name="_k4_1" localSheetId="20" hidden="1">{"via1",#N/A,TRUE,"general";"via2",#N/A,TRUE,"general";"via3",#N/A,TRUE,"general"}</definedName>
    <definedName name="_k4_1" hidden="1">{"via1",#N/A,TRUE,"general";"via2",#N/A,TRUE,"general";"via3",#N/A,TRUE,"general"}</definedName>
    <definedName name="_k5" localSheetId="19" hidden="1">{"via1",#N/A,TRUE,"general";"via2",#N/A,TRUE,"general";"via3",#N/A,TRUE,"general"}</definedName>
    <definedName name="_k5" localSheetId="20" hidden="1">{"via1",#N/A,TRUE,"general";"via2",#N/A,TRUE,"general";"via3",#N/A,TRUE,"general"}</definedName>
    <definedName name="_k5" hidden="1">{"via1",#N/A,TRUE,"general";"via2",#N/A,TRUE,"general";"via3",#N/A,TRUE,"general"}</definedName>
    <definedName name="_k5_1" localSheetId="19" hidden="1">{"via1",#N/A,TRUE,"general";"via2",#N/A,TRUE,"general";"via3",#N/A,TRUE,"general"}</definedName>
    <definedName name="_k5_1" localSheetId="20" hidden="1">{"via1",#N/A,TRUE,"general";"via2",#N/A,TRUE,"general";"via3",#N/A,TRUE,"general"}</definedName>
    <definedName name="_k5_1" hidden="1">{"via1",#N/A,TRUE,"general";"via2",#N/A,TRUE,"general";"via3",#N/A,TRUE,"general"}</definedName>
    <definedName name="_k6" localSheetId="19" hidden="1">{"TAB1",#N/A,TRUE,"GENERAL";"TAB2",#N/A,TRUE,"GENERAL";"TAB3",#N/A,TRUE,"GENERAL";"TAB4",#N/A,TRUE,"GENERAL";"TAB5",#N/A,TRUE,"GENERAL"}</definedName>
    <definedName name="_k6" localSheetId="20" hidden="1">{"TAB1",#N/A,TRUE,"GENERAL";"TAB2",#N/A,TRUE,"GENERAL";"TAB3",#N/A,TRUE,"GENERAL";"TAB4",#N/A,TRUE,"GENERAL";"TAB5",#N/A,TRUE,"GENERAL"}</definedName>
    <definedName name="_k6" hidden="1">{"TAB1",#N/A,TRUE,"GENERAL";"TAB2",#N/A,TRUE,"GENERAL";"TAB3",#N/A,TRUE,"GENERAL";"TAB4",#N/A,TRUE,"GENERAL";"TAB5",#N/A,TRUE,"GENERAL"}</definedName>
    <definedName name="_k6_1" localSheetId="19" hidden="1">{"TAB1",#N/A,TRUE,"GENERAL";"TAB2",#N/A,TRUE,"GENERAL";"TAB3",#N/A,TRUE,"GENERAL";"TAB4",#N/A,TRUE,"GENERAL";"TAB5",#N/A,TRUE,"GENERAL"}</definedName>
    <definedName name="_k6_1" localSheetId="20" hidden="1">{"TAB1",#N/A,TRUE,"GENERAL";"TAB2",#N/A,TRUE,"GENERAL";"TAB3",#N/A,TRUE,"GENERAL";"TAB4",#N/A,TRUE,"GENERAL";"TAB5",#N/A,TRUE,"GENERAL"}</definedName>
    <definedName name="_k6_1" hidden="1">{"TAB1",#N/A,TRUE,"GENERAL";"TAB2",#N/A,TRUE,"GENERAL";"TAB3",#N/A,TRUE,"GENERAL";"TAB4",#N/A,TRUE,"GENERAL";"TAB5",#N/A,TRUE,"GENERAL"}</definedName>
    <definedName name="_k7" localSheetId="19" hidden="1">{"via1",#N/A,TRUE,"general";"via2",#N/A,TRUE,"general";"via3",#N/A,TRUE,"general"}</definedName>
    <definedName name="_k7" localSheetId="20" hidden="1">{"via1",#N/A,TRUE,"general";"via2",#N/A,TRUE,"general";"via3",#N/A,TRUE,"general"}</definedName>
    <definedName name="_k7" hidden="1">{"via1",#N/A,TRUE,"general";"via2",#N/A,TRUE,"general";"via3",#N/A,TRUE,"general"}</definedName>
    <definedName name="_k7_1" localSheetId="19" hidden="1">{"via1",#N/A,TRUE,"general";"via2",#N/A,TRUE,"general";"via3",#N/A,TRUE,"general"}</definedName>
    <definedName name="_k7_1" localSheetId="20" hidden="1">{"via1",#N/A,TRUE,"general";"via2",#N/A,TRUE,"general";"via3",#N/A,TRUE,"general"}</definedName>
    <definedName name="_k7_1" hidden="1">{"via1",#N/A,TRUE,"general";"via2",#N/A,TRUE,"general";"via3",#N/A,TRUE,"general"}</definedName>
    <definedName name="_k8" localSheetId="19" hidden="1">{"via1",#N/A,TRUE,"general";"via2",#N/A,TRUE,"general";"via3",#N/A,TRUE,"general"}</definedName>
    <definedName name="_k8" localSheetId="20" hidden="1">{"via1",#N/A,TRUE,"general";"via2",#N/A,TRUE,"general";"via3",#N/A,TRUE,"general"}</definedName>
    <definedName name="_k8" hidden="1">{"via1",#N/A,TRUE,"general";"via2",#N/A,TRUE,"general";"via3",#N/A,TRUE,"general"}</definedName>
    <definedName name="_k8_1" localSheetId="19" hidden="1">{"via1",#N/A,TRUE,"general";"via2",#N/A,TRUE,"general";"via3",#N/A,TRUE,"general"}</definedName>
    <definedName name="_k8_1" localSheetId="20" hidden="1">{"via1",#N/A,TRUE,"general";"via2",#N/A,TRUE,"general";"via3",#N/A,TRUE,"general"}</definedName>
    <definedName name="_k8_1" hidden="1">{"via1",#N/A,TRUE,"general";"via2",#N/A,TRUE,"general";"via3",#N/A,TRUE,"general"}</definedName>
    <definedName name="_k9" localSheetId="19" hidden="1">{"TAB1",#N/A,TRUE,"GENERAL";"TAB2",#N/A,TRUE,"GENERAL";"TAB3",#N/A,TRUE,"GENERAL";"TAB4",#N/A,TRUE,"GENERAL";"TAB5",#N/A,TRUE,"GENERAL"}</definedName>
    <definedName name="_k9" localSheetId="20" hidden="1">{"TAB1",#N/A,TRUE,"GENERAL";"TAB2",#N/A,TRUE,"GENERAL";"TAB3",#N/A,TRUE,"GENERAL";"TAB4",#N/A,TRUE,"GENERAL";"TAB5",#N/A,TRUE,"GENERAL"}</definedName>
    <definedName name="_k9" hidden="1">{"TAB1",#N/A,TRUE,"GENERAL";"TAB2",#N/A,TRUE,"GENERAL";"TAB3",#N/A,TRUE,"GENERAL";"TAB4",#N/A,TRUE,"GENERAL";"TAB5",#N/A,TRUE,"GENERAL"}</definedName>
    <definedName name="_k9_1" localSheetId="19" hidden="1">{"TAB1",#N/A,TRUE,"GENERAL";"TAB2",#N/A,TRUE,"GENERAL";"TAB3",#N/A,TRUE,"GENERAL";"TAB4",#N/A,TRUE,"GENERAL";"TAB5",#N/A,TRUE,"GENERAL"}</definedName>
    <definedName name="_k9_1" localSheetId="20" hidden="1">{"TAB1",#N/A,TRUE,"GENERAL";"TAB2",#N/A,TRUE,"GENERAL";"TAB3",#N/A,TRUE,"GENERAL";"TAB4",#N/A,TRUE,"GENERAL";"TAB5",#N/A,TRUE,"GENERAL"}</definedName>
    <definedName name="_k9_1" hidden="1">{"TAB1",#N/A,TRUE,"GENERAL";"TAB2",#N/A,TRUE,"GENERAL";"TAB3",#N/A,TRUE,"GENERAL";"TAB4",#N/A,TRUE,"GENERAL";"TAB5",#N/A,TRUE,"GENERAL"}</definedName>
    <definedName name="_Key1" localSheetId="7" hidden="1">[1]MI!#REF!</definedName>
    <definedName name="_Key1" localSheetId="19" hidden="1">#REF!</definedName>
    <definedName name="_Key1" localSheetId="18" hidden="1">#REF!</definedName>
    <definedName name="_Key1" localSheetId="20" hidden="1">#REF!</definedName>
    <definedName name="_Key1" localSheetId="1" hidden="1">[1]MI!#REF!</definedName>
    <definedName name="_Key1" hidden="1">[1]MI!#REF!</definedName>
    <definedName name="_Key2" localSheetId="7" hidden="1">#REF!</definedName>
    <definedName name="_Key2" localSheetId="1" hidden="1">#REF!</definedName>
    <definedName name="_Key2" hidden="1">#REF!</definedName>
    <definedName name="_kjk6" localSheetId="19" hidden="1">{"TAB1",#N/A,TRUE,"GENERAL";"TAB2",#N/A,TRUE,"GENERAL";"TAB3",#N/A,TRUE,"GENERAL";"TAB4",#N/A,TRUE,"GENERAL";"TAB5",#N/A,TRUE,"GENERAL"}</definedName>
    <definedName name="_kjk6" localSheetId="20" hidden="1">{"TAB1",#N/A,TRUE,"GENERAL";"TAB2",#N/A,TRUE,"GENERAL";"TAB3",#N/A,TRUE,"GENERAL";"TAB4",#N/A,TRUE,"GENERAL";"TAB5",#N/A,TRUE,"GENERAL"}</definedName>
    <definedName name="_kjk6" hidden="1">{"TAB1",#N/A,TRUE,"GENERAL";"TAB2",#N/A,TRUE,"GENERAL";"TAB3",#N/A,TRUE,"GENERAL";"TAB4",#N/A,TRUE,"GENERAL";"TAB5",#N/A,TRUE,"GENERAL"}</definedName>
    <definedName name="_kjk6_1" localSheetId="19" hidden="1">{"TAB1",#N/A,TRUE,"GENERAL";"TAB2",#N/A,TRUE,"GENERAL";"TAB3",#N/A,TRUE,"GENERAL";"TAB4",#N/A,TRUE,"GENERAL";"TAB5",#N/A,TRUE,"GENERAL"}</definedName>
    <definedName name="_kjk6_1" localSheetId="20" hidden="1">{"TAB1",#N/A,TRUE,"GENERAL";"TAB2",#N/A,TRUE,"GENERAL";"TAB3",#N/A,TRUE,"GENERAL";"TAB4",#N/A,TRUE,"GENERAL";"TAB5",#N/A,TRUE,"GENERAL"}</definedName>
    <definedName name="_kjk6_1" hidden="1">{"TAB1",#N/A,TRUE,"GENERAL";"TAB2",#N/A,TRUE,"GENERAL";"TAB3",#N/A,TRUE,"GENERAL";"TAB4",#N/A,TRUE,"GENERAL";"TAB5",#N/A,TRUE,"GENERAL"}</definedName>
    <definedName name="_L" localSheetId="7">Scheduled_Payment+Extra_Payment</definedName>
    <definedName name="_L" localSheetId="1">Scheduled_Payment+Extra_Payment</definedName>
    <definedName name="_L">Scheduled_Payment+Extra_Payment</definedName>
    <definedName name="_LMO1">[16]MO!$A$2:$A$188</definedName>
    <definedName name="_m3" localSheetId="19" hidden="1">{"via1",#N/A,TRUE,"general";"via2",#N/A,TRUE,"general";"via3",#N/A,TRUE,"general"}</definedName>
    <definedName name="_m3" localSheetId="20" hidden="1">{"via1",#N/A,TRUE,"general";"via2",#N/A,TRUE,"general";"via3",#N/A,TRUE,"general"}</definedName>
    <definedName name="_m3" hidden="1">{"via1",#N/A,TRUE,"general";"via2",#N/A,TRUE,"general";"via3",#N/A,TRUE,"general"}</definedName>
    <definedName name="_m3_1" localSheetId="19" hidden="1">{"via1",#N/A,TRUE,"general";"via2",#N/A,TRUE,"general";"via3",#N/A,TRUE,"general"}</definedName>
    <definedName name="_m3_1" localSheetId="20" hidden="1">{"via1",#N/A,TRUE,"general";"via2",#N/A,TRUE,"general";"via3",#N/A,TRUE,"general"}</definedName>
    <definedName name="_m3_1" hidden="1">{"via1",#N/A,TRUE,"general";"via2",#N/A,TRUE,"general";"via3",#N/A,TRUE,"general"}</definedName>
    <definedName name="_m4" localSheetId="19" hidden="1">{"TAB1",#N/A,TRUE,"GENERAL";"TAB2",#N/A,TRUE,"GENERAL";"TAB3",#N/A,TRUE,"GENERAL";"TAB4",#N/A,TRUE,"GENERAL";"TAB5",#N/A,TRUE,"GENERAL"}</definedName>
    <definedName name="_m4" localSheetId="20" hidden="1">{"TAB1",#N/A,TRUE,"GENERAL";"TAB2",#N/A,TRUE,"GENERAL";"TAB3",#N/A,TRUE,"GENERAL";"TAB4",#N/A,TRUE,"GENERAL";"TAB5",#N/A,TRUE,"GENERAL"}</definedName>
    <definedName name="_m4" hidden="1">{"TAB1",#N/A,TRUE,"GENERAL";"TAB2",#N/A,TRUE,"GENERAL";"TAB3",#N/A,TRUE,"GENERAL";"TAB4",#N/A,TRUE,"GENERAL";"TAB5",#N/A,TRUE,"GENERAL"}</definedName>
    <definedName name="_m4_1" localSheetId="19" hidden="1">{"TAB1",#N/A,TRUE,"GENERAL";"TAB2",#N/A,TRUE,"GENERAL";"TAB3",#N/A,TRUE,"GENERAL";"TAB4",#N/A,TRUE,"GENERAL";"TAB5",#N/A,TRUE,"GENERAL"}</definedName>
    <definedName name="_m4_1" localSheetId="20" hidden="1">{"TAB1",#N/A,TRUE,"GENERAL";"TAB2",#N/A,TRUE,"GENERAL";"TAB3",#N/A,TRUE,"GENERAL";"TAB4",#N/A,TRUE,"GENERAL";"TAB5",#N/A,TRUE,"GENERAL"}</definedName>
    <definedName name="_m4_1" hidden="1">{"TAB1",#N/A,TRUE,"GENERAL";"TAB2",#N/A,TRUE,"GENERAL";"TAB3",#N/A,TRUE,"GENERAL";"TAB4",#N/A,TRUE,"GENERAL";"TAB5",#N/A,TRUE,"GENERAL"}</definedName>
    <definedName name="_m5" localSheetId="19" hidden="1">{"via1",#N/A,TRUE,"general";"via2",#N/A,TRUE,"general";"via3",#N/A,TRUE,"general"}</definedName>
    <definedName name="_m5" localSheetId="20" hidden="1">{"via1",#N/A,TRUE,"general";"via2",#N/A,TRUE,"general";"via3",#N/A,TRUE,"general"}</definedName>
    <definedName name="_m5" hidden="1">{"via1",#N/A,TRUE,"general";"via2",#N/A,TRUE,"general";"via3",#N/A,TRUE,"general"}</definedName>
    <definedName name="_m5_1" localSheetId="19" hidden="1">{"via1",#N/A,TRUE,"general";"via2",#N/A,TRUE,"general";"via3",#N/A,TRUE,"general"}</definedName>
    <definedName name="_m5_1" localSheetId="20" hidden="1">{"via1",#N/A,TRUE,"general";"via2",#N/A,TRUE,"general";"via3",#N/A,TRUE,"general"}</definedName>
    <definedName name="_m5_1" hidden="1">{"via1",#N/A,TRUE,"general";"via2",#N/A,TRUE,"general";"via3",#N/A,TRUE,"general"}</definedName>
    <definedName name="_m6" localSheetId="19" hidden="1">{"TAB1",#N/A,TRUE,"GENERAL";"TAB2",#N/A,TRUE,"GENERAL";"TAB3",#N/A,TRUE,"GENERAL";"TAB4",#N/A,TRUE,"GENERAL";"TAB5",#N/A,TRUE,"GENERAL"}</definedName>
    <definedName name="_m6" localSheetId="20" hidden="1">{"TAB1",#N/A,TRUE,"GENERAL";"TAB2",#N/A,TRUE,"GENERAL";"TAB3",#N/A,TRUE,"GENERAL";"TAB4",#N/A,TRUE,"GENERAL";"TAB5",#N/A,TRUE,"GENERAL"}</definedName>
    <definedName name="_m6" hidden="1">{"TAB1",#N/A,TRUE,"GENERAL";"TAB2",#N/A,TRUE,"GENERAL";"TAB3",#N/A,TRUE,"GENERAL";"TAB4",#N/A,TRUE,"GENERAL";"TAB5",#N/A,TRUE,"GENERAL"}</definedName>
    <definedName name="_m6_1" localSheetId="19" hidden="1">{"TAB1",#N/A,TRUE,"GENERAL";"TAB2",#N/A,TRUE,"GENERAL";"TAB3",#N/A,TRUE,"GENERAL";"TAB4",#N/A,TRUE,"GENERAL";"TAB5",#N/A,TRUE,"GENERAL"}</definedName>
    <definedName name="_m6_1" localSheetId="20" hidden="1">{"TAB1",#N/A,TRUE,"GENERAL";"TAB2",#N/A,TRUE,"GENERAL";"TAB3",#N/A,TRUE,"GENERAL";"TAB4",#N/A,TRUE,"GENERAL";"TAB5",#N/A,TRUE,"GENERAL"}</definedName>
    <definedName name="_m6_1" hidden="1">{"TAB1",#N/A,TRUE,"GENERAL";"TAB2",#N/A,TRUE,"GENERAL";"TAB3",#N/A,TRUE,"GENERAL";"TAB4",#N/A,TRUE,"GENERAL";"TAB5",#N/A,TRUE,"GENERAL"}</definedName>
    <definedName name="_m7" localSheetId="19" hidden="1">{"TAB1",#N/A,TRUE,"GENERAL";"TAB2",#N/A,TRUE,"GENERAL";"TAB3",#N/A,TRUE,"GENERAL";"TAB4",#N/A,TRUE,"GENERAL";"TAB5",#N/A,TRUE,"GENERAL"}</definedName>
    <definedName name="_m7" localSheetId="20" hidden="1">{"TAB1",#N/A,TRUE,"GENERAL";"TAB2",#N/A,TRUE,"GENERAL";"TAB3",#N/A,TRUE,"GENERAL";"TAB4",#N/A,TRUE,"GENERAL";"TAB5",#N/A,TRUE,"GENERAL"}</definedName>
    <definedName name="_m7" hidden="1">{"TAB1",#N/A,TRUE,"GENERAL";"TAB2",#N/A,TRUE,"GENERAL";"TAB3",#N/A,TRUE,"GENERAL";"TAB4",#N/A,TRUE,"GENERAL";"TAB5",#N/A,TRUE,"GENERAL"}</definedName>
    <definedName name="_m7_1" localSheetId="19" hidden="1">{"TAB1",#N/A,TRUE,"GENERAL";"TAB2",#N/A,TRUE,"GENERAL";"TAB3",#N/A,TRUE,"GENERAL";"TAB4",#N/A,TRUE,"GENERAL";"TAB5",#N/A,TRUE,"GENERAL"}</definedName>
    <definedName name="_m7_1" localSheetId="20" hidden="1">{"TAB1",#N/A,TRUE,"GENERAL";"TAB2",#N/A,TRUE,"GENERAL";"TAB3",#N/A,TRUE,"GENERAL";"TAB4",#N/A,TRUE,"GENERAL";"TAB5",#N/A,TRUE,"GENERAL"}</definedName>
    <definedName name="_m7_1" hidden="1">{"TAB1",#N/A,TRUE,"GENERAL";"TAB2",#N/A,TRUE,"GENERAL";"TAB3",#N/A,TRUE,"GENERAL";"TAB4",#N/A,TRUE,"GENERAL";"TAB5",#N/A,TRUE,"GENERAL"}</definedName>
    <definedName name="_m8" localSheetId="19" hidden="1">{"via1",#N/A,TRUE,"general";"via2",#N/A,TRUE,"general";"via3",#N/A,TRUE,"general"}</definedName>
    <definedName name="_m8" localSheetId="20" hidden="1">{"via1",#N/A,TRUE,"general";"via2",#N/A,TRUE,"general";"via3",#N/A,TRUE,"general"}</definedName>
    <definedName name="_m8" hidden="1">{"via1",#N/A,TRUE,"general";"via2",#N/A,TRUE,"general";"via3",#N/A,TRUE,"general"}</definedName>
    <definedName name="_m8_1" localSheetId="19" hidden="1">{"via1",#N/A,TRUE,"general";"via2",#N/A,TRUE,"general";"via3",#N/A,TRUE,"general"}</definedName>
    <definedName name="_m8_1" localSheetId="20" hidden="1">{"via1",#N/A,TRUE,"general";"via2",#N/A,TRUE,"general";"via3",#N/A,TRUE,"general"}</definedName>
    <definedName name="_m8_1" hidden="1">{"via1",#N/A,TRUE,"general";"via2",#N/A,TRUE,"general";"via3",#N/A,TRUE,"general"}</definedName>
    <definedName name="_m9" localSheetId="19" hidden="1">{"via1",#N/A,TRUE,"general";"via2",#N/A,TRUE,"general";"via3",#N/A,TRUE,"general"}</definedName>
    <definedName name="_m9" localSheetId="20" hidden="1">{"via1",#N/A,TRUE,"general";"via2",#N/A,TRUE,"general";"via3",#N/A,TRUE,"general"}</definedName>
    <definedName name="_m9" hidden="1">{"via1",#N/A,TRUE,"general";"via2",#N/A,TRUE,"general";"via3",#N/A,TRUE,"general"}</definedName>
    <definedName name="_m9_1" localSheetId="19" hidden="1">{"via1",#N/A,TRUE,"general";"via2",#N/A,TRUE,"general";"via3",#N/A,TRUE,"general"}</definedName>
    <definedName name="_m9_1" localSheetId="20" hidden="1">{"via1",#N/A,TRUE,"general";"via2",#N/A,TRUE,"general";"via3",#N/A,TRUE,"general"}</definedName>
    <definedName name="_m9_1" hidden="1">{"via1",#N/A,TRUE,"general";"via2",#N/A,TRUE,"general";"via3",#N/A,TRUE,"general"}</definedName>
    <definedName name="_MA2" localSheetId="7">#REF!</definedName>
    <definedName name="_MA2" localSheetId="19">#REF!</definedName>
    <definedName name="_MA2" localSheetId="18">#REF!</definedName>
    <definedName name="_MA2" localSheetId="20">#REF!</definedName>
    <definedName name="_MA2" localSheetId="1">#REF!</definedName>
    <definedName name="_MA2">#REF!</definedName>
    <definedName name="_MAR01" localSheetId="7">#REF!</definedName>
    <definedName name="_MAR01" localSheetId="1">#REF!</definedName>
    <definedName name="_MAR01">#REF!</definedName>
    <definedName name="_MAT1" localSheetId="7">#REF!</definedName>
    <definedName name="_MAT1" localSheetId="1">#REF!</definedName>
    <definedName name="_MAT1">#REF!</definedName>
    <definedName name="_min2" localSheetId="7">#REF!</definedName>
    <definedName name="_min2" localSheetId="1">#REF!</definedName>
    <definedName name="_min2">#REF!</definedName>
    <definedName name="_mor15" localSheetId="7">#REF!</definedName>
    <definedName name="_mor15" localSheetId="1">#REF!</definedName>
    <definedName name="_mor15">#REF!</definedName>
    <definedName name="_MSC1" localSheetId="7">#REF!</definedName>
    <definedName name="_MSC1" localSheetId="1">#REF!</definedName>
    <definedName name="_MSC1">#REF!</definedName>
    <definedName name="_Mux1">[17]CALCULO!$B$19</definedName>
    <definedName name="_Mux2">[17]CALCULO!$E$19</definedName>
    <definedName name="_Mux3">[17]CALCULO!$H$19</definedName>
    <definedName name="_Muy1">[17]CALCULO!$B$20</definedName>
    <definedName name="_Muy2">[17]CALCULO!$E$20</definedName>
    <definedName name="_Muy3">[17]CALCULO!$H$20</definedName>
    <definedName name="_n3" localSheetId="19" hidden="1">{"TAB1",#N/A,TRUE,"GENERAL";"TAB2",#N/A,TRUE,"GENERAL";"TAB3",#N/A,TRUE,"GENERAL";"TAB4",#N/A,TRUE,"GENERAL";"TAB5",#N/A,TRUE,"GENERAL"}</definedName>
    <definedName name="_n3" localSheetId="20" hidden="1">{"TAB1",#N/A,TRUE,"GENERAL";"TAB2",#N/A,TRUE,"GENERAL";"TAB3",#N/A,TRUE,"GENERAL";"TAB4",#N/A,TRUE,"GENERAL";"TAB5",#N/A,TRUE,"GENERAL"}</definedName>
    <definedName name="_n3" hidden="1">{"TAB1",#N/A,TRUE,"GENERAL";"TAB2",#N/A,TRUE,"GENERAL";"TAB3",#N/A,TRUE,"GENERAL";"TAB4",#N/A,TRUE,"GENERAL";"TAB5",#N/A,TRUE,"GENERAL"}</definedName>
    <definedName name="_n3_1" localSheetId="19" hidden="1">{"TAB1",#N/A,TRUE,"GENERAL";"TAB2",#N/A,TRUE,"GENERAL";"TAB3",#N/A,TRUE,"GENERAL";"TAB4",#N/A,TRUE,"GENERAL";"TAB5",#N/A,TRUE,"GENERAL"}</definedName>
    <definedName name="_n3_1" localSheetId="20" hidden="1">{"TAB1",#N/A,TRUE,"GENERAL";"TAB2",#N/A,TRUE,"GENERAL";"TAB3",#N/A,TRUE,"GENERAL";"TAB4",#N/A,TRUE,"GENERAL";"TAB5",#N/A,TRUE,"GENERAL"}</definedName>
    <definedName name="_n3_1" hidden="1">{"TAB1",#N/A,TRUE,"GENERAL";"TAB2",#N/A,TRUE,"GENERAL";"TAB3",#N/A,TRUE,"GENERAL";"TAB4",#N/A,TRUE,"GENERAL";"TAB5",#N/A,TRUE,"GENERAL"}</definedName>
    <definedName name="_n4" localSheetId="19" hidden="1">{"via1",#N/A,TRUE,"general";"via2",#N/A,TRUE,"general";"via3",#N/A,TRUE,"general"}</definedName>
    <definedName name="_n4" localSheetId="20" hidden="1">{"via1",#N/A,TRUE,"general";"via2",#N/A,TRUE,"general";"via3",#N/A,TRUE,"general"}</definedName>
    <definedName name="_n4" hidden="1">{"via1",#N/A,TRUE,"general";"via2",#N/A,TRUE,"general";"via3",#N/A,TRUE,"general"}</definedName>
    <definedName name="_n4_1" localSheetId="19" hidden="1">{"via1",#N/A,TRUE,"general";"via2",#N/A,TRUE,"general";"via3",#N/A,TRUE,"general"}</definedName>
    <definedName name="_n4_1" localSheetId="20" hidden="1">{"via1",#N/A,TRUE,"general";"via2",#N/A,TRUE,"general";"via3",#N/A,TRUE,"general"}</definedName>
    <definedName name="_n4_1" hidden="1">{"via1",#N/A,TRUE,"general";"via2",#N/A,TRUE,"general";"via3",#N/A,TRUE,"general"}</definedName>
    <definedName name="_n5" localSheetId="19" hidden="1">{"TAB1",#N/A,TRUE,"GENERAL";"TAB2",#N/A,TRUE,"GENERAL";"TAB3",#N/A,TRUE,"GENERAL";"TAB4",#N/A,TRUE,"GENERAL";"TAB5",#N/A,TRUE,"GENERAL"}</definedName>
    <definedName name="_n5" localSheetId="20" hidden="1">{"TAB1",#N/A,TRUE,"GENERAL";"TAB2",#N/A,TRUE,"GENERAL";"TAB3",#N/A,TRUE,"GENERAL";"TAB4",#N/A,TRUE,"GENERAL";"TAB5",#N/A,TRUE,"GENERAL"}</definedName>
    <definedName name="_n5" hidden="1">{"TAB1",#N/A,TRUE,"GENERAL";"TAB2",#N/A,TRUE,"GENERAL";"TAB3",#N/A,TRUE,"GENERAL";"TAB4",#N/A,TRUE,"GENERAL";"TAB5",#N/A,TRUE,"GENERAL"}</definedName>
    <definedName name="_n5_1" localSheetId="19" hidden="1">{"TAB1",#N/A,TRUE,"GENERAL";"TAB2",#N/A,TRUE,"GENERAL";"TAB3",#N/A,TRUE,"GENERAL";"TAB4",#N/A,TRUE,"GENERAL";"TAB5",#N/A,TRUE,"GENERAL"}</definedName>
    <definedName name="_n5_1" localSheetId="20" hidden="1">{"TAB1",#N/A,TRUE,"GENERAL";"TAB2",#N/A,TRUE,"GENERAL";"TAB3",#N/A,TRUE,"GENERAL";"TAB4",#N/A,TRUE,"GENERAL";"TAB5",#N/A,TRUE,"GENERAL"}</definedName>
    <definedName name="_n5_1" hidden="1">{"TAB1",#N/A,TRUE,"GENERAL";"TAB2",#N/A,TRUE,"GENERAL";"TAB3",#N/A,TRUE,"GENERAL";"TAB4",#N/A,TRUE,"GENERAL";"TAB5",#N/A,TRUE,"GENERAL"}</definedName>
    <definedName name="_noa2" localSheetId="7">#REF!</definedName>
    <definedName name="_noa2" localSheetId="1">#REF!</definedName>
    <definedName name="_noa2">#REF!</definedName>
    <definedName name="_nyn7" localSheetId="19" hidden="1">{"via1",#N/A,TRUE,"general";"via2",#N/A,TRUE,"general";"via3",#N/A,TRUE,"general"}</definedName>
    <definedName name="_nyn7" localSheetId="20" hidden="1">{"via1",#N/A,TRUE,"general";"via2",#N/A,TRUE,"general";"via3",#N/A,TRUE,"general"}</definedName>
    <definedName name="_nyn7" hidden="1">{"via1",#N/A,TRUE,"general";"via2",#N/A,TRUE,"general";"via3",#N/A,TRUE,"general"}</definedName>
    <definedName name="_nyn7_1" localSheetId="19" hidden="1">{"via1",#N/A,TRUE,"general";"via2",#N/A,TRUE,"general";"via3",#N/A,TRUE,"general"}</definedName>
    <definedName name="_nyn7_1" localSheetId="20" hidden="1">{"via1",#N/A,TRUE,"general";"via2",#N/A,TRUE,"general";"via3",#N/A,TRUE,"general"}</definedName>
    <definedName name="_nyn7_1" hidden="1">{"via1",#N/A,TRUE,"general";"via2",#N/A,TRUE,"general";"via3",#N/A,TRUE,"general"}</definedName>
    <definedName name="_O">'[23]OPS&amp;OMS'!$I$14</definedName>
    <definedName name="_o4" localSheetId="19" hidden="1">{"via1",#N/A,TRUE,"general";"via2",#N/A,TRUE,"general";"via3",#N/A,TRUE,"general"}</definedName>
    <definedName name="_o4" localSheetId="20" hidden="1">{"via1",#N/A,TRUE,"general";"via2",#N/A,TRUE,"general";"via3",#N/A,TRUE,"general"}</definedName>
    <definedName name="_o4" hidden="1">{"via1",#N/A,TRUE,"general";"via2",#N/A,TRUE,"general";"via3",#N/A,TRUE,"general"}</definedName>
    <definedName name="_o4_1" localSheetId="19" hidden="1">{"via1",#N/A,TRUE,"general";"via2",#N/A,TRUE,"general";"via3",#N/A,TRUE,"general"}</definedName>
    <definedName name="_o4_1" localSheetId="20" hidden="1">{"via1",#N/A,TRUE,"general";"via2",#N/A,TRUE,"general";"via3",#N/A,TRUE,"general"}</definedName>
    <definedName name="_o4_1" hidden="1">{"via1",#N/A,TRUE,"general";"via2",#N/A,TRUE,"general";"via3",#N/A,TRUE,"general"}</definedName>
    <definedName name="_o5" localSheetId="19" hidden="1">{"TAB1",#N/A,TRUE,"GENERAL";"TAB2",#N/A,TRUE,"GENERAL";"TAB3",#N/A,TRUE,"GENERAL";"TAB4",#N/A,TRUE,"GENERAL";"TAB5",#N/A,TRUE,"GENERAL"}</definedName>
    <definedName name="_o5" localSheetId="20" hidden="1">{"TAB1",#N/A,TRUE,"GENERAL";"TAB2",#N/A,TRUE,"GENERAL";"TAB3",#N/A,TRUE,"GENERAL";"TAB4",#N/A,TRUE,"GENERAL";"TAB5",#N/A,TRUE,"GENERAL"}</definedName>
    <definedName name="_o5" hidden="1">{"TAB1",#N/A,TRUE,"GENERAL";"TAB2",#N/A,TRUE,"GENERAL";"TAB3",#N/A,TRUE,"GENERAL";"TAB4",#N/A,TRUE,"GENERAL";"TAB5",#N/A,TRUE,"GENERAL"}</definedName>
    <definedName name="_o5_1" localSheetId="19" hidden="1">{"TAB1",#N/A,TRUE,"GENERAL";"TAB2",#N/A,TRUE,"GENERAL";"TAB3",#N/A,TRUE,"GENERAL";"TAB4",#N/A,TRUE,"GENERAL";"TAB5",#N/A,TRUE,"GENERAL"}</definedName>
    <definedName name="_o5_1" localSheetId="20" hidden="1">{"TAB1",#N/A,TRUE,"GENERAL";"TAB2",#N/A,TRUE,"GENERAL";"TAB3",#N/A,TRUE,"GENERAL";"TAB4",#N/A,TRUE,"GENERAL";"TAB5",#N/A,TRUE,"GENERAL"}</definedName>
    <definedName name="_o5_1" hidden="1">{"TAB1",#N/A,TRUE,"GENERAL";"TAB2",#N/A,TRUE,"GENERAL";"TAB3",#N/A,TRUE,"GENERAL";"TAB4",#N/A,TRUE,"GENERAL";"TAB5",#N/A,TRUE,"GENERAL"}</definedName>
    <definedName name="_o6" localSheetId="19" hidden="1">{"TAB1",#N/A,TRUE,"GENERAL";"TAB2",#N/A,TRUE,"GENERAL";"TAB3",#N/A,TRUE,"GENERAL";"TAB4",#N/A,TRUE,"GENERAL";"TAB5",#N/A,TRUE,"GENERAL"}</definedName>
    <definedName name="_o6" localSheetId="20" hidden="1">{"TAB1",#N/A,TRUE,"GENERAL";"TAB2",#N/A,TRUE,"GENERAL";"TAB3",#N/A,TRUE,"GENERAL";"TAB4",#N/A,TRUE,"GENERAL";"TAB5",#N/A,TRUE,"GENERAL"}</definedName>
    <definedName name="_o6" hidden="1">{"TAB1",#N/A,TRUE,"GENERAL";"TAB2",#N/A,TRUE,"GENERAL";"TAB3",#N/A,TRUE,"GENERAL";"TAB4",#N/A,TRUE,"GENERAL";"TAB5",#N/A,TRUE,"GENERAL"}</definedName>
    <definedName name="_o6_1" localSheetId="19" hidden="1">{"TAB1",#N/A,TRUE,"GENERAL";"TAB2",#N/A,TRUE,"GENERAL";"TAB3",#N/A,TRUE,"GENERAL";"TAB4",#N/A,TRUE,"GENERAL";"TAB5",#N/A,TRUE,"GENERAL"}</definedName>
    <definedName name="_o6_1" localSheetId="20" hidden="1">{"TAB1",#N/A,TRUE,"GENERAL";"TAB2",#N/A,TRUE,"GENERAL";"TAB3",#N/A,TRUE,"GENERAL";"TAB4",#N/A,TRUE,"GENERAL";"TAB5",#N/A,TRUE,"GENERAL"}</definedName>
    <definedName name="_o6_1" hidden="1">{"TAB1",#N/A,TRUE,"GENERAL";"TAB2",#N/A,TRUE,"GENERAL";"TAB3",#N/A,TRUE,"GENERAL";"TAB4",#N/A,TRUE,"GENERAL";"TAB5",#N/A,TRUE,"GENERAL"}</definedName>
    <definedName name="_o7" localSheetId="19" hidden="1">{"TAB1",#N/A,TRUE,"GENERAL";"TAB2",#N/A,TRUE,"GENERAL";"TAB3",#N/A,TRUE,"GENERAL";"TAB4",#N/A,TRUE,"GENERAL";"TAB5",#N/A,TRUE,"GENERAL"}</definedName>
    <definedName name="_o7" localSheetId="20" hidden="1">{"TAB1",#N/A,TRUE,"GENERAL";"TAB2",#N/A,TRUE,"GENERAL";"TAB3",#N/A,TRUE,"GENERAL";"TAB4",#N/A,TRUE,"GENERAL";"TAB5",#N/A,TRUE,"GENERAL"}</definedName>
    <definedName name="_o7" hidden="1">{"TAB1",#N/A,TRUE,"GENERAL";"TAB2",#N/A,TRUE,"GENERAL";"TAB3",#N/A,TRUE,"GENERAL";"TAB4",#N/A,TRUE,"GENERAL";"TAB5",#N/A,TRUE,"GENERAL"}</definedName>
    <definedName name="_o7_1" localSheetId="19" hidden="1">{"TAB1",#N/A,TRUE,"GENERAL";"TAB2",#N/A,TRUE,"GENERAL";"TAB3",#N/A,TRUE,"GENERAL";"TAB4",#N/A,TRUE,"GENERAL";"TAB5",#N/A,TRUE,"GENERAL"}</definedName>
    <definedName name="_o7_1" localSheetId="20" hidden="1">{"TAB1",#N/A,TRUE,"GENERAL";"TAB2",#N/A,TRUE,"GENERAL";"TAB3",#N/A,TRUE,"GENERAL";"TAB4",#N/A,TRUE,"GENERAL";"TAB5",#N/A,TRUE,"GENERAL"}</definedName>
    <definedName name="_o7_1" hidden="1">{"TAB1",#N/A,TRUE,"GENERAL";"TAB2",#N/A,TRUE,"GENERAL";"TAB3",#N/A,TRUE,"GENERAL";"TAB4",#N/A,TRUE,"GENERAL";"TAB5",#N/A,TRUE,"GENERAL"}</definedName>
    <definedName name="_o8" localSheetId="19" hidden="1">{"via1",#N/A,TRUE,"general";"via2",#N/A,TRUE,"general";"via3",#N/A,TRUE,"general"}</definedName>
    <definedName name="_o8" localSheetId="20" hidden="1">{"via1",#N/A,TRUE,"general";"via2",#N/A,TRUE,"general";"via3",#N/A,TRUE,"general"}</definedName>
    <definedName name="_o8" hidden="1">{"via1",#N/A,TRUE,"general";"via2",#N/A,TRUE,"general";"via3",#N/A,TRUE,"general"}</definedName>
    <definedName name="_o8_1" localSheetId="19" hidden="1">{"via1",#N/A,TRUE,"general";"via2",#N/A,TRUE,"general";"via3",#N/A,TRUE,"general"}</definedName>
    <definedName name="_o8_1" localSheetId="20" hidden="1">{"via1",#N/A,TRUE,"general";"via2",#N/A,TRUE,"general";"via3",#N/A,TRUE,"general"}</definedName>
    <definedName name="_o8_1" hidden="1">{"via1",#N/A,TRUE,"general";"via2",#N/A,TRUE,"general";"via3",#N/A,TRUE,"general"}</definedName>
    <definedName name="_o9" localSheetId="19" hidden="1">{"TAB1",#N/A,TRUE,"GENERAL";"TAB2",#N/A,TRUE,"GENERAL";"TAB3",#N/A,TRUE,"GENERAL";"TAB4",#N/A,TRUE,"GENERAL";"TAB5",#N/A,TRUE,"GENERAL"}</definedName>
    <definedName name="_o9" localSheetId="20" hidden="1">{"TAB1",#N/A,TRUE,"GENERAL";"TAB2",#N/A,TRUE,"GENERAL";"TAB3",#N/A,TRUE,"GENERAL";"TAB4",#N/A,TRUE,"GENERAL";"TAB5",#N/A,TRUE,"GENERAL"}</definedName>
    <definedName name="_o9" hidden="1">{"TAB1",#N/A,TRUE,"GENERAL";"TAB2",#N/A,TRUE,"GENERAL";"TAB3",#N/A,TRUE,"GENERAL";"TAB4",#N/A,TRUE,"GENERAL";"TAB5",#N/A,TRUE,"GENERAL"}</definedName>
    <definedName name="_o9_1" localSheetId="19" hidden="1">{"TAB1",#N/A,TRUE,"GENERAL";"TAB2",#N/A,TRUE,"GENERAL";"TAB3",#N/A,TRUE,"GENERAL";"TAB4",#N/A,TRUE,"GENERAL";"TAB5",#N/A,TRUE,"GENERAL"}</definedName>
    <definedName name="_o9_1" localSheetId="20" hidden="1">{"TAB1",#N/A,TRUE,"GENERAL";"TAB2",#N/A,TRUE,"GENERAL";"TAB3",#N/A,TRUE,"GENERAL";"TAB4",#N/A,TRUE,"GENERAL";"TAB5",#N/A,TRUE,"GENERAL"}</definedName>
    <definedName name="_o9_1" hidden="1">{"TAB1",#N/A,TRUE,"GENERAL";"TAB2",#N/A,TRUE,"GENERAL";"TAB3",#N/A,TRUE,"GENERAL";"TAB4",#N/A,TRUE,"GENERAL";"TAB5",#N/A,TRUE,"GENERAL"}</definedName>
    <definedName name="_Order1" localSheetId="19">255</definedName>
    <definedName name="_Order1" localSheetId="18">255</definedName>
    <definedName name="_Order1" localSheetId="20">255</definedName>
    <definedName name="_Order1" hidden="1">0</definedName>
    <definedName name="_Order2" hidden="1">0</definedName>
    <definedName name="_P">'[23]OPS&amp;OMS'!$I$7</definedName>
    <definedName name="_p6" localSheetId="19" hidden="1">{"via1",#N/A,TRUE,"general";"via2",#N/A,TRUE,"general";"via3",#N/A,TRUE,"general"}</definedName>
    <definedName name="_p6" localSheetId="20" hidden="1">{"via1",#N/A,TRUE,"general";"via2",#N/A,TRUE,"general";"via3",#N/A,TRUE,"general"}</definedName>
    <definedName name="_p6" hidden="1">{"via1",#N/A,TRUE,"general";"via2",#N/A,TRUE,"general";"via3",#N/A,TRUE,"general"}</definedName>
    <definedName name="_p6_1" localSheetId="19" hidden="1">{"via1",#N/A,TRUE,"general";"via2",#N/A,TRUE,"general";"via3",#N/A,TRUE,"general"}</definedName>
    <definedName name="_p6_1" localSheetId="20" hidden="1">{"via1",#N/A,TRUE,"general";"via2",#N/A,TRUE,"general";"via3",#N/A,TRUE,"general"}</definedName>
    <definedName name="_p6_1" hidden="1">{"via1",#N/A,TRUE,"general";"via2",#N/A,TRUE,"general";"via3",#N/A,TRUE,"general"}</definedName>
    <definedName name="_p7" localSheetId="19" hidden="1">{"via1",#N/A,TRUE,"general";"via2",#N/A,TRUE,"general";"via3",#N/A,TRUE,"general"}</definedName>
    <definedName name="_p7" localSheetId="20" hidden="1">{"via1",#N/A,TRUE,"general";"via2",#N/A,TRUE,"general";"via3",#N/A,TRUE,"general"}</definedName>
    <definedName name="_p7" hidden="1">{"via1",#N/A,TRUE,"general";"via2",#N/A,TRUE,"general";"via3",#N/A,TRUE,"general"}</definedName>
    <definedName name="_p7_1" localSheetId="19" hidden="1">{"via1",#N/A,TRUE,"general";"via2",#N/A,TRUE,"general";"via3",#N/A,TRUE,"general"}</definedName>
    <definedName name="_p7_1" localSheetId="20" hidden="1">{"via1",#N/A,TRUE,"general";"via2",#N/A,TRUE,"general";"via3",#N/A,TRUE,"general"}</definedName>
    <definedName name="_p7_1" hidden="1">{"via1",#N/A,TRUE,"general";"via2",#N/A,TRUE,"general";"via3",#N/A,TRUE,"general"}</definedName>
    <definedName name="_p8" localSheetId="19" hidden="1">{"TAB1",#N/A,TRUE,"GENERAL";"TAB2",#N/A,TRUE,"GENERAL";"TAB3",#N/A,TRUE,"GENERAL";"TAB4",#N/A,TRUE,"GENERAL";"TAB5",#N/A,TRUE,"GENERAL"}</definedName>
    <definedName name="_p8" localSheetId="20" hidden="1">{"TAB1",#N/A,TRUE,"GENERAL";"TAB2",#N/A,TRUE,"GENERAL";"TAB3",#N/A,TRUE,"GENERAL";"TAB4",#N/A,TRUE,"GENERAL";"TAB5",#N/A,TRUE,"GENERAL"}</definedName>
    <definedName name="_p8" hidden="1">{"TAB1",#N/A,TRUE,"GENERAL";"TAB2",#N/A,TRUE,"GENERAL";"TAB3",#N/A,TRUE,"GENERAL";"TAB4",#N/A,TRUE,"GENERAL";"TAB5",#N/A,TRUE,"GENERAL"}</definedName>
    <definedName name="_p8_1" localSheetId="19" hidden="1">{"TAB1",#N/A,TRUE,"GENERAL";"TAB2",#N/A,TRUE,"GENERAL";"TAB3",#N/A,TRUE,"GENERAL";"TAB4",#N/A,TRUE,"GENERAL";"TAB5",#N/A,TRUE,"GENERAL"}</definedName>
    <definedName name="_p8_1" localSheetId="20" hidden="1">{"TAB1",#N/A,TRUE,"GENERAL";"TAB2",#N/A,TRUE,"GENERAL";"TAB3",#N/A,TRUE,"GENERAL";"TAB4",#N/A,TRUE,"GENERAL";"TAB5",#N/A,TRUE,"GENERAL"}</definedName>
    <definedName name="_p8_1" hidden="1">{"TAB1",#N/A,TRUE,"GENERAL";"TAB2",#N/A,TRUE,"GENERAL";"TAB3",#N/A,TRUE,"GENERAL";"TAB4",#N/A,TRUE,"GENERAL";"TAB5",#N/A,TRUE,"GENERAL"}</definedName>
    <definedName name="_PAG1">'[23]OPS&amp;OMS'!$A$1:$D$26</definedName>
    <definedName name="_PAG2">'[23]OPS&amp;OMS'!$D$1:$E$68</definedName>
    <definedName name="_PAG3">'[23]OPS&amp;OMS'!$A$70:$D$115</definedName>
    <definedName name="_PAG4">'[23]OPS&amp;OMS'!$A$117:$IV$8194</definedName>
    <definedName name="_PAG5">'[23]OPS&amp;OMS'!$A$186:$D$236</definedName>
    <definedName name="_PJ50" localSheetId="7">#REF!</definedName>
    <definedName name="_PJ50" localSheetId="19">#REF!</definedName>
    <definedName name="_PJ50" localSheetId="18">#REF!</definedName>
    <definedName name="_PJ50" localSheetId="20">#REF!</definedName>
    <definedName name="_PJ50" localSheetId="1">#REF!</definedName>
    <definedName name="_PJ50">#REF!</definedName>
    <definedName name="_pj51" localSheetId="7">#REF!</definedName>
    <definedName name="_pj51" localSheetId="19">#REF!</definedName>
    <definedName name="_pj51" localSheetId="18">#REF!</definedName>
    <definedName name="_pj51" localSheetId="20">#REF!</definedName>
    <definedName name="_pj51" localSheetId="1">#REF!</definedName>
    <definedName name="_pj51">#REF!</definedName>
    <definedName name="_PR1" localSheetId="19">[24]PRECIOS!$A$1:$E$65536</definedName>
    <definedName name="_PR1" localSheetId="18">[24]PRECIOS!$A$1:$E$65536</definedName>
    <definedName name="_PR1" localSheetId="20">[24]PRECIOS!$A$1:$E$65536</definedName>
    <definedName name="_PR1">[25]PRECIOS!$A:$E</definedName>
    <definedName name="_PRE1" localSheetId="7">#REF!</definedName>
    <definedName name="_PRE1" localSheetId="19">#REF!</definedName>
    <definedName name="_PRE1" localSheetId="18">#REF!</definedName>
    <definedName name="_PRE1" localSheetId="20">#REF!</definedName>
    <definedName name="_PRE1" localSheetId="1">#REF!</definedName>
    <definedName name="_PRE1">#REF!</definedName>
    <definedName name="_PRE12" localSheetId="7">#REF!</definedName>
    <definedName name="_PRE12" localSheetId="1">#REF!</definedName>
    <definedName name="_PRE12">#REF!</definedName>
    <definedName name="_Pu1">[17]CALCULO!$B$18</definedName>
    <definedName name="_Pu2">[17]CALCULO!$E$18</definedName>
    <definedName name="_Pu3">[17]CALCULO!$H$18</definedName>
    <definedName name="_PZ20">[26]APU!$J$2600</definedName>
    <definedName name="_R" localSheetId="7">#REF!</definedName>
    <definedName name="_r" localSheetId="19" hidden="1">{"TAB1",#N/A,TRUE,"GENERAL";"TAB2",#N/A,TRUE,"GENERAL";"TAB3",#N/A,TRUE,"GENERAL";"TAB4",#N/A,TRUE,"GENERAL";"TAB5",#N/A,TRUE,"GENERAL"}</definedName>
    <definedName name="_r" localSheetId="18" hidden="1">{"TAB1",#N/A,TRUE,"GENERAL";"TAB2",#N/A,TRUE,"GENERAL";"TAB3",#N/A,TRUE,"GENERAL";"TAB4",#N/A,TRUE,"GENERAL";"TAB5",#N/A,TRUE,"GENERAL"}</definedName>
    <definedName name="_r" localSheetId="20" hidden="1">{"TAB1",#N/A,TRUE,"GENERAL";"TAB2",#N/A,TRUE,"GENERAL";"TAB3",#N/A,TRUE,"GENERAL";"TAB4",#N/A,TRUE,"GENERAL";"TAB5",#N/A,TRUE,"GENERAL"}</definedName>
    <definedName name="_R" localSheetId="1">#REF!</definedName>
    <definedName name="_R">#REF!</definedName>
    <definedName name="_r_1" localSheetId="19" hidden="1">{"TAB1",#N/A,TRUE,"GENERAL";"TAB2",#N/A,TRUE,"GENERAL";"TAB3",#N/A,TRUE,"GENERAL";"TAB4",#N/A,TRUE,"GENERAL";"TAB5",#N/A,TRUE,"GENERAL"}</definedName>
    <definedName name="_r_1" localSheetId="20" hidden="1">{"TAB1",#N/A,TRUE,"GENERAL";"TAB2",#N/A,TRUE,"GENERAL";"TAB3",#N/A,TRUE,"GENERAL";"TAB4",#N/A,TRUE,"GENERAL";"TAB5",#N/A,TRUE,"GENERAL"}</definedName>
    <definedName name="_r_1" hidden="1">{"TAB1",#N/A,TRUE,"GENERAL";"TAB2",#N/A,TRUE,"GENERAL";"TAB3",#N/A,TRUE,"GENERAL";"TAB4",#N/A,TRUE,"GENERAL";"TAB5",#N/A,TRUE,"GENERAL"}</definedName>
    <definedName name="_r4r" localSheetId="19" hidden="1">{"via1",#N/A,TRUE,"general";"via2",#N/A,TRUE,"general";"via3",#N/A,TRUE,"general"}</definedName>
    <definedName name="_r4r" localSheetId="20" hidden="1">{"via1",#N/A,TRUE,"general";"via2",#N/A,TRUE,"general";"via3",#N/A,TRUE,"general"}</definedName>
    <definedName name="_r4r" hidden="1">{"via1",#N/A,TRUE,"general";"via2",#N/A,TRUE,"general";"via3",#N/A,TRUE,"general"}</definedName>
    <definedName name="_r4r_1" localSheetId="19" hidden="1">{"via1",#N/A,TRUE,"general";"via2",#N/A,TRUE,"general";"via3",#N/A,TRUE,"general"}</definedName>
    <definedName name="_r4r_1" localSheetId="20" hidden="1">{"via1",#N/A,TRUE,"general";"via2",#N/A,TRUE,"general";"via3",#N/A,TRUE,"general"}</definedName>
    <definedName name="_r4r_1" hidden="1">{"via1",#N/A,TRUE,"general";"via2",#N/A,TRUE,"general";"via3",#N/A,TRUE,"general"}</definedName>
    <definedName name="_Rc" localSheetId="7">#REF!</definedName>
    <definedName name="_rc" localSheetId="19">#REF!</definedName>
    <definedName name="_rc" localSheetId="18">#REF!</definedName>
    <definedName name="_rc" localSheetId="20">#REF!</definedName>
    <definedName name="_Rc" localSheetId="1">#REF!</definedName>
    <definedName name="_Rc">#REF!</definedName>
    <definedName name="_rtu6" localSheetId="19" hidden="1">{"via1",#N/A,TRUE,"general";"via2",#N/A,TRUE,"general";"via3",#N/A,TRUE,"general"}</definedName>
    <definedName name="_rtu6" localSheetId="20" hidden="1">{"via1",#N/A,TRUE,"general";"via2",#N/A,TRUE,"general";"via3",#N/A,TRUE,"general"}</definedName>
    <definedName name="_rtu6" hidden="1">{"via1",#N/A,TRUE,"general";"via2",#N/A,TRUE,"general";"via3",#N/A,TRUE,"general"}</definedName>
    <definedName name="_rtu6_1" localSheetId="19" hidden="1">{"via1",#N/A,TRUE,"general";"via2",#N/A,TRUE,"general";"via3",#N/A,TRUE,"general"}</definedName>
    <definedName name="_rtu6_1" localSheetId="20" hidden="1">{"via1",#N/A,TRUE,"general";"via2",#N/A,TRUE,"general";"via3",#N/A,TRUE,"general"}</definedName>
    <definedName name="_rtu6_1" hidden="1">{"via1",#N/A,TRUE,"general";"via2",#N/A,TRUE,"general";"via3",#N/A,TRUE,"general"}</definedName>
    <definedName name="_s1" localSheetId="19" hidden="1">{"via1",#N/A,TRUE,"general";"via2",#N/A,TRUE,"general";"via3",#N/A,TRUE,"general"}</definedName>
    <definedName name="_s1" localSheetId="20" hidden="1">{"via1",#N/A,TRUE,"general";"via2",#N/A,TRUE,"general";"via3",#N/A,TRUE,"general"}</definedName>
    <definedName name="_s1" hidden="1">{"via1",#N/A,TRUE,"general";"via2",#N/A,TRUE,"general";"via3",#N/A,TRUE,"general"}</definedName>
    <definedName name="_s1_1" localSheetId="19" hidden="1">{"via1",#N/A,TRUE,"general";"via2",#N/A,TRUE,"general";"via3",#N/A,TRUE,"general"}</definedName>
    <definedName name="_s1_1" localSheetId="20" hidden="1">{"via1",#N/A,TRUE,"general";"via2",#N/A,TRUE,"general";"via3",#N/A,TRUE,"general"}</definedName>
    <definedName name="_s1_1" hidden="1">{"via1",#N/A,TRUE,"general";"via2",#N/A,TRUE,"general";"via3",#N/A,TRUE,"general"}</definedName>
    <definedName name="_s2" localSheetId="19" hidden="1">{"TAB1",#N/A,TRUE,"GENERAL";"TAB2",#N/A,TRUE,"GENERAL";"TAB3",#N/A,TRUE,"GENERAL";"TAB4",#N/A,TRUE,"GENERAL";"TAB5",#N/A,TRUE,"GENERAL"}</definedName>
    <definedName name="_s2" localSheetId="20" hidden="1">{"TAB1",#N/A,TRUE,"GENERAL";"TAB2",#N/A,TRUE,"GENERAL";"TAB3",#N/A,TRUE,"GENERAL";"TAB4",#N/A,TRUE,"GENERAL";"TAB5",#N/A,TRUE,"GENERAL"}</definedName>
    <definedName name="_s2" hidden="1">{"TAB1",#N/A,TRUE,"GENERAL";"TAB2",#N/A,TRUE,"GENERAL";"TAB3",#N/A,TRUE,"GENERAL";"TAB4",#N/A,TRUE,"GENERAL";"TAB5",#N/A,TRUE,"GENERAL"}</definedName>
    <definedName name="_s2_1" localSheetId="19" hidden="1">{"TAB1",#N/A,TRUE,"GENERAL";"TAB2",#N/A,TRUE,"GENERAL";"TAB3",#N/A,TRUE,"GENERAL";"TAB4",#N/A,TRUE,"GENERAL";"TAB5",#N/A,TRUE,"GENERAL"}</definedName>
    <definedName name="_s2_1" localSheetId="20" hidden="1">{"TAB1",#N/A,TRUE,"GENERAL";"TAB2",#N/A,TRUE,"GENERAL";"TAB3",#N/A,TRUE,"GENERAL";"TAB4",#N/A,TRUE,"GENERAL";"TAB5",#N/A,TRUE,"GENERAL"}</definedName>
    <definedName name="_s2_1" hidden="1">{"TAB1",#N/A,TRUE,"GENERAL";"TAB2",#N/A,TRUE,"GENERAL";"TAB3",#N/A,TRUE,"GENERAL";"TAB4",#N/A,TRUE,"GENERAL";"TAB5",#N/A,TRUE,"GENERAL"}</definedName>
    <definedName name="_s3" localSheetId="19" hidden="1">{"TAB1",#N/A,TRUE,"GENERAL";"TAB2",#N/A,TRUE,"GENERAL";"TAB3",#N/A,TRUE,"GENERAL";"TAB4",#N/A,TRUE,"GENERAL";"TAB5",#N/A,TRUE,"GENERAL"}</definedName>
    <definedName name="_s3" localSheetId="20" hidden="1">{"TAB1",#N/A,TRUE,"GENERAL";"TAB2",#N/A,TRUE,"GENERAL";"TAB3",#N/A,TRUE,"GENERAL";"TAB4",#N/A,TRUE,"GENERAL";"TAB5",#N/A,TRUE,"GENERAL"}</definedName>
    <definedName name="_s3" hidden="1">{"TAB1",#N/A,TRUE,"GENERAL";"TAB2",#N/A,TRUE,"GENERAL";"TAB3",#N/A,TRUE,"GENERAL";"TAB4",#N/A,TRUE,"GENERAL";"TAB5",#N/A,TRUE,"GENERAL"}</definedName>
    <definedName name="_s3_1" localSheetId="19" hidden="1">{"TAB1",#N/A,TRUE,"GENERAL";"TAB2",#N/A,TRUE,"GENERAL";"TAB3",#N/A,TRUE,"GENERAL";"TAB4",#N/A,TRUE,"GENERAL";"TAB5",#N/A,TRUE,"GENERAL"}</definedName>
    <definedName name="_s3_1" localSheetId="20" hidden="1">{"TAB1",#N/A,TRUE,"GENERAL";"TAB2",#N/A,TRUE,"GENERAL";"TAB3",#N/A,TRUE,"GENERAL";"TAB4",#N/A,TRUE,"GENERAL";"TAB5",#N/A,TRUE,"GENERAL"}</definedName>
    <definedName name="_s3_1" hidden="1">{"TAB1",#N/A,TRUE,"GENERAL";"TAB2",#N/A,TRUE,"GENERAL";"TAB3",#N/A,TRUE,"GENERAL";"TAB4",#N/A,TRUE,"GENERAL";"TAB5",#N/A,TRUE,"GENERAL"}</definedName>
    <definedName name="_s4" localSheetId="19" hidden="1">{"via1",#N/A,TRUE,"general";"via2",#N/A,TRUE,"general";"via3",#N/A,TRUE,"general"}</definedName>
    <definedName name="_s4" localSheetId="20" hidden="1">{"via1",#N/A,TRUE,"general";"via2",#N/A,TRUE,"general";"via3",#N/A,TRUE,"general"}</definedName>
    <definedName name="_s4" hidden="1">{"via1",#N/A,TRUE,"general";"via2",#N/A,TRUE,"general";"via3",#N/A,TRUE,"general"}</definedName>
    <definedName name="_s4_1" localSheetId="19" hidden="1">{"via1",#N/A,TRUE,"general";"via2",#N/A,TRUE,"general";"via3",#N/A,TRUE,"general"}</definedName>
    <definedName name="_s4_1" localSheetId="20" hidden="1">{"via1",#N/A,TRUE,"general";"via2",#N/A,TRUE,"general";"via3",#N/A,TRUE,"general"}</definedName>
    <definedName name="_s4_1" hidden="1">{"via1",#N/A,TRUE,"general";"via2",#N/A,TRUE,"general";"via3",#N/A,TRUE,"general"}</definedName>
    <definedName name="_s5" localSheetId="19" hidden="1">{"via1",#N/A,TRUE,"general";"via2",#N/A,TRUE,"general";"via3",#N/A,TRUE,"general"}</definedName>
    <definedName name="_s5" localSheetId="20" hidden="1">{"via1",#N/A,TRUE,"general";"via2",#N/A,TRUE,"general";"via3",#N/A,TRUE,"general"}</definedName>
    <definedName name="_s5" hidden="1">{"via1",#N/A,TRUE,"general";"via2",#N/A,TRUE,"general";"via3",#N/A,TRUE,"general"}</definedName>
    <definedName name="_s5_1" localSheetId="19" hidden="1">{"via1",#N/A,TRUE,"general";"via2",#N/A,TRUE,"general";"via3",#N/A,TRUE,"general"}</definedName>
    <definedName name="_s5_1" localSheetId="20" hidden="1">{"via1",#N/A,TRUE,"general";"via2",#N/A,TRUE,"general";"via3",#N/A,TRUE,"general"}</definedName>
    <definedName name="_s5_1" hidden="1">{"via1",#N/A,TRUE,"general";"via2",#N/A,TRUE,"general";"via3",#N/A,TRUE,"general"}</definedName>
    <definedName name="_s6" localSheetId="19" hidden="1">{"TAB1",#N/A,TRUE,"GENERAL";"TAB2",#N/A,TRUE,"GENERAL";"TAB3",#N/A,TRUE,"GENERAL";"TAB4",#N/A,TRUE,"GENERAL";"TAB5",#N/A,TRUE,"GENERAL"}</definedName>
    <definedName name="_s6" localSheetId="20" hidden="1">{"TAB1",#N/A,TRUE,"GENERAL";"TAB2",#N/A,TRUE,"GENERAL";"TAB3",#N/A,TRUE,"GENERAL";"TAB4",#N/A,TRUE,"GENERAL";"TAB5",#N/A,TRUE,"GENERAL"}</definedName>
    <definedName name="_s6" hidden="1">{"TAB1",#N/A,TRUE,"GENERAL";"TAB2",#N/A,TRUE,"GENERAL";"TAB3",#N/A,TRUE,"GENERAL";"TAB4",#N/A,TRUE,"GENERAL";"TAB5",#N/A,TRUE,"GENERAL"}</definedName>
    <definedName name="_s6_1" localSheetId="19" hidden="1">{"TAB1",#N/A,TRUE,"GENERAL";"TAB2",#N/A,TRUE,"GENERAL";"TAB3",#N/A,TRUE,"GENERAL";"TAB4",#N/A,TRUE,"GENERAL";"TAB5",#N/A,TRUE,"GENERAL"}</definedName>
    <definedName name="_s6_1" localSheetId="20" hidden="1">{"TAB1",#N/A,TRUE,"GENERAL";"TAB2",#N/A,TRUE,"GENERAL";"TAB3",#N/A,TRUE,"GENERAL";"TAB4",#N/A,TRUE,"GENERAL";"TAB5",#N/A,TRUE,"GENERAL"}</definedName>
    <definedName name="_s6_1" hidden="1">{"TAB1",#N/A,TRUE,"GENERAL";"TAB2",#N/A,TRUE,"GENERAL";"TAB3",#N/A,TRUE,"GENERAL";"TAB4",#N/A,TRUE,"GENERAL";"TAB5",#N/A,TRUE,"GENERAL"}</definedName>
    <definedName name="_s7" localSheetId="19" hidden="1">{"via1",#N/A,TRUE,"general";"via2",#N/A,TRUE,"general";"via3",#N/A,TRUE,"general"}</definedName>
    <definedName name="_s7" localSheetId="20" hidden="1">{"via1",#N/A,TRUE,"general";"via2",#N/A,TRUE,"general";"via3",#N/A,TRUE,"general"}</definedName>
    <definedName name="_s7" hidden="1">{"via1",#N/A,TRUE,"general";"via2",#N/A,TRUE,"general";"via3",#N/A,TRUE,"general"}</definedName>
    <definedName name="_s7_1" localSheetId="19" hidden="1">{"via1",#N/A,TRUE,"general";"via2",#N/A,TRUE,"general";"via3",#N/A,TRUE,"general"}</definedName>
    <definedName name="_s7_1" localSheetId="20" hidden="1">{"via1",#N/A,TRUE,"general";"via2",#N/A,TRUE,"general";"via3",#N/A,TRUE,"general"}</definedName>
    <definedName name="_s7_1" hidden="1">{"via1",#N/A,TRUE,"general";"via2",#N/A,TRUE,"general";"via3",#N/A,TRUE,"general"}</definedName>
    <definedName name="_SBC1">[2]INV!$A$12:$D$15</definedName>
    <definedName name="_SBC3">[2]INV!$F$12:$I$15</definedName>
    <definedName name="_SBC5">[2]INV!$K$12:$N$15</definedName>
    <definedName name="_Sort" localSheetId="7" hidden="1">[1]MI!#REF!</definedName>
    <definedName name="_Sort" localSheetId="19" hidden="1">#REF!</definedName>
    <definedName name="_Sort" localSheetId="18" hidden="1">#REF!</definedName>
    <definedName name="_Sort" localSheetId="20" hidden="1">#REF!</definedName>
    <definedName name="_Sort" localSheetId="1" hidden="1">[1]MI!#REF!</definedName>
    <definedName name="_Sort" hidden="1">[1]MI!#REF!</definedName>
    <definedName name="_SY126">[26]APU!$J$1560</definedName>
    <definedName name="_t3" localSheetId="19" hidden="1">{"TAB1",#N/A,TRUE,"GENERAL";"TAB2",#N/A,TRUE,"GENERAL";"TAB3",#N/A,TRUE,"GENERAL";"TAB4",#N/A,TRUE,"GENERAL";"TAB5",#N/A,TRUE,"GENERAL"}</definedName>
    <definedName name="_t3" localSheetId="20" hidden="1">{"TAB1",#N/A,TRUE,"GENERAL";"TAB2",#N/A,TRUE,"GENERAL";"TAB3",#N/A,TRUE,"GENERAL";"TAB4",#N/A,TRUE,"GENERAL";"TAB5",#N/A,TRUE,"GENERAL"}</definedName>
    <definedName name="_t3" hidden="1">{"TAB1",#N/A,TRUE,"GENERAL";"TAB2",#N/A,TRUE,"GENERAL";"TAB3",#N/A,TRUE,"GENERAL";"TAB4",#N/A,TRUE,"GENERAL";"TAB5",#N/A,TRUE,"GENERAL"}</definedName>
    <definedName name="_t3_1" localSheetId="19" hidden="1">{"TAB1",#N/A,TRUE,"GENERAL";"TAB2",#N/A,TRUE,"GENERAL";"TAB3",#N/A,TRUE,"GENERAL";"TAB4",#N/A,TRUE,"GENERAL";"TAB5",#N/A,TRUE,"GENERAL"}</definedName>
    <definedName name="_t3_1" localSheetId="20" hidden="1">{"TAB1",#N/A,TRUE,"GENERAL";"TAB2",#N/A,TRUE,"GENERAL";"TAB3",#N/A,TRUE,"GENERAL";"TAB4",#N/A,TRUE,"GENERAL";"TAB5",#N/A,TRUE,"GENERAL"}</definedName>
    <definedName name="_t3_1" hidden="1">{"TAB1",#N/A,TRUE,"GENERAL";"TAB2",#N/A,TRUE,"GENERAL";"TAB3",#N/A,TRUE,"GENERAL";"TAB4",#N/A,TRUE,"GENERAL";"TAB5",#N/A,TRUE,"GENERAL"}</definedName>
    <definedName name="_t4" localSheetId="19" hidden="1">{"via1",#N/A,TRUE,"general";"via2",#N/A,TRUE,"general";"via3",#N/A,TRUE,"general"}</definedName>
    <definedName name="_t4" localSheetId="20" hidden="1">{"via1",#N/A,TRUE,"general";"via2",#N/A,TRUE,"general";"via3",#N/A,TRUE,"general"}</definedName>
    <definedName name="_t4" hidden="1">{"via1",#N/A,TRUE,"general";"via2",#N/A,TRUE,"general";"via3",#N/A,TRUE,"general"}</definedName>
    <definedName name="_t4_1" localSheetId="19" hidden="1">{"via1",#N/A,TRUE,"general";"via2",#N/A,TRUE,"general";"via3",#N/A,TRUE,"general"}</definedName>
    <definedName name="_t4_1" localSheetId="20" hidden="1">{"via1",#N/A,TRUE,"general";"via2",#N/A,TRUE,"general";"via3",#N/A,TRUE,"general"}</definedName>
    <definedName name="_t4_1" hidden="1">{"via1",#N/A,TRUE,"general";"via2",#N/A,TRUE,"general";"via3",#N/A,TRUE,"general"}</definedName>
    <definedName name="_t5" localSheetId="19" hidden="1">{"TAB1",#N/A,TRUE,"GENERAL";"TAB2",#N/A,TRUE,"GENERAL";"TAB3",#N/A,TRUE,"GENERAL";"TAB4",#N/A,TRUE,"GENERAL";"TAB5",#N/A,TRUE,"GENERAL"}</definedName>
    <definedName name="_t5" localSheetId="20" hidden="1">{"TAB1",#N/A,TRUE,"GENERAL";"TAB2",#N/A,TRUE,"GENERAL";"TAB3",#N/A,TRUE,"GENERAL";"TAB4",#N/A,TRUE,"GENERAL";"TAB5",#N/A,TRUE,"GENERAL"}</definedName>
    <definedName name="_t5" hidden="1">{"TAB1",#N/A,TRUE,"GENERAL";"TAB2",#N/A,TRUE,"GENERAL";"TAB3",#N/A,TRUE,"GENERAL";"TAB4",#N/A,TRUE,"GENERAL";"TAB5",#N/A,TRUE,"GENERAL"}</definedName>
    <definedName name="_t5_1" localSheetId="19" hidden="1">{"TAB1",#N/A,TRUE,"GENERAL";"TAB2",#N/A,TRUE,"GENERAL";"TAB3",#N/A,TRUE,"GENERAL";"TAB4",#N/A,TRUE,"GENERAL";"TAB5",#N/A,TRUE,"GENERAL"}</definedName>
    <definedName name="_t5_1" localSheetId="20" hidden="1">{"TAB1",#N/A,TRUE,"GENERAL";"TAB2",#N/A,TRUE,"GENERAL";"TAB3",#N/A,TRUE,"GENERAL";"TAB4",#N/A,TRUE,"GENERAL";"TAB5",#N/A,TRUE,"GENERAL"}</definedName>
    <definedName name="_t5_1" hidden="1">{"TAB1",#N/A,TRUE,"GENERAL";"TAB2",#N/A,TRUE,"GENERAL";"TAB3",#N/A,TRUE,"GENERAL";"TAB4",#N/A,TRUE,"GENERAL";"TAB5",#N/A,TRUE,"GENERAL"}</definedName>
    <definedName name="_t6" localSheetId="19" hidden="1">{"via1",#N/A,TRUE,"general";"via2",#N/A,TRUE,"general";"via3",#N/A,TRUE,"general"}</definedName>
    <definedName name="_t6" localSheetId="20" hidden="1">{"via1",#N/A,TRUE,"general";"via2",#N/A,TRUE,"general";"via3",#N/A,TRUE,"general"}</definedName>
    <definedName name="_t6" hidden="1">{"via1",#N/A,TRUE,"general";"via2",#N/A,TRUE,"general";"via3",#N/A,TRUE,"general"}</definedName>
    <definedName name="_t6_1" localSheetId="19" hidden="1">{"via1",#N/A,TRUE,"general";"via2",#N/A,TRUE,"general";"via3",#N/A,TRUE,"general"}</definedName>
    <definedName name="_t6_1" localSheetId="20" hidden="1">{"via1",#N/A,TRUE,"general";"via2",#N/A,TRUE,"general";"via3",#N/A,TRUE,"general"}</definedName>
    <definedName name="_t6_1" hidden="1">{"via1",#N/A,TRUE,"general";"via2",#N/A,TRUE,"general";"via3",#N/A,TRUE,"general"}</definedName>
    <definedName name="_t66" localSheetId="19" hidden="1">{"TAB1",#N/A,TRUE,"GENERAL";"TAB2",#N/A,TRUE,"GENERAL";"TAB3",#N/A,TRUE,"GENERAL";"TAB4",#N/A,TRUE,"GENERAL";"TAB5",#N/A,TRUE,"GENERAL"}</definedName>
    <definedName name="_t66" localSheetId="20" hidden="1">{"TAB1",#N/A,TRUE,"GENERAL";"TAB2",#N/A,TRUE,"GENERAL";"TAB3",#N/A,TRUE,"GENERAL";"TAB4",#N/A,TRUE,"GENERAL";"TAB5",#N/A,TRUE,"GENERAL"}</definedName>
    <definedName name="_t66" hidden="1">{"TAB1",#N/A,TRUE,"GENERAL";"TAB2",#N/A,TRUE,"GENERAL";"TAB3",#N/A,TRUE,"GENERAL";"TAB4",#N/A,TRUE,"GENERAL";"TAB5",#N/A,TRUE,"GENERAL"}</definedName>
    <definedName name="_t66_1" localSheetId="19" hidden="1">{"TAB1",#N/A,TRUE,"GENERAL";"TAB2",#N/A,TRUE,"GENERAL";"TAB3",#N/A,TRUE,"GENERAL";"TAB4",#N/A,TRUE,"GENERAL";"TAB5",#N/A,TRUE,"GENERAL"}</definedName>
    <definedName name="_t66_1" localSheetId="20" hidden="1">{"TAB1",#N/A,TRUE,"GENERAL";"TAB2",#N/A,TRUE,"GENERAL";"TAB3",#N/A,TRUE,"GENERAL";"TAB4",#N/A,TRUE,"GENERAL";"TAB5",#N/A,TRUE,"GENERAL"}</definedName>
    <definedName name="_t66_1" hidden="1">{"TAB1",#N/A,TRUE,"GENERAL";"TAB2",#N/A,TRUE,"GENERAL";"TAB3",#N/A,TRUE,"GENERAL";"TAB4",#N/A,TRUE,"GENERAL";"TAB5",#N/A,TRUE,"GENERAL"}</definedName>
    <definedName name="_t7" localSheetId="19" hidden="1">{"via1",#N/A,TRUE,"general";"via2",#N/A,TRUE,"general";"via3",#N/A,TRUE,"general"}</definedName>
    <definedName name="_t7" localSheetId="20" hidden="1">{"via1",#N/A,TRUE,"general";"via2",#N/A,TRUE,"general";"via3",#N/A,TRUE,"general"}</definedName>
    <definedName name="_t7" hidden="1">{"via1",#N/A,TRUE,"general";"via2",#N/A,TRUE,"general";"via3",#N/A,TRUE,"general"}</definedName>
    <definedName name="_t7_1" localSheetId="19" hidden="1">{"via1",#N/A,TRUE,"general";"via2",#N/A,TRUE,"general";"via3",#N/A,TRUE,"general"}</definedName>
    <definedName name="_t7_1" localSheetId="20" hidden="1">{"via1",#N/A,TRUE,"general";"via2",#N/A,TRUE,"general";"via3",#N/A,TRUE,"general"}</definedName>
    <definedName name="_t7_1" hidden="1">{"via1",#N/A,TRUE,"general";"via2",#N/A,TRUE,"general";"via3",#N/A,TRUE,"general"}</definedName>
    <definedName name="_t77" localSheetId="19" hidden="1">{"TAB1",#N/A,TRUE,"GENERAL";"TAB2",#N/A,TRUE,"GENERAL";"TAB3",#N/A,TRUE,"GENERAL";"TAB4",#N/A,TRUE,"GENERAL";"TAB5",#N/A,TRUE,"GENERAL"}</definedName>
    <definedName name="_t77" localSheetId="20" hidden="1">{"TAB1",#N/A,TRUE,"GENERAL";"TAB2",#N/A,TRUE,"GENERAL";"TAB3",#N/A,TRUE,"GENERAL";"TAB4",#N/A,TRUE,"GENERAL";"TAB5",#N/A,TRUE,"GENERAL"}</definedName>
    <definedName name="_t77" hidden="1">{"TAB1",#N/A,TRUE,"GENERAL";"TAB2",#N/A,TRUE,"GENERAL";"TAB3",#N/A,TRUE,"GENERAL";"TAB4",#N/A,TRUE,"GENERAL";"TAB5",#N/A,TRUE,"GENERAL"}</definedName>
    <definedName name="_t77_1" localSheetId="19" hidden="1">{"TAB1",#N/A,TRUE,"GENERAL";"TAB2",#N/A,TRUE,"GENERAL";"TAB3",#N/A,TRUE,"GENERAL";"TAB4",#N/A,TRUE,"GENERAL";"TAB5",#N/A,TRUE,"GENERAL"}</definedName>
    <definedName name="_t77_1" localSheetId="20" hidden="1">{"TAB1",#N/A,TRUE,"GENERAL";"TAB2",#N/A,TRUE,"GENERAL";"TAB3",#N/A,TRUE,"GENERAL";"TAB4",#N/A,TRUE,"GENERAL";"TAB5",#N/A,TRUE,"GENERAL"}</definedName>
    <definedName name="_t77_1" hidden="1">{"TAB1",#N/A,TRUE,"GENERAL";"TAB2",#N/A,TRUE,"GENERAL";"TAB3",#N/A,TRUE,"GENERAL";"TAB4",#N/A,TRUE,"GENERAL";"TAB5",#N/A,TRUE,"GENERAL"}</definedName>
    <definedName name="_t8" localSheetId="19" hidden="1">{"TAB1",#N/A,TRUE,"GENERAL";"TAB2",#N/A,TRUE,"GENERAL";"TAB3",#N/A,TRUE,"GENERAL";"TAB4",#N/A,TRUE,"GENERAL";"TAB5",#N/A,TRUE,"GENERAL"}</definedName>
    <definedName name="_t8" localSheetId="20" hidden="1">{"TAB1",#N/A,TRUE,"GENERAL";"TAB2",#N/A,TRUE,"GENERAL";"TAB3",#N/A,TRUE,"GENERAL";"TAB4",#N/A,TRUE,"GENERAL";"TAB5",#N/A,TRUE,"GENERAL"}</definedName>
    <definedName name="_t8" hidden="1">{"TAB1",#N/A,TRUE,"GENERAL";"TAB2",#N/A,TRUE,"GENERAL";"TAB3",#N/A,TRUE,"GENERAL";"TAB4",#N/A,TRUE,"GENERAL";"TAB5",#N/A,TRUE,"GENERAL"}</definedName>
    <definedName name="_t8_1" localSheetId="19" hidden="1">{"TAB1",#N/A,TRUE,"GENERAL";"TAB2",#N/A,TRUE,"GENERAL";"TAB3",#N/A,TRUE,"GENERAL";"TAB4",#N/A,TRUE,"GENERAL";"TAB5",#N/A,TRUE,"GENERAL"}</definedName>
    <definedName name="_t8_1" localSheetId="20" hidden="1">{"TAB1",#N/A,TRUE,"GENERAL";"TAB2",#N/A,TRUE,"GENERAL";"TAB3",#N/A,TRUE,"GENERAL";"TAB4",#N/A,TRUE,"GENERAL";"TAB5",#N/A,TRUE,"GENERAL"}</definedName>
    <definedName name="_t8_1" hidden="1">{"TAB1",#N/A,TRUE,"GENERAL";"TAB2",#N/A,TRUE,"GENERAL";"TAB3",#N/A,TRUE,"GENERAL";"TAB4",#N/A,TRUE,"GENERAL";"TAB5",#N/A,TRUE,"GENERAL"}</definedName>
    <definedName name="_t88" localSheetId="19" hidden="1">{"via1",#N/A,TRUE,"general";"via2",#N/A,TRUE,"general";"via3",#N/A,TRUE,"general"}</definedName>
    <definedName name="_t88" localSheetId="20" hidden="1">{"via1",#N/A,TRUE,"general";"via2",#N/A,TRUE,"general";"via3",#N/A,TRUE,"general"}</definedName>
    <definedName name="_t88" hidden="1">{"via1",#N/A,TRUE,"general";"via2",#N/A,TRUE,"general";"via3",#N/A,TRUE,"general"}</definedName>
    <definedName name="_t88_1" localSheetId="19" hidden="1">{"via1",#N/A,TRUE,"general";"via2",#N/A,TRUE,"general";"via3",#N/A,TRUE,"general"}</definedName>
    <definedName name="_t88_1" localSheetId="20" hidden="1">{"via1",#N/A,TRUE,"general";"via2",#N/A,TRUE,"general";"via3",#N/A,TRUE,"general"}</definedName>
    <definedName name="_t88_1" hidden="1">{"via1",#N/A,TRUE,"general";"via2",#N/A,TRUE,"general";"via3",#N/A,TRUE,"general"}</definedName>
    <definedName name="_t9" localSheetId="19" hidden="1">{"TAB1",#N/A,TRUE,"GENERAL";"TAB2",#N/A,TRUE,"GENERAL";"TAB3",#N/A,TRUE,"GENERAL";"TAB4",#N/A,TRUE,"GENERAL";"TAB5",#N/A,TRUE,"GENERAL"}</definedName>
    <definedName name="_t9" localSheetId="20" hidden="1">{"TAB1",#N/A,TRUE,"GENERAL";"TAB2",#N/A,TRUE,"GENERAL";"TAB3",#N/A,TRUE,"GENERAL";"TAB4",#N/A,TRUE,"GENERAL";"TAB5",#N/A,TRUE,"GENERAL"}</definedName>
    <definedName name="_t9" hidden="1">{"TAB1",#N/A,TRUE,"GENERAL";"TAB2",#N/A,TRUE,"GENERAL";"TAB3",#N/A,TRUE,"GENERAL";"TAB4",#N/A,TRUE,"GENERAL";"TAB5",#N/A,TRUE,"GENERAL"}</definedName>
    <definedName name="_t9_1" localSheetId="19" hidden="1">{"TAB1",#N/A,TRUE,"GENERAL";"TAB2",#N/A,TRUE,"GENERAL";"TAB3",#N/A,TRUE,"GENERAL";"TAB4",#N/A,TRUE,"GENERAL";"TAB5",#N/A,TRUE,"GENERAL"}</definedName>
    <definedName name="_t9_1" localSheetId="20" hidden="1">{"TAB1",#N/A,TRUE,"GENERAL";"TAB2",#N/A,TRUE,"GENERAL";"TAB3",#N/A,TRUE,"GENERAL";"TAB4",#N/A,TRUE,"GENERAL";"TAB5",#N/A,TRUE,"GENERAL"}</definedName>
    <definedName name="_t9_1" hidden="1">{"TAB1",#N/A,TRUE,"GENERAL";"TAB2",#N/A,TRUE,"GENERAL";"TAB3",#N/A,TRUE,"GENERAL";"TAB4",#N/A,TRUE,"GENERAL";"TAB5",#N/A,TRUE,"GENERAL"}</definedName>
    <definedName name="_t99" localSheetId="19" hidden="1">{"via1",#N/A,TRUE,"general";"via2",#N/A,TRUE,"general";"via3",#N/A,TRUE,"general"}</definedName>
    <definedName name="_t99" localSheetId="20" hidden="1">{"via1",#N/A,TRUE,"general";"via2",#N/A,TRUE,"general";"via3",#N/A,TRUE,"general"}</definedName>
    <definedName name="_t99" hidden="1">{"via1",#N/A,TRUE,"general";"via2",#N/A,TRUE,"general";"via3",#N/A,TRUE,"general"}</definedName>
    <definedName name="_t99_1" localSheetId="19" hidden="1">{"via1",#N/A,TRUE,"general";"via2",#N/A,TRUE,"general";"via3",#N/A,TRUE,"general"}</definedName>
    <definedName name="_t99_1" localSheetId="20" hidden="1">{"via1",#N/A,TRUE,"general";"via2",#N/A,TRUE,"general";"via3",#N/A,TRUE,"general"}</definedName>
    <definedName name="_t99_1" hidden="1">{"via1",#N/A,TRUE,"general";"via2",#N/A,TRUE,"general";"via3",#N/A,TRUE,"general"}</definedName>
    <definedName name="_tab1" localSheetId="7">#REF!</definedName>
    <definedName name="_tab1" localSheetId="1">#REF!</definedName>
    <definedName name="_tab1">#REF!</definedName>
    <definedName name="_tab2" localSheetId="7">#REF!</definedName>
    <definedName name="_tab2" localSheetId="1">#REF!</definedName>
    <definedName name="_tab2">#REF!</definedName>
    <definedName name="_tab3" localSheetId="7">#REF!</definedName>
    <definedName name="_tab3" localSheetId="1">#REF!</definedName>
    <definedName name="_tab3">#REF!</definedName>
    <definedName name="_TAB4" localSheetId="7">#REF!</definedName>
    <definedName name="_TAB4" localSheetId="1">#REF!</definedName>
    <definedName name="_TAB4">#REF!</definedName>
    <definedName name="_Table2_Out" localSheetId="7" hidden="1">#REF!</definedName>
    <definedName name="_Table2_Out" localSheetId="1" hidden="1">#REF!</definedName>
    <definedName name="_Table2_Out" hidden="1">#REF!</definedName>
    <definedName name="_TBV1" localSheetId="7">#REF!</definedName>
    <definedName name="_TBV1" localSheetId="1">#REF!</definedName>
    <definedName name="_TBV1">#REF!</definedName>
    <definedName name="_TBV1606" localSheetId="7">#REF!</definedName>
    <definedName name="_TBV1606" localSheetId="1">#REF!</definedName>
    <definedName name="_TBV1606">#REF!</definedName>
    <definedName name="_TBV3" localSheetId="7">#REF!</definedName>
    <definedName name="_TBV3" localSheetId="1">#REF!</definedName>
    <definedName name="_TBV3">#REF!</definedName>
    <definedName name="_TCN1" localSheetId="7">#REF!</definedName>
    <definedName name="_TCN1" localSheetId="20">#REF!</definedName>
    <definedName name="_TCN1" localSheetId="1">#REF!</definedName>
    <definedName name="_TCN1">#REF!</definedName>
    <definedName name="_TCN2" localSheetId="7">#REF!</definedName>
    <definedName name="_TCN2" localSheetId="20">#REF!</definedName>
    <definedName name="_TCN2" localSheetId="1">#REF!</definedName>
    <definedName name="_TCN2">#REF!</definedName>
    <definedName name="_tf3813" localSheetId="7">#REF!</definedName>
    <definedName name="_tf3813" localSheetId="1">#REF!</definedName>
    <definedName name="_tf3813">#REF!</definedName>
    <definedName name="_TLL3" localSheetId="7">#REF!</definedName>
    <definedName name="_TLL3" localSheetId="1">#REF!</definedName>
    <definedName name="_TLL3">#REF!</definedName>
    <definedName name="_TRM2" localSheetId="7">#REF!</definedName>
    <definedName name="_TRM2" localSheetId="1">#REF!</definedName>
    <definedName name="_TRM2">#REF!</definedName>
    <definedName name="_TS12">[26]APU!$J$1192</definedName>
    <definedName name="_TS20">[20]APU!$J$2245</definedName>
    <definedName name="_TS24">[20]APU!$J$2609</definedName>
    <definedName name="_TS27">[20]APU!$J$2661</definedName>
    <definedName name="_TS30">[20]APU!$J$2713</definedName>
    <definedName name="_TS6">[26]APU!$J$1033</definedName>
    <definedName name="_u4" localSheetId="19" hidden="1">{"TAB1",#N/A,TRUE,"GENERAL";"TAB2",#N/A,TRUE,"GENERAL";"TAB3",#N/A,TRUE,"GENERAL";"TAB4",#N/A,TRUE,"GENERAL";"TAB5",#N/A,TRUE,"GENERAL"}</definedName>
    <definedName name="_u4" localSheetId="20" hidden="1">{"TAB1",#N/A,TRUE,"GENERAL";"TAB2",#N/A,TRUE,"GENERAL";"TAB3",#N/A,TRUE,"GENERAL";"TAB4",#N/A,TRUE,"GENERAL";"TAB5",#N/A,TRUE,"GENERAL"}</definedName>
    <definedName name="_u4" hidden="1">{"TAB1",#N/A,TRUE,"GENERAL";"TAB2",#N/A,TRUE,"GENERAL";"TAB3",#N/A,TRUE,"GENERAL";"TAB4",#N/A,TRUE,"GENERAL";"TAB5",#N/A,TRUE,"GENERAL"}</definedName>
    <definedName name="_u4_1" localSheetId="19" hidden="1">{"TAB1",#N/A,TRUE,"GENERAL";"TAB2",#N/A,TRUE,"GENERAL";"TAB3",#N/A,TRUE,"GENERAL";"TAB4",#N/A,TRUE,"GENERAL";"TAB5",#N/A,TRUE,"GENERAL"}</definedName>
    <definedName name="_u4_1" localSheetId="20" hidden="1">{"TAB1",#N/A,TRUE,"GENERAL";"TAB2",#N/A,TRUE,"GENERAL";"TAB3",#N/A,TRUE,"GENERAL";"TAB4",#N/A,TRUE,"GENERAL";"TAB5",#N/A,TRUE,"GENERAL"}</definedName>
    <definedName name="_u4_1" hidden="1">{"TAB1",#N/A,TRUE,"GENERAL";"TAB2",#N/A,TRUE,"GENERAL";"TAB3",#N/A,TRUE,"GENERAL";"TAB4",#N/A,TRUE,"GENERAL";"TAB5",#N/A,TRUE,"GENERAL"}</definedName>
    <definedName name="_u5" localSheetId="19" hidden="1">{"TAB1",#N/A,TRUE,"GENERAL";"TAB2",#N/A,TRUE,"GENERAL";"TAB3",#N/A,TRUE,"GENERAL";"TAB4",#N/A,TRUE,"GENERAL";"TAB5",#N/A,TRUE,"GENERAL"}</definedName>
    <definedName name="_u5" localSheetId="20" hidden="1">{"TAB1",#N/A,TRUE,"GENERAL";"TAB2",#N/A,TRUE,"GENERAL";"TAB3",#N/A,TRUE,"GENERAL";"TAB4",#N/A,TRUE,"GENERAL";"TAB5",#N/A,TRUE,"GENERAL"}</definedName>
    <definedName name="_u5" hidden="1">{"TAB1",#N/A,TRUE,"GENERAL";"TAB2",#N/A,TRUE,"GENERAL";"TAB3",#N/A,TRUE,"GENERAL";"TAB4",#N/A,TRUE,"GENERAL";"TAB5",#N/A,TRUE,"GENERAL"}</definedName>
    <definedName name="_u5_1" localSheetId="19" hidden="1">{"TAB1",#N/A,TRUE,"GENERAL";"TAB2",#N/A,TRUE,"GENERAL";"TAB3",#N/A,TRUE,"GENERAL";"TAB4",#N/A,TRUE,"GENERAL";"TAB5",#N/A,TRUE,"GENERAL"}</definedName>
    <definedName name="_u5_1" localSheetId="20" hidden="1">{"TAB1",#N/A,TRUE,"GENERAL";"TAB2",#N/A,TRUE,"GENERAL";"TAB3",#N/A,TRUE,"GENERAL";"TAB4",#N/A,TRUE,"GENERAL";"TAB5",#N/A,TRUE,"GENERAL"}</definedName>
    <definedName name="_u5_1" hidden="1">{"TAB1",#N/A,TRUE,"GENERAL";"TAB2",#N/A,TRUE,"GENERAL";"TAB3",#N/A,TRUE,"GENERAL";"TAB4",#N/A,TRUE,"GENERAL";"TAB5",#N/A,TRUE,"GENERAL"}</definedName>
    <definedName name="_u6" localSheetId="19" hidden="1">{"TAB1",#N/A,TRUE,"GENERAL";"TAB2",#N/A,TRUE,"GENERAL";"TAB3",#N/A,TRUE,"GENERAL";"TAB4",#N/A,TRUE,"GENERAL";"TAB5",#N/A,TRUE,"GENERAL"}</definedName>
    <definedName name="_u6" localSheetId="20" hidden="1">{"TAB1",#N/A,TRUE,"GENERAL";"TAB2",#N/A,TRUE,"GENERAL";"TAB3",#N/A,TRUE,"GENERAL";"TAB4",#N/A,TRUE,"GENERAL";"TAB5",#N/A,TRUE,"GENERAL"}</definedName>
    <definedName name="_u6" hidden="1">{"TAB1",#N/A,TRUE,"GENERAL";"TAB2",#N/A,TRUE,"GENERAL";"TAB3",#N/A,TRUE,"GENERAL";"TAB4",#N/A,TRUE,"GENERAL";"TAB5",#N/A,TRUE,"GENERAL"}</definedName>
    <definedName name="_u6_1" localSheetId="19" hidden="1">{"TAB1",#N/A,TRUE,"GENERAL";"TAB2",#N/A,TRUE,"GENERAL";"TAB3",#N/A,TRUE,"GENERAL";"TAB4",#N/A,TRUE,"GENERAL";"TAB5",#N/A,TRUE,"GENERAL"}</definedName>
    <definedName name="_u6_1" localSheetId="20" hidden="1">{"TAB1",#N/A,TRUE,"GENERAL";"TAB2",#N/A,TRUE,"GENERAL";"TAB3",#N/A,TRUE,"GENERAL";"TAB4",#N/A,TRUE,"GENERAL";"TAB5",#N/A,TRUE,"GENERAL"}</definedName>
    <definedName name="_u6_1" hidden="1">{"TAB1",#N/A,TRUE,"GENERAL";"TAB2",#N/A,TRUE,"GENERAL";"TAB3",#N/A,TRUE,"GENERAL";"TAB4",#N/A,TRUE,"GENERAL";"TAB5",#N/A,TRUE,"GENERAL"}</definedName>
    <definedName name="_u7" localSheetId="19" hidden="1">{"via1",#N/A,TRUE,"general";"via2",#N/A,TRUE,"general";"via3",#N/A,TRUE,"general"}</definedName>
    <definedName name="_u7" localSheetId="20" hidden="1">{"via1",#N/A,TRUE,"general";"via2",#N/A,TRUE,"general";"via3",#N/A,TRUE,"general"}</definedName>
    <definedName name="_u7" hidden="1">{"via1",#N/A,TRUE,"general";"via2",#N/A,TRUE,"general";"via3",#N/A,TRUE,"general"}</definedName>
    <definedName name="_u7_1" localSheetId="19" hidden="1">{"via1",#N/A,TRUE,"general";"via2",#N/A,TRUE,"general";"via3",#N/A,TRUE,"general"}</definedName>
    <definedName name="_u7_1" localSheetId="20" hidden="1">{"via1",#N/A,TRUE,"general";"via2",#N/A,TRUE,"general";"via3",#N/A,TRUE,"general"}</definedName>
    <definedName name="_u7_1" hidden="1">{"via1",#N/A,TRUE,"general";"via2",#N/A,TRUE,"general";"via3",#N/A,TRUE,"general"}</definedName>
    <definedName name="_u8" localSheetId="19" hidden="1">{"TAB1",#N/A,TRUE,"GENERAL";"TAB2",#N/A,TRUE,"GENERAL";"TAB3",#N/A,TRUE,"GENERAL";"TAB4",#N/A,TRUE,"GENERAL";"TAB5",#N/A,TRUE,"GENERAL"}</definedName>
    <definedName name="_u8" localSheetId="20" hidden="1">{"TAB1",#N/A,TRUE,"GENERAL";"TAB2",#N/A,TRUE,"GENERAL";"TAB3",#N/A,TRUE,"GENERAL";"TAB4",#N/A,TRUE,"GENERAL";"TAB5",#N/A,TRUE,"GENERAL"}</definedName>
    <definedName name="_u8" hidden="1">{"TAB1",#N/A,TRUE,"GENERAL";"TAB2",#N/A,TRUE,"GENERAL";"TAB3",#N/A,TRUE,"GENERAL";"TAB4",#N/A,TRUE,"GENERAL";"TAB5",#N/A,TRUE,"GENERAL"}</definedName>
    <definedName name="_u8_1" localSheetId="19" hidden="1">{"TAB1",#N/A,TRUE,"GENERAL";"TAB2",#N/A,TRUE,"GENERAL";"TAB3",#N/A,TRUE,"GENERAL";"TAB4",#N/A,TRUE,"GENERAL";"TAB5",#N/A,TRUE,"GENERAL"}</definedName>
    <definedName name="_u8_1" localSheetId="20" hidden="1">{"TAB1",#N/A,TRUE,"GENERAL";"TAB2",#N/A,TRUE,"GENERAL";"TAB3",#N/A,TRUE,"GENERAL";"TAB4",#N/A,TRUE,"GENERAL";"TAB5",#N/A,TRUE,"GENERAL"}</definedName>
    <definedName name="_u8_1" hidden="1">{"TAB1",#N/A,TRUE,"GENERAL";"TAB2",#N/A,TRUE,"GENERAL";"TAB3",#N/A,TRUE,"GENERAL";"TAB4",#N/A,TRUE,"GENERAL";"TAB5",#N/A,TRUE,"GENERAL"}</definedName>
    <definedName name="_u9" localSheetId="19" hidden="1">{"TAB1",#N/A,TRUE,"GENERAL";"TAB2",#N/A,TRUE,"GENERAL";"TAB3",#N/A,TRUE,"GENERAL";"TAB4",#N/A,TRUE,"GENERAL";"TAB5",#N/A,TRUE,"GENERAL"}</definedName>
    <definedName name="_u9" localSheetId="20" hidden="1">{"TAB1",#N/A,TRUE,"GENERAL";"TAB2",#N/A,TRUE,"GENERAL";"TAB3",#N/A,TRUE,"GENERAL";"TAB4",#N/A,TRUE,"GENERAL";"TAB5",#N/A,TRUE,"GENERAL"}</definedName>
    <definedName name="_u9" hidden="1">{"TAB1",#N/A,TRUE,"GENERAL";"TAB2",#N/A,TRUE,"GENERAL";"TAB3",#N/A,TRUE,"GENERAL";"TAB4",#N/A,TRUE,"GENERAL";"TAB5",#N/A,TRUE,"GENERAL"}</definedName>
    <definedName name="_u9_1" localSheetId="19" hidden="1">{"TAB1",#N/A,TRUE,"GENERAL";"TAB2",#N/A,TRUE,"GENERAL";"TAB3",#N/A,TRUE,"GENERAL";"TAB4",#N/A,TRUE,"GENERAL";"TAB5",#N/A,TRUE,"GENERAL"}</definedName>
    <definedName name="_u9_1" localSheetId="20" hidden="1">{"TAB1",#N/A,TRUE,"GENERAL";"TAB2",#N/A,TRUE,"GENERAL";"TAB3",#N/A,TRUE,"GENERAL";"TAB4",#N/A,TRUE,"GENERAL";"TAB5",#N/A,TRUE,"GENERAL"}</definedName>
    <definedName name="_u9_1" hidden="1">{"TAB1",#N/A,TRUE,"GENERAL";"TAB2",#N/A,TRUE,"GENERAL";"TAB3",#N/A,TRUE,"GENERAL";"TAB4",#N/A,TRUE,"GENERAL";"TAB5",#N/A,TRUE,"GENERAL"}</definedName>
    <definedName name="_ur7" localSheetId="19" hidden="1">{"TAB1",#N/A,TRUE,"GENERAL";"TAB2",#N/A,TRUE,"GENERAL";"TAB3",#N/A,TRUE,"GENERAL";"TAB4",#N/A,TRUE,"GENERAL";"TAB5",#N/A,TRUE,"GENERAL"}</definedName>
    <definedName name="_ur7" localSheetId="20" hidden="1">{"TAB1",#N/A,TRUE,"GENERAL";"TAB2",#N/A,TRUE,"GENERAL";"TAB3",#N/A,TRUE,"GENERAL";"TAB4",#N/A,TRUE,"GENERAL";"TAB5",#N/A,TRUE,"GENERAL"}</definedName>
    <definedName name="_ur7" hidden="1">{"TAB1",#N/A,TRUE,"GENERAL";"TAB2",#N/A,TRUE,"GENERAL";"TAB3",#N/A,TRUE,"GENERAL";"TAB4",#N/A,TRUE,"GENERAL";"TAB5",#N/A,TRUE,"GENERAL"}</definedName>
    <definedName name="_ur7_1" localSheetId="19" hidden="1">{"TAB1",#N/A,TRUE,"GENERAL";"TAB2",#N/A,TRUE,"GENERAL";"TAB3",#N/A,TRUE,"GENERAL";"TAB4",#N/A,TRUE,"GENERAL";"TAB5",#N/A,TRUE,"GENERAL"}</definedName>
    <definedName name="_ur7_1" localSheetId="20" hidden="1">{"TAB1",#N/A,TRUE,"GENERAL";"TAB2",#N/A,TRUE,"GENERAL";"TAB3",#N/A,TRUE,"GENERAL";"TAB4",#N/A,TRUE,"GENERAL";"TAB5",#N/A,TRUE,"GENERAL"}</definedName>
    <definedName name="_ur7_1" hidden="1">{"TAB1",#N/A,TRUE,"GENERAL";"TAB2",#N/A,TRUE,"GENERAL";"TAB3",#N/A,TRUE,"GENERAL";"TAB4",#N/A,TRUE,"GENERAL";"TAB5",#N/A,TRUE,"GENERAL"}</definedName>
    <definedName name="_v1">#N/A</definedName>
    <definedName name="_v2" localSheetId="19" hidden="1">{"via1",#N/A,TRUE,"general";"via2",#N/A,TRUE,"general";"via3",#N/A,TRUE,"general"}</definedName>
    <definedName name="_v2" localSheetId="18" hidden="1">{"via1",#N/A,TRUE,"general";"via2",#N/A,TRUE,"general";"via3",#N/A,TRUE,"general"}</definedName>
    <definedName name="_v2" localSheetId="20" hidden="1">{"via1",#N/A,TRUE,"general";"via2",#N/A,TRUE,"general";"via3",#N/A,TRUE,"general"}</definedName>
    <definedName name="_v2">#N/A</definedName>
    <definedName name="_v2_1" localSheetId="19" hidden="1">{"via1",#N/A,TRUE,"general";"via2",#N/A,TRUE,"general";"via3",#N/A,TRUE,"general"}</definedName>
    <definedName name="_v2_1" localSheetId="20" hidden="1">{"via1",#N/A,TRUE,"general";"via2",#N/A,TRUE,"general";"via3",#N/A,TRUE,"general"}</definedName>
    <definedName name="_v2_1" hidden="1">{"via1",#N/A,TRUE,"general";"via2",#N/A,TRUE,"general";"via3",#N/A,TRUE,"general"}</definedName>
    <definedName name="_v3" localSheetId="19" hidden="1">{"TAB1",#N/A,TRUE,"GENERAL";"TAB2",#N/A,TRUE,"GENERAL";"TAB3",#N/A,TRUE,"GENERAL";"TAB4",#N/A,TRUE,"GENERAL";"TAB5",#N/A,TRUE,"GENERAL"}</definedName>
    <definedName name="_v3" localSheetId="20" hidden="1">{"TAB1",#N/A,TRUE,"GENERAL";"TAB2",#N/A,TRUE,"GENERAL";"TAB3",#N/A,TRUE,"GENERAL";"TAB4",#N/A,TRUE,"GENERAL";"TAB5",#N/A,TRUE,"GENERAL"}</definedName>
    <definedName name="_v3" hidden="1">{"TAB1",#N/A,TRUE,"GENERAL";"TAB2",#N/A,TRUE,"GENERAL";"TAB3",#N/A,TRUE,"GENERAL";"TAB4",#N/A,TRUE,"GENERAL";"TAB5",#N/A,TRUE,"GENERAL"}</definedName>
    <definedName name="_v3_1" localSheetId="19" hidden="1">{"TAB1",#N/A,TRUE,"GENERAL";"TAB2",#N/A,TRUE,"GENERAL";"TAB3",#N/A,TRUE,"GENERAL";"TAB4",#N/A,TRUE,"GENERAL";"TAB5",#N/A,TRUE,"GENERAL"}</definedName>
    <definedName name="_v3_1" localSheetId="20" hidden="1">{"TAB1",#N/A,TRUE,"GENERAL";"TAB2",#N/A,TRUE,"GENERAL";"TAB3",#N/A,TRUE,"GENERAL";"TAB4",#N/A,TRUE,"GENERAL";"TAB5",#N/A,TRUE,"GENERAL"}</definedName>
    <definedName name="_v3_1" hidden="1">{"TAB1",#N/A,TRUE,"GENERAL";"TAB2",#N/A,TRUE,"GENERAL";"TAB3",#N/A,TRUE,"GENERAL";"TAB4",#N/A,TRUE,"GENERAL";"TAB5",#N/A,TRUE,"GENERAL"}</definedName>
    <definedName name="_v4" localSheetId="19" hidden="1">{"TAB1",#N/A,TRUE,"GENERAL";"TAB2",#N/A,TRUE,"GENERAL";"TAB3",#N/A,TRUE,"GENERAL";"TAB4",#N/A,TRUE,"GENERAL";"TAB5",#N/A,TRUE,"GENERAL"}</definedName>
    <definedName name="_v4" localSheetId="18" hidden="1">{"TAB1",#N/A,TRUE,"GENERAL";"TAB2",#N/A,TRUE,"GENERAL";"TAB3",#N/A,TRUE,"GENERAL";"TAB4",#N/A,TRUE,"GENERAL";"TAB5",#N/A,TRUE,"GENERAL"}</definedName>
    <definedName name="_v4" localSheetId="20" hidden="1">{"TAB1",#N/A,TRUE,"GENERAL";"TAB2",#N/A,TRUE,"GENERAL";"TAB3",#N/A,TRUE,"GENERAL";"TAB4",#N/A,TRUE,"GENERAL";"TAB5",#N/A,TRUE,"GENERAL"}</definedName>
    <definedName name="_v4">#N/A</definedName>
    <definedName name="_v4_1" localSheetId="19" hidden="1">{"TAB1",#N/A,TRUE,"GENERAL";"TAB2",#N/A,TRUE,"GENERAL";"TAB3",#N/A,TRUE,"GENERAL";"TAB4",#N/A,TRUE,"GENERAL";"TAB5",#N/A,TRUE,"GENERAL"}</definedName>
    <definedName name="_v4_1" localSheetId="20" hidden="1">{"TAB1",#N/A,TRUE,"GENERAL";"TAB2",#N/A,TRUE,"GENERAL";"TAB3",#N/A,TRUE,"GENERAL";"TAB4",#N/A,TRUE,"GENERAL";"TAB5",#N/A,TRUE,"GENERAL"}</definedName>
    <definedName name="_v4_1" hidden="1">{"TAB1",#N/A,TRUE,"GENERAL";"TAB2",#N/A,TRUE,"GENERAL";"TAB3",#N/A,TRUE,"GENERAL";"TAB4",#N/A,TRUE,"GENERAL";"TAB5",#N/A,TRUE,"GENERAL"}</definedName>
    <definedName name="_v5" localSheetId="19" hidden="1">{"TAB1",#N/A,TRUE,"GENERAL";"TAB2",#N/A,TRUE,"GENERAL";"TAB3",#N/A,TRUE,"GENERAL";"TAB4",#N/A,TRUE,"GENERAL";"TAB5",#N/A,TRUE,"GENERAL"}</definedName>
    <definedName name="_v5" localSheetId="18" hidden="1">{"TAB1",#N/A,TRUE,"GENERAL";"TAB2",#N/A,TRUE,"GENERAL";"TAB3",#N/A,TRUE,"GENERAL";"TAB4",#N/A,TRUE,"GENERAL";"TAB5",#N/A,TRUE,"GENERAL"}</definedName>
    <definedName name="_v5" localSheetId="20" hidden="1">{"TAB1",#N/A,TRUE,"GENERAL";"TAB2",#N/A,TRUE,"GENERAL";"TAB3",#N/A,TRUE,"GENERAL";"TAB4",#N/A,TRUE,"GENERAL";"TAB5",#N/A,TRUE,"GENERAL"}</definedName>
    <definedName name="_v5">#N/A</definedName>
    <definedName name="_v5_1" localSheetId="19" hidden="1">{"TAB1",#N/A,TRUE,"GENERAL";"TAB2",#N/A,TRUE,"GENERAL";"TAB3",#N/A,TRUE,"GENERAL";"TAB4",#N/A,TRUE,"GENERAL";"TAB5",#N/A,TRUE,"GENERAL"}</definedName>
    <definedName name="_v5_1" localSheetId="20" hidden="1">{"TAB1",#N/A,TRUE,"GENERAL";"TAB2",#N/A,TRUE,"GENERAL";"TAB3",#N/A,TRUE,"GENERAL";"TAB4",#N/A,TRUE,"GENERAL";"TAB5",#N/A,TRUE,"GENERAL"}</definedName>
    <definedName name="_v5_1" hidden="1">{"TAB1",#N/A,TRUE,"GENERAL";"TAB2",#N/A,TRUE,"GENERAL";"TAB3",#N/A,TRUE,"GENERAL";"TAB4",#N/A,TRUE,"GENERAL";"TAB5",#N/A,TRUE,"GENERAL"}</definedName>
    <definedName name="_v6" localSheetId="19" hidden="1">{"TAB1",#N/A,TRUE,"GENERAL";"TAB2",#N/A,TRUE,"GENERAL";"TAB3",#N/A,TRUE,"GENERAL";"TAB4",#N/A,TRUE,"GENERAL";"TAB5",#N/A,TRUE,"GENERAL"}</definedName>
    <definedName name="_v6" localSheetId="18" hidden="1">{"TAB1",#N/A,TRUE,"GENERAL";"TAB2",#N/A,TRUE,"GENERAL";"TAB3",#N/A,TRUE,"GENERAL";"TAB4",#N/A,TRUE,"GENERAL";"TAB5",#N/A,TRUE,"GENERAL"}</definedName>
    <definedName name="_v6" localSheetId="20" hidden="1">{"TAB1",#N/A,TRUE,"GENERAL";"TAB2",#N/A,TRUE,"GENERAL";"TAB3",#N/A,TRUE,"GENERAL";"TAB4",#N/A,TRUE,"GENERAL";"TAB5",#N/A,TRUE,"GENERAL"}</definedName>
    <definedName name="_v6">#N/A</definedName>
    <definedName name="_v6_1" localSheetId="19" hidden="1">{"TAB1",#N/A,TRUE,"GENERAL";"TAB2",#N/A,TRUE,"GENERAL";"TAB3",#N/A,TRUE,"GENERAL";"TAB4",#N/A,TRUE,"GENERAL";"TAB5",#N/A,TRUE,"GENERAL"}</definedName>
    <definedName name="_v6_1" localSheetId="20" hidden="1">{"TAB1",#N/A,TRUE,"GENERAL";"TAB2",#N/A,TRUE,"GENERAL";"TAB3",#N/A,TRUE,"GENERAL";"TAB4",#N/A,TRUE,"GENERAL";"TAB5",#N/A,TRUE,"GENERAL"}</definedName>
    <definedName name="_v6_1" hidden="1">{"TAB1",#N/A,TRUE,"GENERAL";"TAB2",#N/A,TRUE,"GENERAL";"TAB3",#N/A,TRUE,"GENERAL";"TAB4",#N/A,TRUE,"GENERAL";"TAB5",#N/A,TRUE,"GENERAL"}</definedName>
    <definedName name="_v7" localSheetId="7">Scheduled_Payment+Extra_Payment</definedName>
    <definedName name="_v7" localSheetId="19" hidden="1">{"via1",#N/A,TRUE,"general";"via2",#N/A,TRUE,"general";"via3",#N/A,TRUE,"general"}</definedName>
    <definedName name="_v7" localSheetId="18" hidden="1">{"via1",#N/A,TRUE,"general";"via2",#N/A,TRUE,"general";"via3",#N/A,TRUE,"general"}</definedName>
    <definedName name="_v7" localSheetId="20" hidden="1">{"via1",#N/A,TRUE,"general";"via2",#N/A,TRUE,"general";"via3",#N/A,TRUE,"general"}</definedName>
    <definedName name="_v7" localSheetId="1">Scheduled_Payment+Extra_Payment</definedName>
    <definedName name="_v7">Scheduled_Payment+Extra_Payment</definedName>
    <definedName name="_v7_1" localSheetId="19" hidden="1">{"via1",#N/A,TRUE,"general";"via2",#N/A,TRUE,"general";"via3",#N/A,TRUE,"general"}</definedName>
    <definedName name="_v7_1" localSheetId="20" hidden="1">{"via1",#N/A,TRUE,"general";"via2",#N/A,TRUE,"general";"via3",#N/A,TRUE,"general"}</definedName>
    <definedName name="_v7_1" hidden="1">{"via1",#N/A,TRUE,"general";"via2",#N/A,TRUE,"general";"via3",#N/A,TRUE,"general"}</definedName>
    <definedName name="_v8" localSheetId="19" hidden="1">{"TAB1",#N/A,TRUE,"GENERAL";"TAB2",#N/A,TRUE,"GENERAL";"TAB3",#N/A,TRUE,"GENERAL";"TAB4",#N/A,TRUE,"GENERAL";"TAB5",#N/A,TRUE,"GENERAL"}</definedName>
    <definedName name="_v8" localSheetId="18" hidden="1">{"TAB1",#N/A,TRUE,"GENERAL";"TAB2",#N/A,TRUE,"GENERAL";"TAB3",#N/A,TRUE,"GENERAL";"TAB4",#N/A,TRUE,"GENERAL";"TAB5",#N/A,TRUE,"GENERAL"}</definedName>
    <definedName name="_v8" localSheetId="20" hidden="1">{"TAB1",#N/A,TRUE,"GENERAL";"TAB2",#N/A,TRUE,"GENERAL";"TAB3",#N/A,TRUE,"GENERAL";"TAB4",#N/A,TRUE,"GENERAL";"TAB5",#N/A,TRUE,"GENERAL"}</definedName>
    <definedName name="_v8">#N/A</definedName>
    <definedName name="_v8_1" localSheetId="19" hidden="1">{"TAB1",#N/A,TRUE,"GENERAL";"TAB2",#N/A,TRUE,"GENERAL";"TAB3",#N/A,TRUE,"GENERAL";"TAB4",#N/A,TRUE,"GENERAL";"TAB5",#N/A,TRUE,"GENERAL"}</definedName>
    <definedName name="_v8_1" localSheetId="20" hidden="1">{"TAB1",#N/A,TRUE,"GENERAL";"TAB2",#N/A,TRUE,"GENERAL";"TAB3",#N/A,TRUE,"GENERAL";"TAB4",#N/A,TRUE,"GENERAL";"TAB5",#N/A,TRUE,"GENERAL"}</definedName>
    <definedName name="_v8_1" hidden="1">{"TAB1",#N/A,TRUE,"GENERAL";"TAB2",#N/A,TRUE,"GENERAL";"TAB3",#N/A,TRUE,"GENERAL";"TAB4",#N/A,TRUE,"GENERAL";"TAB5",#N/A,TRUE,"GENERAL"}</definedName>
    <definedName name="_v9" localSheetId="19" hidden="1">{"TAB1",#N/A,TRUE,"GENERAL";"TAB2",#N/A,TRUE,"GENERAL";"TAB3",#N/A,TRUE,"GENERAL";"TAB4",#N/A,TRUE,"GENERAL";"TAB5",#N/A,TRUE,"GENERAL"}</definedName>
    <definedName name="_v9" localSheetId="20" hidden="1">{"TAB1",#N/A,TRUE,"GENERAL";"TAB2",#N/A,TRUE,"GENERAL";"TAB3",#N/A,TRUE,"GENERAL";"TAB4",#N/A,TRUE,"GENERAL";"TAB5",#N/A,TRUE,"GENERAL"}</definedName>
    <definedName name="_v9" hidden="1">{"TAB1",#N/A,TRUE,"GENERAL";"TAB2",#N/A,TRUE,"GENERAL";"TAB3",#N/A,TRUE,"GENERAL";"TAB4",#N/A,TRUE,"GENERAL";"TAB5",#N/A,TRUE,"GENERAL"}</definedName>
    <definedName name="_v9_1" localSheetId="19" hidden="1">{"TAB1",#N/A,TRUE,"GENERAL";"TAB2",#N/A,TRUE,"GENERAL";"TAB3",#N/A,TRUE,"GENERAL";"TAB4",#N/A,TRUE,"GENERAL";"TAB5",#N/A,TRUE,"GENERAL"}</definedName>
    <definedName name="_v9_1" localSheetId="20" hidden="1">{"TAB1",#N/A,TRUE,"GENERAL";"TAB2",#N/A,TRUE,"GENERAL";"TAB3",#N/A,TRUE,"GENERAL";"TAB4",#N/A,TRUE,"GENERAL";"TAB5",#N/A,TRUE,"GENERAL"}</definedName>
    <definedName name="_v9_1" hidden="1">{"TAB1",#N/A,TRUE,"GENERAL";"TAB2",#N/A,TRUE,"GENERAL";"TAB3",#N/A,TRUE,"GENERAL";"TAB4",#N/A,TRUE,"GENERAL";"TAB5",#N/A,TRUE,"GENERAL"}</definedName>
    <definedName name="_vfv4" localSheetId="19" hidden="1">{"via1",#N/A,TRUE,"general";"via2",#N/A,TRUE,"general";"via3",#N/A,TRUE,"general"}</definedName>
    <definedName name="_vfv4" localSheetId="20" hidden="1">{"via1",#N/A,TRUE,"general";"via2",#N/A,TRUE,"general";"via3",#N/A,TRUE,"general"}</definedName>
    <definedName name="_vfv4" hidden="1">{"via1",#N/A,TRUE,"general";"via2",#N/A,TRUE,"general";"via3",#N/A,TRUE,"general"}</definedName>
    <definedName name="_vfv4_1" localSheetId="19" hidden="1">{"via1",#N/A,TRUE,"general";"via2",#N/A,TRUE,"general";"via3",#N/A,TRUE,"general"}</definedName>
    <definedName name="_vfv4_1" localSheetId="20" hidden="1">{"via1",#N/A,TRUE,"general";"via2",#N/A,TRUE,"general";"via3",#N/A,TRUE,"general"}</definedName>
    <definedName name="_vfv4_1" hidden="1">{"via1",#N/A,TRUE,"general";"via2",#N/A,TRUE,"general";"via3",#N/A,TRUE,"general"}</definedName>
    <definedName name="_VPD1">[4]TARIFAS!$C$582</definedName>
    <definedName name="_VPI1">[4]TARIFAS!$C$580</definedName>
    <definedName name="_VRA1">[4]TARIFAS!$C$579</definedName>
    <definedName name="_Vu1">[17]CALCULO!$B$23</definedName>
    <definedName name="_Vu2">[17]CALCULO!$E$23</definedName>
    <definedName name="_Vu3">[17]CALCULO!$H$23</definedName>
    <definedName name="_w1">#N/A</definedName>
    <definedName name="_w2">#N/A</definedName>
    <definedName name="_w3">#N/A</definedName>
    <definedName name="_w4">#N/A</definedName>
    <definedName name="_w5">#N/A</definedName>
    <definedName name="_w6" localSheetId="7">Scheduled_Payment+Extra_Payment</definedName>
    <definedName name="_w6" localSheetId="1">Scheduled_Payment+Extra_Payment</definedName>
    <definedName name="_w6">Scheduled_Payment+Extra_Payment</definedName>
    <definedName name="_w7">#N/A</definedName>
    <definedName name="_x1" localSheetId="19" hidden="1">{"TAB1",#N/A,TRUE,"GENERAL";"TAB2",#N/A,TRUE,"GENERAL";"TAB3",#N/A,TRUE,"GENERAL";"TAB4",#N/A,TRUE,"GENERAL";"TAB5",#N/A,TRUE,"GENERAL"}</definedName>
    <definedName name="_x1" localSheetId="18" hidden="1">{"TAB1",#N/A,TRUE,"GENERAL";"TAB2",#N/A,TRUE,"GENERAL";"TAB3",#N/A,TRUE,"GENERAL";"TAB4",#N/A,TRUE,"GENERAL";"TAB5",#N/A,TRUE,"GENERAL"}</definedName>
    <definedName name="_x1" localSheetId="20" hidden="1">{"TAB1",#N/A,TRUE,"GENERAL";"TAB2",#N/A,TRUE,"GENERAL";"TAB3",#N/A,TRUE,"GENERAL";"TAB4",#N/A,TRUE,"GENERAL";"TAB5",#N/A,TRUE,"GENERAL"}</definedName>
    <definedName name="_X1">#N/A</definedName>
    <definedName name="_x1_1" localSheetId="19" hidden="1">{"TAB1",#N/A,TRUE,"GENERAL";"TAB2",#N/A,TRUE,"GENERAL";"TAB3",#N/A,TRUE,"GENERAL";"TAB4",#N/A,TRUE,"GENERAL";"TAB5",#N/A,TRUE,"GENERAL"}</definedName>
    <definedName name="_x1_1" localSheetId="20" hidden="1">{"TAB1",#N/A,TRUE,"GENERAL";"TAB2",#N/A,TRUE,"GENERAL";"TAB3",#N/A,TRUE,"GENERAL";"TAB4",#N/A,TRUE,"GENERAL";"TAB5",#N/A,TRUE,"GENERAL"}</definedName>
    <definedName name="_x1_1" hidden="1">{"TAB1",#N/A,TRUE,"GENERAL";"TAB2",#N/A,TRUE,"GENERAL";"TAB3",#N/A,TRUE,"GENERAL";"TAB4",#N/A,TRUE,"GENERAL";"TAB5",#N/A,TRUE,"GENERAL"}</definedName>
    <definedName name="_x2" localSheetId="19" hidden="1">{"via1",#N/A,TRUE,"general";"via2",#N/A,TRUE,"general";"via3",#N/A,TRUE,"general"}</definedName>
    <definedName name="_x2" localSheetId="18" hidden="1">{"via1",#N/A,TRUE,"general";"via2",#N/A,TRUE,"general";"via3",#N/A,TRUE,"general"}</definedName>
    <definedName name="_x2" localSheetId="20" hidden="1">{"via1",#N/A,TRUE,"general";"via2",#N/A,TRUE,"general";"via3",#N/A,TRUE,"general"}</definedName>
    <definedName name="_X2">#N/A</definedName>
    <definedName name="_x2_1" localSheetId="19" hidden="1">{"via1",#N/A,TRUE,"general";"via2",#N/A,TRUE,"general";"via3",#N/A,TRUE,"general"}</definedName>
    <definedName name="_x2_1" localSheetId="20" hidden="1">{"via1",#N/A,TRUE,"general";"via2",#N/A,TRUE,"general";"via3",#N/A,TRUE,"general"}</definedName>
    <definedName name="_x2_1" hidden="1">{"via1",#N/A,TRUE,"general";"via2",#N/A,TRUE,"general";"via3",#N/A,TRUE,"general"}</definedName>
    <definedName name="_x3" localSheetId="19" hidden="1">{"via1",#N/A,TRUE,"general";"via2",#N/A,TRUE,"general";"via3",#N/A,TRUE,"general"}</definedName>
    <definedName name="_x3" localSheetId="18" hidden="1">{"via1",#N/A,TRUE,"general";"via2",#N/A,TRUE,"general";"via3",#N/A,TRUE,"general"}</definedName>
    <definedName name="_x3" localSheetId="20" hidden="1">{"via1",#N/A,TRUE,"general";"via2",#N/A,TRUE,"general";"via3",#N/A,TRUE,"general"}</definedName>
    <definedName name="_X3">#N/A</definedName>
    <definedName name="_x3_1" localSheetId="19" hidden="1">{"via1",#N/A,TRUE,"general";"via2",#N/A,TRUE,"general";"via3",#N/A,TRUE,"general"}</definedName>
    <definedName name="_x3_1" localSheetId="20" hidden="1">{"via1",#N/A,TRUE,"general";"via2",#N/A,TRUE,"general";"via3",#N/A,TRUE,"general"}</definedName>
    <definedName name="_x3_1" hidden="1">{"via1",#N/A,TRUE,"general";"via2",#N/A,TRUE,"general";"via3",#N/A,TRUE,"general"}</definedName>
    <definedName name="_x4" localSheetId="19" hidden="1">{"via1",#N/A,TRUE,"general";"via2",#N/A,TRUE,"general";"via3",#N/A,TRUE,"general"}</definedName>
    <definedName name="_x4" localSheetId="18" hidden="1">{"via1",#N/A,TRUE,"general";"via2",#N/A,TRUE,"general";"via3",#N/A,TRUE,"general"}</definedName>
    <definedName name="_x4" localSheetId="20" hidden="1">{"via1",#N/A,TRUE,"general";"via2",#N/A,TRUE,"general";"via3",#N/A,TRUE,"general"}</definedName>
    <definedName name="_X4">#N/A</definedName>
    <definedName name="_x4_1" localSheetId="19" hidden="1">{"via1",#N/A,TRUE,"general";"via2",#N/A,TRUE,"general";"via3",#N/A,TRUE,"general"}</definedName>
    <definedName name="_x4_1" localSheetId="20" hidden="1">{"via1",#N/A,TRUE,"general";"via2",#N/A,TRUE,"general";"via3",#N/A,TRUE,"general"}</definedName>
    <definedName name="_x4_1" hidden="1">{"via1",#N/A,TRUE,"general";"via2",#N/A,TRUE,"general";"via3",#N/A,TRUE,"general"}</definedName>
    <definedName name="_x5" localSheetId="19" hidden="1">{"TAB1",#N/A,TRUE,"GENERAL";"TAB2",#N/A,TRUE,"GENERAL";"TAB3",#N/A,TRUE,"GENERAL";"TAB4",#N/A,TRUE,"GENERAL";"TAB5",#N/A,TRUE,"GENERAL"}</definedName>
    <definedName name="_x5" localSheetId="18" hidden="1">{"TAB1",#N/A,TRUE,"GENERAL";"TAB2",#N/A,TRUE,"GENERAL";"TAB3",#N/A,TRUE,"GENERAL";"TAB4",#N/A,TRUE,"GENERAL";"TAB5",#N/A,TRUE,"GENERAL"}</definedName>
    <definedName name="_x5" localSheetId="20" hidden="1">{"TAB1",#N/A,TRUE,"GENERAL";"TAB2",#N/A,TRUE,"GENERAL";"TAB3",#N/A,TRUE,"GENERAL";"TAB4",#N/A,TRUE,"GENERAL";"TAB5",#N/A,TRUE,"GENERAL"}</definedName>
    <definedName name="_X5">#N/A</definedName>
    <definedName name="_x5_1" localSheetId="19" hidden="1">{"TAB1",#N/A,TRUE,"GENERAL";"TAB2",#N/A,TRUE,"GENERAL";"TAB3",#N/A,TRUE,"GENERAL";"TAB4",#N/A,TRUE,"GENERAL";"TAB5",#N/A,TRUE,"GENERAL"}</definedName>
    <definedName name="_x5_1" localSheetId="20" hidden="1">{"TAB1",#N/A,TRUE,"GENERAL";"TAB2",#N/A,TRUE,"GENERAL";"TAB3",#N/A,TRUE,"GENERAL";"TAB4",#N/A,TRUE,"GENERAL";"TAB5",#N/A,TRUE,"GENERAL"}</definedName>
    <definedName name="_x5_1" hidden="1">{"TAB1",#N/A,TRUE,"GENERAL";"TAB2",#N/A,TRUE,"GENERAL";"TAB3",#N/A,TRUE,"GENERAL";"TAB4",#N/A,TRUE,"GENERAL";"TAB5",#N/A,TRUE,"GENERAL"}</definedName>
    <definedName name="_X6" localSheetId="7">Scheduled_Payment+Extra_Payment</definedName>
    <definedName name="_x6" localSheetId="19" hidden="1">{"TAB1",#N/A,TRUE,"GENERAL";"TAB2",#N/A,TRUE,"GENERAL";"TAB3",#N/A,TRUE,"GENERAL";"TAB4",#N/A,TRUE,"GENERAL";"TAB5",#N/A,TRUE,"GENERAL"}</definedName>
    <definedName name="_x6" localSheetId="18" hidden="1">{"TAB1",#N/A,TRUE,"GENERAL";"TAB2",#N/A,TRUE,"GENERAL";"TAB3",#N/A,TRUE,"GENERAL";"TAB4",#N/A,TRUE,"GENERAL";"TAB5",#N/A,TRUE,"GENERAL"}</definedName>
    <definedName name="_x6" localSheetId="20" hidden="1">{"TAB1",#N/A,TRUE,"GENERAL";"TAB2",#N/A,TRUE,"GENERAL";"TAB3",#N/A,TRUE,"GENERAL";"TAB4",#N/A,TRUE,"GENERAL";"TAB5",#N/A,TRUE,"GENERAL"}</definedName>
    <definedName name="_X6" localSheetId="1">Scheduled_Payment+Extra_Payment</definedName>
    <definedName name="_X6">Scheduled_Payment+Extra_Payment</definedName>
    <definedName name="_x6_1" localSheetId="19" hidden="1">{"TAB1",#N/A,TRUE,"GENERAL";"TAB2",#N/A,TRUE,"GENERAL";"TAB3",#N/A,TRUE,"GENERAL";"TAB4",#N/A,TRUE,"GENERAL";"TAB5",#N/A,TRUE,"GENERAL"}</definedName>
    <definedName name="_x6_1" localSheetId="20" hidden="1">{"TAB1",#N/A,TRUE,"GENERAL";"TAB2",#N/A,TRUE,"GENERAL";"TAB3",#N/A,TRUE,"GENERAL";"TAB4",#N/A,TRUE,"GENERAL";"TAB5",#N/A,TRUE,"GENERAL"}</definedName>
    <definedName name="_x6_1" hidden="1">{"TAB1",#N/A,TRUE,"GENERAL";"TAB2",#N/A,TRUE,"GENERAL";"TAB3",#N/A,TRUE,"GENERAL";"TAB4",#N/A,TRUE,"GENERAL";"TAB5",#N/A,TRUE,"GENERAL"}</definedName>
    <definedName name="_x7" localSheetId="19" hidden="1">{"TAB1",#N/A,TRUE,"GENERAL";"TAB2",#N/A,TRUE,"GENERAL";"TAB3",#N/A,TRUE,"GENERAL";"TAB4",#N/A,TRUE,"GENERAL";"TAB5",#N/A,TRUE,"GENERAL"}</definedName>
    <definedName name="_x7" localSheetId="18" hidden="1">{"TAB1",#N/A,TRUE,"GENERAL";"TAB2",#N/A,TRUE,"GENERAL";"TAB3",#N/A,TRUE,"GENERAL";"TAB4",#N/A,TRUE,"GENERAL";"TAB5",#N/A,TRUE,"GENERAL"}</definedName>
    <definedName name="_x7" localSheetId="20" hidden="1">{"TAB1",#N/A,TRUE,"GENERAL";"TAB2",#N/A,TRUE,"GENERAL";"TAB3",#N/A,TRUE,"GENERAL";"TAB4",#N/A,TRUE,"GENERAL";"TAB5",#N/A,TRUE,"GENERAL"}</definedName>
    <definedName name="_X7">#N/A</definedName>
    <definedName name="_x7_1" localSheetId="19" hidden="1">{"TAB1",#N/A,TRUE,"GENERAL";"TAB2",#N/A,TRUE,"GENERAL";"TAB3",#N/A,TRUE,"GENERAL";"TAB4",#N/A,TRUE,"GENERAL";"TAB5",#N/A,TRUE,"GENERAL"}</definedName>
    <definedName name="_x7_1" localSheetId="20" hidden="1">{"TAB1",#N/A,TRUE,"GENERAL";"TAB2",#N/A,TRUE,"GENERAL";"TAB3",#N/A,TRUE,"GENERAL";"TAB4",#N/A,TRUE,"GENERAL";"TAB5",#N/A,TRUE,"GENERAL"}</definedName>
    <definedName name="_x7_1" hidden="1">{"TAB1",#N/A,TRUE,"GENERAL";"TAB2",#N/A,TRUE,"GENERAL";"TAB3",#N/A,TRUE,"GENERAL";"TAB4",#N/A,TRUE,"GENERAL";"TAB5",#N/A,TRUE,"GENERAL"}</definedName>
    <definedName name="_x8" localSheetId="19" hidden="1">{"via1",#N/A,TRUE,"general";"via2",#N/A,TRUE,"general";"via3",#N/A,TRUE,"general"}</definedName>
    <definedName name="_x8" localSheetId="20" hidden="1">{"via1",#N/A,TRUE,"general";"via2",#N/A,TRUE,"general";"via3",#N/A,TRUE,"general"}</definedName>
    <definedName name="_x8" hidden="1">{"via1",#N/A,TRUE,"general";"via2",#N/A,TRUE,"general";"via3",#N/A,TRUE,"general"}</definedName>
    <definedName name="_x8_1" localSheetId="19" hidden="1">{"via1",#N/A,TRUE,"general";"via2",#N/A,TRUE,"general";"via3",#N/A,TRUE,"general"}</definedName>
    <definedName name="_x8_1" localSheetId="20" hidden="1">{"via1",#N/A,TRUE,"general";"via2",#N/A,TRUE,"general";"via3",#N/A,TRUE,"general"}</definedName>
    <definedName name="_x8_1" hidden="1">{"via1",#N/A,TRUE,"general";"via2",#N/A,TRUE,"general";"via3",#N/A,TRUE,"general"}</definedName>
    <definedName name="_x9" localSheetId="19" hidden="1">{"TAB1",#N/A,TRUE,"GENERAL";"TAB2",#N/A,TRUE,"GENERAL";"TAB3",#N/A,TRUE,"GENERAL";"TAB4",#N/A,TRUE,"GENERAL";"TAB5",#N/A,TRUE,"GENERAL"}</definedName>
    <definedName name="_x9" localSheetId="20" hidden="1">{"TAB1",#N/A,TRUE,"GENERAL";"TAB2",#N/A,TRUE,"GENERAL";"TAB3",#N/A,TRUE,"GENERAL";"TAB4",#N/A,TRUE,"GENERAL";"TAB5",#N/A,TRUE,"GENERAL"}</definedName>
    <definedName name="_x9" hidden="1">{"TAB1",#N/A,TRUE,"GENERAL";"TAB2",#N/A,TRUE,"GENERAL";"TAB3",#N/A,TRUE,"GENERAL";"TAB4",#N/A,TRUE,"GENERAL";"TAB5",#N/A,TRUE,"GENERAL"}</definedName>
    <definedName name="_x9_1" localSheetId="19" hidden="1">{"TAB1",#N/A,TRUE,"GENERAL";"TAB2",#N/A,TRUE,"GENERAL";"TAB3",#N/A,TRUE,"GENERAL";"TAB4",#N/A,TRUE,"GENERAL";"TAB5",#N/A,TRUE,"GENERAL"}</definedName>
    <definedName name="_x9_1" localSheetId="20" hidden="1">{"TAB1",#N/A,TRUE,"GENERAL";"TAB2",#N/A,TRUE,"GENERAL";"TAB3",#N/A,TRUE,"GENERAL";"TAB4",#N/A,TRUE,"GENERAL";"TAB5",#N/A,TRUE,"GENERAL"}</definedName>
    <definedName name="_x9_1" hidden="1">{"TAB1",#N/A,TRUE,"GENERAL";"TAB2",#N/A,TRUE,"GENERAL";"TAB3",#N/A,TRUE,"GENERAL";"TAB4",#N/A,TRUE,"GENERAL";"TAB5",#N/A,TRUE,"GENERAL"}</definedName>
    <definedName name="_xz2" localSheetId="7">#REF!</definedName>
    <definedName name="_xz2" localSheetId="1">#REF!</definedName>
    <definedName name="_xz2">#REF!</definedName>
    <definedName name="_y1">#N/A</definedName>
    <definedName name="_y2" localSheetId="19" hidden="1">{"TAB1",#N/A,TRUE,"GENERAL";"TAB2",#N/A,TRUE,"GENERAL";"TAB3",#N/A,TRUE,"GENERAL";"TAB4",#N/A,TRUE,"GENERAL";"TAB5",#N/A,TRUE,"GENERAL"}</definedName>
    <definedName name="_y2" localSheetId="18" hidden="1">{"TAB1",#N/A,TRUE,"GENERAL";"TAB2",#N/A,TRUE,"GENERAL";"TAB3",#N/A,TRUE,"GENERAL";"TAB4",#N/A,TRUE,"GENERAL";"TAB5",#N/A,TRUE,"GENERAL"}</definedName>
    <definedName name="_y2" localSheetId="20" hidden="1">{"TAB1",#N/A,TRUE,"GENERAL";"TAB2",#N/A,TRUE,"GENERAL";"TAB3",#N/A,TRUE,"GENERAL";"TAB4",#N/A,TRUE,"GENERAL";"TAB5",#N/A,TRUE,"GENERAL"}</definedName>
    <definedName name="_y2">#N/A</definedName>
    <definedName name="_y2_1" localSheetId="19" hidden="1">{"TAB1",#N/A,TRUE,"GENERAL";"TAB2",#N/A,TRUE,"GENERAL";"TAB3",#N/A,TRUE,"GENERAL";"TAB4",#N/A,TRUE,"GENERAL";"TAB5",#N/A,TRUE,"GENERAL"}</definedName>
    <definedName name="_y2_1" localSheetId="20" hidden="1">{"TAB1",#N/A,TRUE,"GENERAL";"TAB2",#N/A,TRUE,"GENERAL";"TAB3",#N/A,TRUE,"GENERAL";"TAB4",#N/A,TRUE,"GENERAL";"TAB5",#N/A,TRUE,"GENERAL"}</definedName>
    <definedName name="_y2_1" hidden="1">{"TAB1",#N/A,TRUE,"GENERAL";"TAB2",#N/A,TRUE,"GENERAL";"TAB3",#N/A,TRUE,"GENERAL";"TAB4",#N/A,TRUE,"GENERAL";"TAB5",#N/A,TRUE,"GENERAL"}</definedName>
    <definedName name="_y3" localSheetId="19" hidden="1">{"via1",#N/A,TRUE,"general";"via2",#N/A,TRUE,"general";"via3",#N/A,TRUE,"general"}</definedName>
    <definedName name="_y3" localSheetId="18" hidden="1">{"via1",#N/A,TRUE,"general";"via2",#N/A,TRUE,"general";"via3",#N/A,TRUE,"general"}</definedName>
    <definedName name="_y3" localSheetId="20" hidden="1">{"via1",#N/A,TRUE,"general";"via2",#N/A,TRUE,"general";"via3",#N/A,TRUE,"general"}</definedName>
    <definedName name="_y3">#N/A</definedName>
    <definedName name="_y3_1" localSheetId="19" hidden="1">{"via1",#N/A,TRUE,"general";"via2",#N/A,TRUE,"general";"via3",#N/A,TRUE,"general"}</definedName>
    <definedName name="_y3_1" localSheetId="20" hidden="1">{"via1",#N/A,TRUE,"general";"via2",#N/A,TRUE,"general";"via3",#N/A,TRUE,"general"}</definedName>
    <definedName name="_y3_1" hidden="1">{"via1",#N/A,TRUE,"general";"via2",#N/A,TRUE,"general";"via3",#N/A,TRUE,"general"}</definedName>
    <definedName name="_y4" localSheetId="19" hidden="1">{"via1",#N/A,TRUE,"general";"via2",#N/A,TRUE,"general";"via3",#N/A,TRUE,"general"}</definedName>
    <definedName name="_y4" localSheetId="18" hidden="1">{"via1",#N/A,TRUE,"general";"via2",#N/A,TRUE,"general";"via3",#N/A,TRUE,"general"}</definedName>
    <definedName name="_y4" localSheetId="20" hidden="1">{"via1",#N/A,TRUE,"general";"via2",#N/A,TRUE,"general";"via3",#N/A,TRUE,"general"}</definedName>
    <definedName name="_y4">#N/A</definedName>
    <definedName name="_y4_1" localSheetId="19" hidden="1">{"via1",#N/A,TRUE,"general";"via2",#N/A,TRUE,"general";"via3",#N/A,TRUE,"general"}</definedName>
    <definedName name="_y4_1" localSheetId="20" hidden="1">{"via1",#N/A,TRUE,"general";"via2",#N/A,TRUE,"general";"via3",#N/A,TRUE,"general"}</definedName>
    <definedName name="_y4_1" hidden="1">{"via1",#N/A,TRUE,"general";"via2",#N/A,TRUE,"general";"via3",#N/A,TRUE,"general"}</definedName>
    <definedName name="_y5" localSheetId="19" hidden="1">{"TAB1",#N/A,TRUE,"GENERAL";"TAB2",#N/A,TRUE,"GENERAL";"TAB3",#N/A,TRUE,"GENERAL";"TAB4",#N/A,TRUE,"GENERAL";"TAB5",#N/A,TRUE,"GENERAL"}</definedName>
    <definedName name="_y5" localSheetId="18" hidden="1">{"TAB1",#N/A,TRUE,"GENERAL";"TAB2",#N/A,TRUE,"GENERAL";"TAB3",#N/A,TRUE,"GENERAL";"TAB4",#N/A,TRUE,"GENERAL";"TAB5",#N/A,TRUE,"GENERAL"}</definedName>
    <definedName name="_y5" localSheetId="20" hidden="1">{"TAB1",#N/A,TRUE,"GENERAL";"TAB2",#N/A,TRUE,"GENERAL";"TAB3",#N/A,TRUE,"GENERAL";"TAB4",#N/A,TRUE,"GENERAL";"TAB5",#N/A,TRUE,"GENERAL"}</definedName>
    <definedName name="_y5">#N/A</definedName>
    <definedName name="_y5_1" localSheetId="19" hidden="1">{"TAB1",#N/A,TRUE,"GENERAL";"TAB2",#N/A,TRUE,"GENERAL";"TAB3",#N/A,TRUE,"GENERAL";"TAB4",#N/A,TRUE,"GENERAL";"TAB5",#N/A,TRUE,"GENERAL"}</definedName>
    <definedName name="_y5_1" localSheetId="20" hidden="1">{"TAB1",#N/A,TRUE,"GENERAL";"TAB2",#N/A,TRUE,"GENERAL";"TAB3",#N/A,TRUE,"GENERAL";"TAB4",#N/A,TRUE,"GENERAL";"TAB5",#N/A,TRUE,"GENERAL"}</definedName>
    <definedName name="_y5_1" hidden="1">{"TAB1",#N/A,TRUE,"GENERAL";"TAB2",#N/A,TRUE,"GENERAL";"TAB3",#N/A,TRUE,"GENERAL";"TAB4",#N/A,TRUE,"GENERAL";"TAB5",#N/A,TRUE,"GENERAL"}</definedName>
    <definedName name="_y6" localSheetId="7">Scheduled_Payment+Extra_Payment</definedName>
    <definedName name="_y6" localSheetId="19" hidden="1">{"via1",#N/A,TRUE,"general";"via2",#N/A,TRUE,"general";"via3",#N/A,TRUE,"general"}</definedName>
    <definedName name="_y6" localSheetId="18" hidden="1">{"via1",#N/A,TRUE,"general";"via2",#N/A,TRUE,"general";"via3",#N/A,TRUE,"general"}</definedName>
    <definedName name="_y6" localSheetId="20" hidden="1">{"via1",#N/A,TRUE,"general";"via2",#N/A,TRUE,"general";"via3",#N/A,TRUE,"general"}</definedName>
    <definedName name="_y6" localSheetId="1">Scheduled_Payment+Extra_Payment</definedName>
    <definedName name="_y6">Scheduled_Payment+Extra_Payment</definedName>
    <definedName name="_y6_1" localSheetId="19" hidden="1">{"via1",#N/A,TRUE,"general";"via2",#N/A,TRUE,"general";"via3",#N/A,TRUE,"general"}</definedName>
    <definedName name="_y6_1" localSheetId="20" hidden="1">{"via1",#N/A,TRUE,"general";"via2",#N/A,TRUE,"general";"via3",#N/A,TRUE,"general"}</definedName>
    <definedName name="_y6_1" hidden="1">{"via1",#N/A,TRUE,"general";"via2",#N/A,TRUE,"general";"via3",#N/A,TRUE,"general"}</definedName>
    <definedName name="_y7" localSheetId="19" hidden="1">{"via1",#N/A,TRUE,"general";"via2",#N/A,TRUE,"general";"via3",#N/A,TRUE,"general"}</definedName>
    <definedName name="_y7" localSheetId="18" hidden="1">{"via1",#N/A,TRUE,"general";"via2",#N/A,TRUE,"general";"via3",#N/A,TRUE,"general"}</definedName>
    <definedName name="_y7" localSheetId="20" hidden="1">{"via1",#N/A,TRUE,"general";"via2",#N/A,TRUE,"general";"via3",#N/A,TRUE,"general"}</definedName>
    <definedName name="_y7">#N/A</definedName>
    <definedName name="_y7_1" localSheetId="19" hidden="1">{"via1",#N/A,TRUE,"general";"via2",#N/A,TRUE,"general";"via3",#N/A,TRUE,"general"}</definedName>
    <definedName name="_y7_1" localSheetId="20" hidden="1">{"via1",#N/A,TRUE,"general";"via2",#N/A,TRUE,"general";"via3",#N/A,TRUE,"general"}</definedName>
    <definedName name="_y7_1" hidden="1">{"via1",#N/A,TRUE,"general";"via2",#N/A,TRUE,"general";"via3",#N/A,TRUE,"general"}</definedName>
    <definedName name="_y8" localSheetId="19" hidden="1">{"via1",#N/A,TRUE,"general";"via2",#N/A,TRUE,"general";"via3",#N/A,TRUE,"general"}</definedName>
    <definedName name="_y8" localSheetId="20" hidden="1">{"via1",#N/A,TRUE,"general";"via2",#N/A,TRUE,"general";"via3",#N/A,TRUE,"general"}</definedName>
    <definedName name="_y8" hidden="1">{"via1",#N/A,TRUE,"general";"via2",#N/A,TRUE,"general";"via3",#N/A,TRUE,"general"}</definedName>
    <definedName name="_y8_1" localSheetId="19" hidden="1">{"via1",#N/A,TRUE,"general";"via2",#N/A,TRUE,"general";"via3",#N/A,TRUE,"general"}</definedName>
    <definedName name="_y8_1" localSheetId="20" hidden="1">{"via1",#N/A,TRUE,"general";"via2",#N/A,TRUE,"general";"via3",#N/A,TRUE,"general"}</definedName>
    <definedName name="_y8_1" hidden="1">{"via1",#N/A,TRUE,"general";"via2",#N/A,TRUE,"general";"via3",#N/A,TRUE,"general"}</definedName>
    <definedName name="_y9" localSheetId="19" hidden="1">{"TAB1",#N/A,TRUE,"GENERAL";"TAB2",#N/A,TRUE,"GENERAL";"TAB3",#N/A,TRUE,"GENERAL";"TAB4",#N/A,TRUE,"GENERAL";"TAB5",#N/A,TRUE,"GENERAL"}</definedName>
    <definedName name="_y9" localSheetId="20" hidden="1">{"TAB1",#N/A,TRUE,"GENERAL";"TAB2",#N/A,TRUE,"GENERAL";"TAB3",#N/A,TRUE,"GENERAL";"TAB4",#N/A,TRUE,"GENERAL";"TAB5",#N/A,TRUE,"GENERAL"}</definedName>
    <definedName name="_y9" hidden="1">{"TAB1",#N/A,TRUE,"GENERAL";"TAB2",#N/A,TRUE,"GENERAL";"TAB3",#N/A,TRUE,"GENERAL";"TAB4",#N/A,TRUE,"GENERAL";"TAB5",#N/A,TRUE,"GENERAL"}</definedName>
    <definedName name="_y9_1" localSheetId="19" hidden="1">{"TAB1",#N/A,TRUE,"GENERAL";"TAB2",#N/A,TRUE,"GENERAL";"TAB3",#N/A,TRUE,"GENERAL";"TAB4",#N/A,TRUE,"GENERAL";"TAB5",#N/A,TRUE,"GENERAL"}</definedName>
    <definedName name="_y9_1" localSheetId="20" hidden="1">{"TAB1",#N/A,TRUE,"GENERAL";"TAB2",#N/A,TRUE,"GENERAL";"TAB3",#N/A,TRUE,"GENERAL";"TAB4",#N/A,TRUE,"GENERAL";"TAB5",#N/A,TRUE,"GENERAL"}</definedName>
    <definedName name="_y9_1" hidden="1">{"TAB1",#N/A,TRUE,"GENERAL";"TAB2",#N/A,TRUE,"GENERAL";"TAB3",#N/A,TRUE,"GENERAL";"TAB4",#N/A,TRUE,"GENERAL";"TAB5",#N/A,TRUE,"GENERAL"}</definedName>
    <definedName name="_z1" localSheetId="19" hidden="1">{"TAB1",#N/A,TRUE,"GENERAL";"TAB2",#N/A,TRUE,"GENERAL";"TAB3",#N/A,TRUE,"GENERAL";"TAB4",#N/A,TRUE,"GENERAL";"TAB5",#N/A,TRUE,"GENERAL"}</definedName>
    <definedName name="_z1" localSheetId="18" hidden="1">{"TAB1",#N/A,TRUE,"GENERAL";"TAB2",#N/A,TRUE,"GENERAL";"TAB3",#N/A,TRUE,"GENERAL";"TAB4",#N/A,TRUE,"GENERAL";"TAB5",#N/A,TRUE,"GENERAL"}</definedName>
    <definedName name="_z1" localSheetId="20" hidden="1">{"TAB1",#N/A,TRUE,"GENERAL";"TAB2",#N/A,TRUE,"GENERAL";"TAB3",#N/A,TRUE,"GENERAL";"TAB4",#N/A,TRUE,"GENERAL";"TAB5",#N/A,TRUE,"GENERAL"}</definedName>
    <definedName name="_z1">#N/A</definedName>
    <definedName name="_z1_1" localSheetId="19" hidden="1">{"TAB1",#N/A,TRUE,"GENERAL";"TAB2",#N/A,TRUE,"GENERAL";"TAB3",#N/A,TRUE,"GENERAL";"TAB4",#N/A,TRUE,"GENERAL";"TAB5",#N/A,TRUE,"GENERAL"}</definedName>
    <definedName name="_z1_1" localSheetId="20" hidden="1">{"TAB1",#N/A,TRUE,"GENERAL";"TAB2",#N/A,TRUE,"GENERAL";"TAB3",#N/A,TRUE,"GENERAL";"TAB4",#N/A,TRUE,"GENERAL";"TAB5",#N/A,TRUE,"GENERAL"}</definedName>
    <definedName name="_z1_1" hidden="1">{"TAB1",#N/A,TRUE,"GENERAL";"TAB2",#N/A,TRUE,"GENERAL";"TAB3",#N/A,TRUE,"GENERAL";"TAB4",#N/A,TRUE,"GENERAL";"TAB5",#N/A,TRUE,"GENERAL"}</definedName>
    <definedName name="_z2" localSheetId="19" hidden="1">{"via1",#N/A,TRUE,"general";"via2",#N/A,TRUE,"general";"via3",#N/A,TRUE,"general"}</definedName>
    <definedName name="_z2" localSheetId="18" hidden="1">{"via1",#N/A,TRUE,"general";"via2",#N/A,TRUE,"general";"via3",#N/A,TRUE,"general"}</definedName>
    <definedName name="_z2" localSheetId="20" hidden="1">{"via1",#N/A,TRUE,"general";"via2",#N/A,TRUE,"general";"via3",#N/A,TRUE,"general"}</definedName>
    <definedName name="_z2">#N/A</definedName>
    <definedName name="_z2_1" localSheetId="19" hidden="1">{"via1",#N/A,TRUE,"general";"via2",#N/A,TRUE,"general";"via3",#N/A,TRUE,"general"}</definedName>
    <definedName name="_z2_1" localSheetId="20" hidden="1">{"via1",#N/A,TRUE,"general";"via2",#N/A,TRUE,"general";"via3",#N/A,TRUE,"general"}</definedName>
    <definedName name="_z2_1" hidden="1">{"via1",#N/A,TRUE,"general";"via2",#N/A,TRUE,"general";"via3",#N/A,TRUE,"general"}</definedName>
    <definedName name="_z3" localSheetId="19" hidden="1">{"via1",#N/A,TRUE,"general";"via2",#N/A,TRUE,"general";"via3",#N/A,TRUE,"general"}</definedName>
    <definedName name="_z3" localSheetId="18" hidden="1">{"via1",#N/A,TRUE,"general";"via2",#N/A,TRUE,"general";"via3",#N/A,TRUE,"general"}</definedName>
    <definedName name="_z3" localSheetId="20" hidden="1">{"via1",#N/A,TRUE,"general";"via2",#N/A,TRUE,"general";"via3",#N/A,TRUE,"general"}</definedName>
    <definedName name="_z3">#N/A</definedName>
    <definedName name="_z3_1" localSheetId="19" hidden="1">{"via1",#N/A,TRUE,"general";"via2",#N/A,TRUE,"general";"via3",#N/A,TRUE,"general"}</definedName>
    <definedName name="_z3_1" localSheetId="20" hidden="1">{"via1",#N/A,TRUE,"general";"via2",#N/A,TRUE,"general";"via3",#N/A,TRUE,"general"}</definedName>
    <definedName name="_z3_1" hidden="1">{"via1",#N/A,TRUE,"general";"via2",#N/A,TRUE,"general";"via3",#N/A,TRUE,"general"}</definedName>
    <definedName name="_z4" localSheetId="19" hidden="1">{"TAB1",#N/A,TRUE,"GENERAL";"TAB2",#N/A,TRUE,"GENERAL";"TAB3",#N/A,TRUE,"GENERAL";"TAB4",#N/A,TRUE,"GENERAL";"TAB5",#N/A,TRUE,"GENERAL"}</definedName>
    <definedName name="_z4" localSheetId="18" hidden="1">{"TAB1",#N/A,TRUE,"GENERAL";"TAB2",#N/A,TRUE,"GENERAL";"TAB3",#N/A,TRUE,"GENERAL";"TAB4",#N/A,TRUE,"GENERAL";"TAB5",#N/A,TRUE,"GENERAL"}</definedName>
    <definedName name="_z4" localSheetId="20" hidden="1">{"TAB1",#N/A,TRUE,"GENERAL";"TAB2",#N/A,TRUE,"GENERAL";"TAB3",#N/A,TRUE,"GENERAL";"TAB4",#N/A,TRUE,"GENERAL";"TAB5",#N/A,TRUE,"GENERAL"}</definedName>
    <definedName name="_z4">#N/A</definedName>
    <definedName name="_z4_1" localSheetId="19" hidden="1">{"TAB1",#N/A,TRUE,"GENERAL";"TAB2",#N/A,TRUE,"GENERAL";"TAB3",#N/A,TRUE,"GENERAL";"TAB4",#N/A,TRUE,"GENERAL";"TAB5",#N/A,TRUE,"GENERAL"}</definedName>
    <definedName name="_z4_1" localSheetId="20" hidden="1">{"TAB1",#N/A,TRUE,"GENERAL";"TAB2",#N/A,TRUE,"GENERAL";"TAB3",#N/A,TRUE,"GENERAL";"TAB4",#N/A,TRUE,"GENERAL";"TAB5",#N/A,TRUE,"GENERAL"}</definedName>
    <definedName name="_z4_1" hidden="1">{"TAB1",#N/A,TRUE,"GENERAL";"TAB2",#N/A,TRUE,"GENERAL";"TAB3",#N/A,TRUE,"GENERAL";"TAB4",#N/A,TRUE,"GENERAL";"TAB5",#N/A,TRUE,"GENERAL"}</definedName>
    <definedName name="_z5" localSheetId="19" hidden="1">{"via1",#N/A,TRUE,"general";"via2",#N/A,TRUE,"general";"via3",#N/A,TRUE,"general"}</definedName>
    <definedName name="_z5" localSheetId="18" hidden="1">{"via1",#N/A,TRUE,"general";"via2",#N/A,TRUE,"general";"via3",#N/A,TRUE,"general"}</definedName>
    <definedName name="_z5" localSheetId="20" hidden="1">{"via1",#N/A,TRUE,"general";"via2",#N/A,TRUE,"general";"via3",#N/A,TRUE,"general"}</definedName>
    <definedName name="_z5">#N/A</definedName>
    <definedName name="_z5_1" localSheetId="19" hidden="1">{"via1",#N/A,TRUE,"general";"via2",#N/A,TRUE,"general";"via3",#N/A,TRUE,"general"}</definedName>
    <definedName name="_z5_1" localSheetId="20" hidden="1">{"via1",#N/A,TRUE,"general";"via2",#N/A,TRUE,"general";"via3",#N/A,TRUE,"general"}</definedName>
    <definedName name="_z5_1" hidden="1">{"via1",#N/A,TRUE,"general";"via2",#N/A,TRUE,"general";"via3",#N/A,TRUE,"general"}</definedName>
    <definedName name="_z6" localSheetId="7">Scheduled_Payment+Extra_Payment</definedName>
    <definedName name="_z6" localSheetId="19" hidden="1">{"TAB1",#N/A,TRUE,"GENERAL";"TAB2",#N/A,TRUE,"GENERAL";"TAB3",#N/A,TRUE,"GENERAL";"TAB4",#N/A,TRUE,"GENERAL";"TAB5",#N/A,TRUE,"GENERAL"}</definedName>
    <definedName name="_z6" localSheetId="18" hidden="1">{"TAB1",#N/A,TRUE,"GENERAL";"TAB2",#N/A,TRUE,"GENERAL";"TAB3",#N/A,TRUE,"GENERAL";"TAB4",#N/A,TRUE,"GENERAL";"TAB5",#N/A,TRUE,"GENERAL"}</definedName>
    <definedName name="_z6" localSheetId="20" hidden="1">{"TAB1",#N/A,TRUE,"GENERAL";"TAB2",#N/A,TRUE,"GENERAL";"TAB3",#N/A,TRUE,"GENERAL";"TAB4",#N/A,TRUE,"GENERAL";"TAB5",#N/A,TRUE,"GENERAL"}</definedName>
    <definedName name="_z6" localSheetId="1">Scheduled_Payment+Extra_Payment</definedName>
    <definedName name="_z6">Scheduled_Payment+Extra_Payment</definedName>
    <definedName name="_z6_1" localSheetId="19" hidden="1">{"TAB1",#N/A,TRUE,"GENERAL";"TAB2",#N/A,TRUE,"GENERAL";"TAB3",#N/A,TRUE,"GENERAL";"TAB4",#N/A,TRUE,"GENERAL";"TAB5",#N/A,TRUE,"GENERAL"}</definedName>
    <definedName name="_z6_1" localSheetId="20" hidden="1">{"TAB1",#N/A,TRUE,"GENERAL";"TAB2",#N/A,TRUE,"GENERAL";"TAB3",#N/A,TRUE,"GENERAL";"TAB4",#N/A,TRUE,"GENERAL";"TAB5",#N/A,TRUE,"GENERAL"}</definedName>
    <definedName name="_z6_1" hidden="1">{"TAB1",#N/A,TRUE,"GENERAL";"TAB2",#N/A,TRUE,"GENERAL";"TAB3",#N/A,TRUE,"GENERAL";"TAB4",#N/A,TRUE,"GENERAL";"TAB5",#N/A,TRUE,"GENERAL"}</definedName>
    <definedName name="_z7">#N/A</definedName>
    <definedName name="A" localSheetId="7">'[27]A.P.U'!#REF!</definedName>
    <definedName name="A" localSheetId="19">#REF!</definedName>
    <definedName name="A" localSheetId="18">#REF!</definedName>
    <definedName name="A" localSheetId="20">#REF!</definedName>
    <definedName name="A" localSheetId="1">'[27]A.P.U'!#REF!</definedName>
    <definedName name="A">'[27]A.P.U'!#REF!</definedName>
    <definedName name="A.D.CV1_Moisture" localSheetId="7">#REF!</definedName>
    <definedName name="A.D.CV1_Moisture" localSheetId="1">#REF!</definedName>
    <definedName name="A.D.CV1_Moisture">#REF!</definedName>
    <definedName name="A.D.CV2_Al" localSheetId="7">#REF!</definedName>
    <definedName name="A.D.CV2_Al" localSheetId="1">#REF!</definedName>
    <definedName name="A.D.CV2_Al">#REF!</definedName>
    <definedName name="A.D.CV2_Co" localSheetId="7">#REF!</definedName>
    <definedName name="A.D.CV2_Co" localSheetId="1">#REF!</definedName>
    <definedName name="A.D.CV2_Co">#REF!</definedName>
    <definedName name="A.D.CV2_ContainedAl" localSheetId="7">#REF!</definedName>
    <definedName name="A.D.CV2_ContainedAl" localSheetId="1">#REF!</definedName>
    <definedName name="A.D.CV2_ContainedAl">#REF!</definedName>
    <definedName name="A.D.CV2_ContainedCo" localSheetId="7">#REF!</definedName>
    <definedName name="A.D.CV2_ContainedCo" localSheetId="1">#REF!</definedName>
    <definedName name="A.D.CV2_ContainedCo">#REF!</definedName>
    <definedName name="A.D.CV2_ContainedFe" localSheetId="7">#REF!</definedName>
    <definedName name="A.D.CV2_ContainedFe" localSheetId="1">#REF!</definedName>
    <definedName name="A.D.CV2_ContainedFe">#REF!</definedName>
    <definedName name="A.D.CV2_ContainedMg" localSheetId="7">#REF!</definedName>
    <definedName name="A.D.CV2_ContainedMg" localSheetId="1">#REF!</definedName>
    <definedName name="A.D.CV2_ContainedMg">#REF!</definedName>
    <definedName name="A.D.CV2_ContainedNi" localSheetId="7">#REF!</definedName>
    <definedName name="A.D.CV2_ContainedNi" localSheetId="1">#REF!</definedName>
    <definedName name="A.D.CV2_ContainedNi">#REF!</definedName>
    <definedName name="A.D.CV2_ContainedSi" localSheetId="7">#REF!</definedName>
    <definedName name="A.D.CV2_ContainedSi" localSheetId="1">#REF!</definedName>
    <definedName name="A.D.CV2_ContainedSi">#REF!</definedName>
    <definedName name="A.D.CV2_DryTonnes" localSheetId="7">#REF!</definedName>
    <definedName name="A.D.CV2_DryTonnes" localSheetId="1">#REF!</definedName>
    <definedName name="A.D.CV2_DryTonnes">#REF!</definedName>
    <definedName name="A.D.CV2_dtph" localSheetId="7">#REF!</definedName>
    <definedName name="A.D.CV2_dtph" localSheetId="1">#REF!</definedName>
    <definedName name="A.D.CV2_dtph">#REF!</definedName>
    <definedName name="A.D.CV2_Fe" localSheetId="7">#REF!</definedName>
    <definedName name="A.D.CV2_Fe" localSheetId="1">#REF!</definedName>
    <definedName name="A.D.CV2_Fe">#REF!</definedName>
    <definedName name="A.D.CV2_Mg" localSheetId="7">#REF!</definedName>
    <definedName name="A.D.CV2_Mg" localSheetId="1">#REF!</definedName>
    <definedName name="A.D.CV2_Mg">#REF!</definedName>
    <definedName name="A.D.CV2_Ni" localSheetId="7">#REF!</definedName>
    <definedName name="A.D.CV2_Ni" localSheetId="1">#REF!</definedName>
    <definedName name="A.D.CV2_Ni">#REF!</definedName>
    <definedName name="A.D.CV2_Si" localSheetId="7">#REF!</definedName>
    <definedName name="A.D.CV2_Si" localSheetId="1">#REF!</definedName>
    <definedName name="A.D.CV2_Si">#REF!</definedName>
    <definedName name="A.D.Mill_Availability" localSheetId="7">#REF!</definedName>
    <definedName name="A.D.Mill_Availability" localSheetId="1">#REF!</definedName>
    <definedName name="A.D.Mill_Availability">#REF!</definedName>
    <definedName name="A.D.Mill_Downtime" localSheetId="7">#REF!</definedName>
    <definedName name="A.D.Mill_Downtime" localSheetId="1">#REF!</definedName>
    <definedName name="A.D.Mill_Downtime">#REF!</definedName>
    <definedName name="A.D.Mill_DryTonnes" localSheetId="7">#REF!</definedName>
    <definedName name="A.D.Mill_DryTonnes" localSheetId="1">#REF!</definedName>
    <definedName name="A.D.Mill_DryTonnes">#REF!</definedName>
    <definedName name="A.D.Mill_DryTph" localSheetId="7">#REF!</definedName>
    <definedName name="A.D.Mill_DryTph" localSheetId="1">#REF!</definedName>
    <definedName name="A.D.Mill_DryTph">#REF!</definedName>
    <definedName name="A.D.Mill_PowerDraw" localSheetId="7">#REF!</definedName>
    <definedName name="A.D.Mill_PowerDraw" localSheetId="1">#REF!</definedName>
    <definedName name="A.D.Mill_PowerDraw">#REF!</definedName>
    <definedName name="A.D.Mill_PowerDrawPerTonne" localSheetId="7">#REF!</definedName>
    <definedName name="A.D.Mill_PowerDrawPerTonne" localSheetId="1">#REF!</definedName>
    <definedName name="A.D.Mill_PowerDrawPerTonne">#REF!</definedName>
    <definedName name="A.D.Mill_Uptime" localSheetId="7">#REF!</definedName>
    <definedName name="A.D.Mill_Uptime" localSheetId="1">#REF!</definedName>
    <definedName name="A.D.Mill_Uptime">#REF!</definedName>
    <definedName name="A.D.Mill_Utilization" localSheetId="7">#REF!</definedName>
    <definedName name="A.D.Mill_Utilization" localSheetId="1">#REF!</definedName>
    <definedName name="A.D.Mill_Utilization">#REF!</definedName>
    <definedName name="A.D.Mill_WetTonnes" localSheetId="7">#REF!</definedName>
    <definedName name="A.D.Mill_WetTonnes" localSheetId="1">#REF!</definedName>
    <definedName name="A.D.Mill_WetTonnes">#REF!</definedName>
    <definedName name="A.D.Mill_WetTph" localSheetId="7">#REF!</definedName>
    <definedName name="A.D.Mill_WetTph" localSheetId="1">#REF!</definedName>
    <definedName name="A.D.Mill_WetTph">#REF!</definedName>
    <definedName name="A.D.MillFeed_Al" localSheetId="7">#REF!</definedName>
    <definedName name="A.D.MillFeed_Al" localSheetId="1">#REF!</definedName>
    <definedName name="A.D.MillFeed_Al">#REF!</definedName>
    <definedName name="A.D.MillFeed_Co" localSheetId="7">#REF!</definedName>
    <definedName name="A.D.MillFeed_Co" localSheetId="1">#REF!</definedName>
    <definedName name="A.D.MillFeed_Co">#REF!</definedName>
    <definedName name="A.D.MillFeed_Fe" localSheetId="7">#REF!</definedName>
    <definedName name="A.D.MillFeed_Fe" localSheetId="1">#REF!</definedName>
    <definedName name="A.D.MillFeed_Fe">#REF!</definedName>
    <definedName name="A.D.MillFeed_Mg" localSheetId="7">#REF!</definedName>
    <definedName name="A.D.MillFeed_Mg" localSheetId="1">#REF!</definedName>
    <definedName name="A.D.MillFeed_Mg">#REF!</definedName>
    <definedName name="A.D.MillFeed_Ni" localSheetId="7">#REF!</definedName>
    <definedName name="A.D.MillFeed_Ni" localSheetId="1">#REF!</definedName>
    <definedName name="A.D.MillFeed_Ni">#REF!</definedName>
    <definedName name="A.D.MillFeed_Si" localSheetId="7">#REF!</definedName>
    <definedName name="A.D.MillFeed_Si" localSheetId="1">#REF!</definedName>
    <definedName name="A.D.MillFeed_Si">#REF!</definedName>
    <definedName name="A.D.MillH2O_Head" localSheetId="7">#REF!</definedName>
    <definedName name="A.D.MillH2O_Head" localSheetId="1">#REF!</definedName>
    <definedName name="A.D.MillH2O_Head">#REF!</definedName>
    <definedName name="A.D.MillH2O_Screen" localSheetId="7">#REF!</definedName>
    <definedName name="A.D.MillH2O_Screen" localSheetId="1">#REF!</definedName>
    <definedName name="A.D.MillH2O_Screen">#REF!</definedName>
    <definedName name="A.D.MillH2O_Total" localSheetId="7">#REF!</definedName>
    <definedName name="A.D.MillH2O_Total" localSheetId="1">#REF!</definedName>
    <definedName name="A.D.MillH2O_Total">#REF!</definedName>
    <definedName name="A.D.OreToStorage_Al" localSheetId="7">#REF!</definedName>
    <definedName name="A.D.OreToStorage_Al" localSheetId="1">#REF!</definedName>
    <definedName name="A.D.OreToStorage_Al">#REF!</definedName>
    <definedName name="A.D.OreToStorage_Co" localSheetId="7">#REF!</definedName>
    <definedName name="A.D.OreToStorage_Co" localSheetId="1">#REF!</definedName>
    <definedName name="A.D.OreToStorage_Co">#REF!</definedName>
    <definedName name="A.D.OreToStorage_ContainedAl" localSheetId="7">#REF!</definedName>
    <definedName name="A.D.OreToStorage_ContainedAl" localSheetId="1">#REF!</definedName>
    <definedName name="A.D.OreToStorage_ContainedAl">#REF!</definedName>
    <definedName name="A.D.OreToStorage_ContainedCo" localSheetId="7">#REF!</definedName>
    <definedName name="A.D.OreToStorage_ContainedCo" localSheetId="1">#REF!</definedName>
    <definedName name="A.D.OreToStorage_ContainedCo">#REF!</definedName>
    <definedName name="A.D.OreToStorage_ContainedFe" localSheetId="7">#REF!</definedName>
    <definedName name="A.D.OreToStorage_ContainedFe" localSheetId="1">#REF!</definedName>
    <definedName name="A.D.OreToStorage_ContainedFe">#REF!</definedName>
    <definedName name="A.D.OreToStorage_ContainedMg" localSheetId="7">#REF!</definedName>
    <definedName name="A.D.OreToStorage_ContainedMg" localSheetId="1">#REF!</definedName>
    <definedName name="A.D.OreToStorage_ContainedMg">#REF!</definedName>
    <definedName name="A.D.OreToStorage_ContainedNi" localSheetId="7">#REF!</definedName>
    <definedName name="A.D.OreToStorage_ContainedNi" localSheetId="1">#REF!</definedName>
    <definedName name="A.D.OreToStorage_ContainedNi">#REF!</definedName>
    <definedName name="A.D.OreToStorage_ContainedSi" localSheetId="7">#REF!</definedName>
    <definedName name="A.D.OreToStorage_ContainedSi" localSheetId="1">#REF!</definedName>
    <definedName name="A.D.OreToStorage_ContainedSi">#REF!</definedName>
    <definedName name="A.D.OreToStorage_DryTonnes" localSheetId="7">#REF!</definedName>
    <definedName name="A.D.OreToStorage_DryTonnes" localSheetId="1">#REF!</definedName>
    <definedName name="A.D.OreToStorage_DryTonnes">#REF!</definedName>
    <definedName name="A.D.OreToStorage_DryTph" localSheetId="7">#REF!</definedName>
    <definedName name="A.D.OreToStorage_DryTph" localSheetId="1">#REF!</definedName>
    <definedName name="A.D.OreToStorage_DryTph">#REF!</definedName>
    <definedName name="A.D.OreToStorage_Fe" localSheetId="7">#REF!</definedName>
    <definedName name="A.D.OreToStorage_Fe" localSheetId="1">#REF!</definedName>
    <definedName name="A.D.OreToStorage_Fe">#REF!</definedName>
    <definedName name="A.D.OreToStorage_Mg" localSheetId="7">#REF!</definedName>
    <definedName name="A.D.OreToStorage_Mg" localSheetId="1">#REF!</definedName>
    <definedName name="A.D.OreToStorage_Mg">#REF!</definedName>
    <definedName name="A.D.OreToStorage_Ni" localSheetId="7">#REF!</definedName>
    <definedName name="A.D.OreToStorage_Ni" localSheetId="1">#REF!</definedName>
    <definedName name="A.D.OreToStorage_Ni">#REF!</definedName>
    <definedName name="A.D.OreToStorage_PulpDensity" localSheetId="7">#REF!</definedName>
    <definedName name="A.D.OreToStorage_PulpDensity" localSheetId="1">#REF!</definedName>
    <definedName name="A.D.OreToStorage_PulpDensity">#REF!</definedName>
    <definedName name="A.D.OreToStorage_PulpYieldStress" localSheetId="7">#REF!</definedName>
    <definedName name="A.D.OreToStorage_PulpYieldStress" localSheetId="1">#REF!</definedName>
    <definedName name="A.D.OreToStorage_PulpYieldStress">#REF!</definedName>
    <definedName name="A.D.OreToStorage_Si" localSheetId="7">#REF!</definedName>
    <definedName name="A.D.OreToStorage_Si" localSheetId="1">#REF!</definedName>
    <definedName name="A.D.OreToStorage_Si">#REF!</definedName>
    <definedName name="A.D.OreToStorage_Tank1Level" localSheetId="7">#REF!</definedName>
    <definedName name="A.D.OreToStorage_Tank1Level" localSheetId="1">#REF!</definedName>
    <definedName name="A.D.OreToStorage_Tank1Level">#REF!</definedName>
    <definedName name="A.D.OreToStorage_Tank2Level" localSheetId="7">#REF!</definedName>
    <definedName name="A.D.OreToStorage_Tank2Level" localSheetId="1">#REF!</definedName>
    <definedName name="A.D.OreToStorage_Tank2Level">#REF!</definedName>
    <definedName name="A.D.OreToStorage_Tank3Level" localSheetId="7">#REF!</definedName>
    <definedName name="A.D.OreToStorage_Tank3Level" localSheetId="1">#REF!</definedName>
    <definedName name="A.D.OreToStorage_Tank3Level">#REF!</definedName>
    <definedName name="A.D.OreToStorage_Tank4Level" localSheetId="7">#REF!</definedName>
    <definedName name="A.D.OreToStorage_Tank4Level" localSheetId="1">#REF!</definedName>
    <definedName name="A.D.OreToStorage_Tank4Level">#REF!</definedName>
    <definedName name="A.D.OreToStorage_Volume" localSheetId="7">#REF!</definedName>
    <definedName name="A.D.OreToStorage_Volume" localSheetId="1">#REF!</definedName>
    <definedName name="A.D.OreToStorage_Volume">#REF!</definedName>
    <definedName name="A.D.OreToStorage_VolumePerHr" localSheetId="7">#REF!</definedName>
    <definedName name="A.D.OreToStorage_VolumePerHr" localSheetId="1">#REF!</definedName>
    <definedName name="A.D.OreToStorage_VolumePerHr">#REF!</definedName>
    <definedName name="A.D.ROM1_PercentFed" localSheetId="7">#REF!</definedName>
    <definedName name="A.D.ROM1_PercentFed" localSheetId="1">#REF!</definedName>
    <definedName name="A.D.ROM1_PercentFed">#REF!</definedName>
    <definedName name="A.D.ROM1_TonnesFed" localSheetId="7">#REF!</definedName>
    <definedName name="A.D.ROM1_TonnesFed" localSheetId="1">#REF!</definedName>
    <definedName name="A.D.ROM1_TonnesFed">#REF!</definedName>
    <definedName name="A.D.ROM2_PercentFed" localSheetId="7">#REF!</definedName>
    <definedName name="A.D.ROM2_PercentFed" localSheetId="1">#REF!</definedName>
    <definedName name="A.D.ROM2_PercentFed">#REF!</definedName>
    <definedName name="A.D.ROM2_TonnesFed" localSheetId="7">#REF!</definedName>
    <definedName name="A.D.ROM2_TonnesFed" localSheetId="1">#REF!</definedName>
    <definedName name="A.D.ROM2_TonnesFed">#REF!</definedName>
    <definedName name="A.D.ROM3_PercentFed" localSheetId="7">#REF!</definedName>
    <definedName name="A.D.ROM3_PercentFed" localSheetId="1">#REF!</definedName>
    <definedName name="A.D.ROM3_PercentFed">#REF!</definedName>
    <definedName name="A.D.ROM3_TonnesFed" localSheetId="7">#REF!</definedName>
    <definedName name="A.D.ROM3_TonnesFed" localSheetId="1">#REF!</definedName>
    <definedName name="A.D.ROM3_TonnesFed">#REF!</definedName>
    <definedName name="A.D.ROM4_PercentFed" localSheetId="7">#REF!</definedName>
    <definedName name="A.D.ROM4_PercentFed" localSheetId="1">#REF!</definedName>
    <definedName name="A.D.ROM4_PercentFed">#REF!</definedName>
    <definedName name="A.D.ROM4_TonnesFed" localSheetId="7">#REF!</definedName>
    <definedName name="A.D.ROM4_TonnesFed" localSheetId="1">#REF!</definedName>
    <definedName name="A.D.ROM4_TonnesFed">#REF!</definedName>
    <definedName name="A.D.ROM5_PercentFed" localSheetId="7">#REF!</definedName>
    <definedName name="A.D.ROM5_PercentFed" localSheetId="1">#REF!</definedName>
    <definedName name="A.D.ROM5_PercentFed">#REF!</definedName>
    <definedName name="A.D.ROM5_TonnesFed" localSheetId="7">#REF!</definedName>
    <definedName name="A.D.ROM5_TonnesFed" localSheetId="1">#REF!</definedName>
    <definedName name="A.D.ROM5_TonnesFed">#REF!</definedName>
    <definedName name="A.D.Total_ContainedAl" localSheetId="7">#REF!</definedName>
    <definedName name="A.D.Total_ContainedAl" localSheetId="1">#REF!</definedName>
    <definedName name="A.D.Total_ContainedAl">#REF!</definedName>
    <definedName name="A.D.Total_ContainedCo" localSheetId="7">#REF!</definedName>
    <definedName name="A.D.Total_ContainedCo" localSheetId="1">#REF!</definedName>
    <definedName name="A.D.Total_ContainedCo">#REF!</definedName>
    <definedName name="A.D.Total_ContainedFe" localSheetId="7">#REF!</definedName>
    <definedName name="A.D.Total_ContainedFe" localSheetId="1">#REF!</definedName>
    <definedName name="A.D.Total_ContainedFe">#REF!</definedName>
    <definedName name="A.D.Total_ContainedMg" localSheetId="7">#REF!</definedName>
    <definedName name="A.D.Total_ContainedMg" localSheetId="1">#REF!</definedName>
    <definedName name="A.D.Total_ContainedMg">#REF!</definedName>
    <definedName name="A.D.Total_ContainedNi" localSheetId="7">#REF!</definedName>
    <definedName name="A.D.Total_ContainedNi" localSheetId="1">#REF!</definedName>
    <definedName name="A.D.Total_ContainedNi">#REF!</definedName>
    <definedName name="A.D.Total_ContainedSi" localSheetId="7">#REF!</definedName>
    <definedName name="A.D.Total_ContainedSi" localSheetId="1">#REF!</definedName>
    <definedName name="A.D.Total_ContainedSi">#REF!</definedName>
    <definedName name="A.M.CV1_Moisture" localSheetId="7">#REF!</definedName>
    <definedName name="A.M.CV1_Moisture" localSheetId="1">#REF!</definedName>
    <definedName name="A.M.CV1_Moisture">#REF!</definedName>
    <definedName name="A.M.CV2_Al" localSheetId="7">#REF!</definedName>
    <definedName name="A.M.CV2_Al" localSheetId="1">#REF!</definedName>
    <definedName name="A.M.CV2_Al">#REF!</definedName>
    <definedName name="A.M.CV2_Co" localSheetId="7">#REF!</definedName>
    <definedName name="A.M.CV2_Co" localSheetId="1">#REF!</definedName>
    <definedName name="A.M.CV2_Co">#REF!</definedName>
    <definedName name="A.M.CV2_DryTonnes" localSheetId="7">#REF!</definedName>
    <definedName name="A.M.CV2_DryTonnes" localSheetId="1">#REF!</definedName>
    <definedName name="A.M.CV2_DryTonnes">#REF!</definedName>
    <definedName name="A.M.CV2_dtph" localSheetId="7">#REF!</definedName>
    <definedName name="A.M.CV2_dtph" localSheetId="1">#REF!</definedName>
    <definedName name="A.M.CV2_dtph">#REF!</definedName>
    <definedName name="A.M.CV2_Fe" localSheetId="7">#REF!</definedName>
    <definedName name="A.M.CV2_Fe" localSheetId="1">#REF!</definedName>
    <definedName name="A.M.CV2_Fe">#REF!</definedName>
    <definedName name="A.M.CV2_Mg" localSheetId="7">#REF!</definedName>
    <definedName name="A.M.CV2_Mg" localSheetId="1">#REF!</definedName>
    <definedName name="A.M.CV2_Mg">#REF!</definedName>
    <definedName name="A.M.CV2_Ni" localSheetId="7">#REF!</definedName>
    <definedName name="A.M.CV2_Ni" localSheetId="1">#REF!</definedName>
    <definedName name="A.M.CV2_Ni">#REF!</definedName>
    <definedName name="A.M.CV2_Si" localSheetId="7">#REF!</definedName>
    <definedName name="A.M.CV2_Si" localSheetId="1">#REF!</definedName>
    <definedName name="A.M.CV2_Si">#REF!</definedName>
    <definedName name="A.M.Mill_Availability" localSheetId="7">#REF!</definedName>
    <definedName name="A.M.Mill_Availability" localSheetId="1">#REF!</definedName>
    <definedName name="A.M.Mill_Availability">#REF!</definedName>
    <definedName name="A.M.Mill_Downtime" localSheetId="7">#REF!</definedName>
    <definedName name="A.M.Mill_Downtime" localSheetId="1">#REF!</definedName>
    <definedName name="A.M.Mill_Downtime">#REF!</definedName>
    <definedName name="A.M.Mill_DryTonnes" localSheetId="7">#REF!</definedName>
    <definedName name="A.M.Mill_DryTonnes" localSheetId="1">#REF!</definedName>
    <definedName name="A.M.Mill_DryTonnes">#REF!</definedName>
    <definedName name="A.M.Mill_DryTph" localSheetId="7">#REF!</definedName>
    <definedName name="A.M.Mill_DryTph" localSheetId="1">#REF!</definedName>
    <definedName name="A.M.Mill_DryTph">#REF!</definedName>
    <definedName name="A.M.Mill_PowerDraw" localSheetId="7">#REF!</definedName>
    <definedName name="A.M.Mill_PowerDraw" localSheetId="1">#REF!</definedName>
    <definedName name="A.M.Mill_PowerDraw">#REF!</definedName>
    <definedName name="A.M.Mill_PowerDrawPerTonne" localSheetId="7">#REF!</definedName>
    <definedName name="A.M.Mill_PowerDrawPerTonne" localSheetId="1">#REF!</definedName>
    <definedName name="A.M.Mill_PowerDrawPerTonne">#REF!</definedName>
    <definedName name="A.M.Mill_Uptime" localSheetId="7">#REF!</definedName>
    <definedName name="A.M.Mill_Uptime" localSheetId="1">#REF!</definedName>
    <definedName name="A.M.Mill_Uptime">#REF!</definedName>
    <definedName name="A.M.Mill_Utilization" localSheetId="7">#REF!</definedName>
    <definedName name="A.M.Mill_Utilization" localSheetId="1">#REF!</definedName>
    <definedName name="A.M.Mill_Utilization">#REF!</definedName>
    <definedName name="A.M.Mill_WetTonnes" localSheetId="7">#REF!</definedName>
    <definedName name="A.M.Mill_WetTonnes" localSheetId="1">#REF!</definedName>
    <definedName name="A.M.Mill_WetTonnes">#REF!</definedName>
    <definedName name="A.M.Mill_WetTph" localSheetId="7">#REF!</definedName>
    <definedName name="A.M.Mill_WetTph" localSheetId="1">#REF!</definedName>
    <definedName name="A.M.Mill_WetTph">#REF!</definedName>
    <definedName name="A.M.MillFeed_Al" localSheetId="7">#REF!</definedName>
    <definedName name="A.M.MillFeed_Al" localSheetId="1">#REF!</definedName>
    <definedName name="A.M.MillFeed_Al">#REF!</definedName>
    <definedName name="A.M.MillFeed_Co" localSheetId="7">#REF!</definedName>
    <definedName name="A.M.MillFeed_Co" localSheetId="1">#REF!</definedName>
    <definedName name="A.M.MillFeed_Co">#REF!</definedName>
    <definedName name="A.M.MillFeed_Fe" localSheetId="7">#REF!</definedName>
    <definedName name="A.M.MillFeed_Fe" localSheetId="1">#REF!</definedName>
    <definedName name="A.M.MillFeed_Fe">#REF!</definedName>
    <definedName name="A.M.MillFeed_Mg" localSheetId="7">#REF!</definedName>
    <definedName name="A.M.MillFeed_Mg" localSheetId="1">#REF!</definedName>
    <definedName name="A.M.MillFeed_Mg">#REF!</definedName>
    <definedName name="A.M.MillFeed_Ni" localSheetId="7">#REF!</definedName>
    <definedName name="A.M.MillFeed_Ni" localSheetId="1">#REF!</definedName>
    <definedName name="A.M.MillFeed_Ni">#REF!</definedName>
    <definedName name="A.M.MillFeed_Si" localSheetId="7">#REF!</definedName>
    <definedName name="A.M.MillFeed_Si" localSheetId="1">#REF!</definedName>
    <definedName name="A.M.MillFeed_Si">#REF!</definedName>
    <definedName name="A.M.MillH2O_Head" localSheetId="7">#REF!</definedName>
    <definedName name="A.M.MillH2O_Head" localSheetId="1">#REF!</definedName>
    <definedName name="A.M.MillH2O_Head">#REF!</definedName>
    <definedName name="A.M.MillH2O_Screen" localSheetId="7">#REF!</definedName>
    <definedName name="A.M.MillH2O_Screen" localSheetId="1">#REF!</definedName>
    <definedName name="A.M.MillH2O_Screen">#REF!</definedName>
    <definedName name="A.M.MillH2O_Total" localSheetId="7">#REF!</definedName>
    <definedName name="A.M.MillH2O_Total" localSheetId="1">#REF!</definedName>
    <definedName name="A.M.MillH2O_Total">#REF!</definedName>
    <definedName name="A.M.OreToStorage_Al" localSheetId="7">#REF!</definedName>
    <definedName name="A.M.OreToStorage_Al" localSheetId="1">#REF!</definedName>
    <definedName name="A.M.OreToStorage_Al">#REF!</definedName>
    <definedName name="A.M.OreToStorage_Co" localSheetId="7">#REF!</definedName>
    <definedName name="A.M.OreToStorage_Co" localSheetId="1">#REF!</definedName>
    <definedName name="A.M.OreToStorage_Co">#REF!</definedName>
    <definedName name="A.M.OreToStorage_DryTonnes" localSheetId="7">#REF!</definedName>
    <definedName name="A.M.OreToStorage_DryTonnes" localSheetId="1">#REF!</definedName>
    <definedName name="A.M.OreToStorage_DryTonnes">#REF!</definedName>
    <definedName name="A.M.OreToStorage_DryTph" localSheetId="7">#REF!</definedName>
    <definedName name="A.M.OreToStorage_DryTph" localSheetId="1">#REF!</definedName>
    <definedName name="A.M.OreToStorage_DryTph">#REF!</definedName>
    <definedName name="A.M.OreToStorage_Fe" localSheetId="7">#REF!</definedName>
    <definedName name="A.M.OreToStorage_Fe" localSheetId="1">#REF!</definedName>
    <definedName name="A.M.OreToStorage_Fe">#REF!</definedName>
    <definedName name="A.M.OreToStorage_Mg" localSheetId="7">#REF!</definedName>
    <definedName name="A.M.OreToStorage_Mg" localSheetId="1">#REF!</definedName>
    <definedName name="A.M.OreToStorage_Mg">#REF!</definedName>
    <definedName name="A.M.OreToStorage_Ni" localSheetId="7">#REF!</definedName>
    <definedName name="A.M.OreToStorage_Ni" localSheetId="1">#REF!</definedName>
    <definedName name="A.M.OreToStorage_Ni">#REF!</definedName>
    <definedName name="A.M.OreToStorage_PulpDensity" localSheetId="7">#REF!</definedName>
    <definedName name="A.M.OreToStorage_PulpDensity" localSheetId="1">#REF!</definedName>
    <definedName name="A.M.OreToStorage_PulpDensity">#REF!</definedName>
    <definedName name="A.M.OreToStorage_PulpYieldStress" localSheetId="7">#REF!</definedName>
    <definedName name="A.M.OreToStorage_PulpYieldStress" localSheetId="1">#REF!</definedName>
    <definedName name="A.M.OreToStorage_PulpYieldStress">#REF!</definedName>
    <definedName name="A.M.OreToStorage_Si" localSheetId="7">#REF!</definedName>
    <definedName name="A.M.OreToStorage_Si" localSheetId="1">#REF!</definedName>
    <definedName name="A.M.OreToStorage_Si">#REF!</definedName>
    <definedName name="A.M.OreToStorage_Volume" localSheetId="7">#REF!</definedName>
    <definedName name="A.M.OreToStorage_Volume" localSheetId="1">#REF!</definedName>
    <definedName name="A.M.OreToStorage_Volume">#REF!</definedName>
    <definedName name="A.M.OreToStorage_VolumePerHr" localSheetId="7">#REF!</definedName>
    <definedName name="A.M.OreToStorage_VolumePerHr" localSheetId="1">#REF!</definedName>
    <definedName name="A.M.OreToStorage_VolumePerHr">#REF!</definedName>
    <definedName name="A.Y.CV1_Moisture" localSheetId="7">#REF!</definedName>
    <definedName name="A.Y.CV1_Moisture" localSheetId="1">#REF!</definedName>
    <definedName name="A.Y.CV1_Moisture">#REF!</definedName>
    <definedName name="A.Y.CV2_Al" localSheetId="7">#REF!</definedName>
    <definedName name="A.Y.CV2_Al" localSheetId="1">#REF!</definedName>
    <definedName name="A.Y.CV2_Al">#REF!</definedName>
    <definedName name="A.Y.CV2_Co" localSheetId="7">#REF!</definedName>
    <definedName name="A.Y.CV2_Co" localSheetId="1">#REF!</definedName>
    <definedName name="A.Y.CV2_Co">#REF!</definedName>
    <definedName name="A.Y.CV2_DryTonnes" localSheetId="7">#REF!</definedName>
    <definedName name="A.Y.CV2_DryTonnes" localSheetId="1">#REF!</definedName>
    <definedName name="A.Y.CV2_DryTonnes">#REF!</definedName>
    <definedName name="A.Y.CV2_dtph" localSheetId="7">#REF!</definedName>
    <definedName name="A.Y.CV2_dtph" localSheetId="1">#REF!</definedName>
    <definedName name="A.Y.CV2_dtph">#REF!</definedName>
    <definedName name="A.Y.CV2_Fe" localSheetId="7">#REF!</definedName>
    <definedName name="A.Y.CV2_Fe" localSheetId="1">#REF!</definedName>
    <definedName name="A.Y.CV2_Fe">#REF!</definedName>
    <definedName name="A.Y.CV2_Mg" localSheetId="7">#REF!</definedName>
    <definedName name="A.Y.CV2_Mg" localSheetId="1">#REF!</definedName>
    <definedName name="A.Y.CV2_Mg">#REF!</definedName>
    <definedName name="A.Y.CV2_Ni" localSheetId="7">#REF!</definedName>
    <definedName name="A.Y.CV2_Ni" localSheetId="1">#REF!</definedName>
    <definedName name="A.Y.CV2_Ni">#REF!</definedName>
    <definedName name="A.Y.CV2_Si" localSheetId="7">#REF!</definedName>
    <definedName name="A.Y.CV2_Si" localSheetId="1">#REF!</definedName>
    <definedName name="A.Y.CV2_Si">#REF!</definedName>
    <definedName name="A.Y.Mill_Availability" localSheetId="7">#REF!</definedName>
    <definedName name="A.Y.Mill_Availability" localSheetId="1">#REF!</definedName>
    <definedName name="A.Y.Mill_Availability">#REF!</definedName>
    <definedName name="A.Y.Mill_Downtime" localSheetId="7">#REF!</definedName>
    <definedName name="A.Y.Mill_Downtime" localSheetId="1">#REF!</definedName>
    <definedName name="A.Y.Mill_Downtime">#REF!</definedName>
    <definedName name="A.Y.Mill_DryTonnes" localSheetId="7">#REF!</definedName>
    <definedName name="A.Y.Mill_DryTonnes" localSheetId="1">#REF!</definedName>
    <definedName name="A.Y.Mill_DryTonnes">#REF!</definedName>
    <definedName name="A.Y.Mill_DryTph" localSheetId="7">#REF!</definedName>
    <definedName name="A.Y.Mill_DryTph" localSheetId="1">#REF!</definedName>
    <definedName name="A.Y.Mill_DryTph">#REF!</definedName>
    <definedName name="A.Y.Mill_PowerDraw" localSheetId="7">#REF!</definedName>
    <definedName name="A.Y.Mill_PowerDraw" localSheetId="1">#REF!</definedName>
    <definedName name="A.Y.Mill_PowerDraw">#REF!</definedName>
    <definedName name="A.Y.Mill_PowerDrawPerTonne" localSheetId="7">#REF!</definedName>
    <definedName name="A.Y.Mill_PowerDrawPerTonne" localSheetId="1">#REF!</definedName>
    <definedName name="A.Y.Mill_PowerDrawPerTonne">#REF!</definedName>
    <definedName name="A.Y.Mill_Uptime" localSheetId="7">#REF!</definedName>
    <definedName name="A.Y.Mill_Uptime" localSheetId="1">#REF!</definedName>
    <definedName name="A.Y.Mill_Uptime">#REF!</definedName>
    <definedName name="A.Y.Mill_Utilization" localSheetId="7">#REF!</definedName>
    <definedName name="A.Y.Mill_Utilization" localSheetId="1">#REF!</definedName>
    <definedName name="A.Y.Mill_Utilization">#REF!</definedName>
    <definedName name="A.Y.Mill_WetTonnes" localSheetId="7">#REF!</definedName>
    <definedName name="A.Y.Mill_WetTonnes" localSheetId="1">#REF!</definedName>
    <definedName name="A.Y.Mill_WetTonnes">#REF!</definedName>
    <definedName name="A.Y.Mill_WetTph" localSheetId="7">#REF!</definedName>
    <definedName name="A.Y.Mill_WetTph" localSheetId="1">#REF!</definedName>
    <definedName name="A.Y.Mill_WetTph">#REF!</definedName>
    <definedName name="A.Y.MillFeed_Al" localSheetId="7">#REF!</definedName>
    <definedName name="A.Y.MillFeed_Al" localSheetId="1">#REF!</definedName>
    <definedName name="A.Y.MillFeed_Al">#REF!</definedName>
    <definedName name="A.Y.MillFeed_Co" localSheetId="7">#REF!</definedName>
    <definedName name="A.Y.MillFeed_Co" localSheetId="1">#REF!</definedName>
    <definedName name="A.Y.MillFeed_Co">#REF!</definedName>
    <definedName name="A.Y.MillFeed_Fe" localSheetId="7">#REF!</definedName>
    <definedName name="A.Y.MillFeed_Fe" localSheetId="1">#REF!</definedName>
    <definedName name="A.Y.MillFeed_Fe">#REF!</definedName>
    <definedName name="A.Y.MillFeed_Mg" localSheetId="7">#REF!</definedName>
    <definedName name="A.Y.MillFeed_Mg" localSheetId="1">#REF!</definedName>
    <definedName name="A.Y.MillFeed_Mg">#REF!</definedName>
    <definedName name="A.Y.MillFeed_Ni" localSheetId="7">#REF!</definedName>
    <definedName name="A.Y.MillFeed_Ni" localSheetId="1">#REF!</definedName>
    <definedName name="A.Y.MillFeed_Ni">#REF!</definedName>
    <definedName name="A.Y.MillFeed_Si" localSheetId="7">#REF!</definedName>
    <definedName name="A.Y.MillFeed_Si" localSheetId="1">#REF!</definedName>
    <definedName name="A.Y.MillFeed_Si">#REF!</definedName>
    <definedName name="A.Y.MillH2O_Head" localSheetId="7">#REF!</definedName>
    <definedName name="A.Y.MillH2O_Head" localSheetId="1">#REF!</definedName>
    <definedName name="A.Y.MillH2O_Head">#REF!</definedName>
    <definedName name="A.Y.MillH2O_Screen" localSheetId="7">#REF!</definedName>
    <definedName name="A.Y.MillH2O_Screen" localSheetId="1">#REF!</definedName>
    <definedName name="A.Y.MillH2O_Screen">#REF!</definedName>
    <definedName name="A.Y.MillH2O_Total" localSheetId="7">#REF!</definedName>
    <definedName name="A.Y.MillH2O_Total" localSheetId="1">#REF!</definedName>
    <definedName name="A.Y.MillH2O_Total">#REF!</definedName>
    <definedName name="A.Y.OreToStorage_Al" localSheetId="7">#REF!</definedName>
    <definedName name="A.Y.OreToStorage_Al" localSheetId="1">#REF!</definedName>
    <definedName name="A.Y.OreToStorage_Al">#REF!</definedName>
    <definedName name="A.Y.OreToStorage_Co" localSheetId="7">#REF!</definedName>
    <definedName name="A.Y.OreToStorage_Co" localSheetId="1">#REF!</definedName>
    <definedName name="A.Y.OreToStorage_Co">#REF!</definedName>
    <definedName name="A.Y.OreToStorage_DryTonnes" localSheetId="7">#REF!</definedName>
    <definedName name="A.Y.OreToStorage_DryTonnes" localSheetId="1">#REF!</definedName>
    <definedName name="A.Y.OreToStorage_DryTonnes">#REF!</definedName>
    <definedName name="A.Y.OreToStorage_DryTph" localSheetId="7">#REF!</definedName>
    <definedName name="A.Y.OreToStorage_DryTph" localSheetId="1">#REF!</definedName>
    <definedName name="A.Y.OreToStorage_DryTph">#REF!</definedName>
    <definedName name="A.Y.OreToStorage_Fe" localSheetId="7">#REF!</definedName>
    <definedName name="A.Y.OreToStorage_Fe" localSheetId="1">#REF!</definedName>
    <definedName name="A.Y.OreToStorage_Fe">#REF!</definedName>
    <definedName name="A.Y.OreToStorage_Mg" localSheetId="7">#REF!</definedName>
    <definedName name="A.Y.OreToStorage_Mg" localSheetId="1">#REF!</definedName>
    <definedName name="A.Y.OreToStorage_Mg">#REF!</definedName>
    <definedName name="A.Y.OreToStorage_Ni" localSheetId="7">#REF!</definedName>
    <definedName name="A.Y.OreToStorage_Ni" localSheetId="1">#REF!</definedName>
    <definedName name="A.Y.OreToStorage_Ni">#REF!</definedName>
    <definedName name="A.Y.OreToStorage_PulpDensity" localSheetId="7">#REF!</definedName>
    <definedName name="A.Y.OreToStorage_PulpDensity" localSheetId="1">#REF!</definedName>
    <definedName name="A.Y.OreToStorage_PulpDensity">#REF!</definedName>
    <definedName name="A.Y.OreToStorage_PulpYieldStress" localSheetId="7">#REF!</definedName>
    <definedName name="A.Y.OreToStorage_PulpYieldStress" localSheetId="1">#REF!</definedName>
    <definedName name="A.Y.OreToStorage_PulpYieldStress">#REF!</definedName>
    <definedName name="A.Y.OreToStorage_Si" localSheetId="7">#REF!</definedName>
    <definedName name="A.Y.OreToStorage_Si" localSheetId="1">#REF!</definedName>
    <definedName name="A.Y.OreToStorage_Si">#REF!</definedName>
    <definedName name="A.Y.OreToStorage_Volume" localSheetId="7">#REF!</definedName>
    <definedName name="A.Y.OreToStorage_Volume" localSheetId="1">#REF!</definedName>
    <definedName name="A.Y.OreToStorage_Volume">#REF!</definedName>
    <definedName name="A.Y.OreToStorage_VolumePerHr" localSheetId="7">#REF!</definedName>
    <definedName name="A.Y.OreToStorage_VolumePerHr" localSheetId="1">#REF!</definedName>
    <definedName name="A.Y.OreToStorage_VolumePerHr">#REF!</definedName>
    <definedName name="a_1" localSheetId="7">#REF!</definedName>
    <definedName name="a_1" localSheetId="1">#REF!</definedName>
    <definedName name="a_1">#REF!</definedName>
    <definedName name="a_2" localSheetId="7">#REF!</definedName>
    <definedName name="a_2" localSheetId="1">#REF!</definedName>
    <definedName name="a_2">#REF!</definedName>
    <definedName name="a_3" localSheetId="7">#REF!</definedName>
    <definedName name="a_3" localSheetId="1">#REF!</definedName>
    <definedName name="a_3">#REF!</definedName>
    <definedName name="a_4" localSheetId="7">#REF!</definedName>
    <definedName name="a_4" localSheetId="1">#REF!</definedName>
    <definedName name="a_4">#REF!</definedName>
    <definedName name="A_IMPRESIÓN_IM" localSheetId="7">#REF!</definedName>
    <definedName name="A_impresión_IM" localSheetId="20">#REF!</definedName>
    <definedName name="A_IMPRESIÓN_IM" localSheetId="1">#REF!</definedName>
    <definedName name="A_IMPRESIÓN_IM">#REF!</definedName>
    <definedName name="A0" localSheetId="7">#REF!</definedName>
    <definedName name="A0" localSheetId="1">#REF!</definedName>
    <definedName name="A0">#REF!</definedName>
    <definedName name="a2a" localSheetId="19" hidden="1">{"TAB1",#N/A,TRUE,"GENERAL";"TAB2",#N/A,TRUE,"GENERAL";"TAB3",#N/A,TRUE,"GENERAL";"TAB4",#N/A,TRUE,"GENERAL";"TAB5",#N/A,TRUE,"GENERAL"}</definedName>
    <definedName name="a2a" localSheetId="20" hidden="1">{"TAB1",#N/A,TRUE,"GENERAL";"TAB2",#N/A,TRUE,"GENERAL";"TAB3",#N/A,TRUE,"GENERAL";"TAB4",#N/A,TRUE,"GENERAL";"TAB5",#N/A,TRUE,"GENERAL"}</definedName>
    <definedName name="a2a" hidden="1">{"TAB1",#N/A,TRUE,"GENERAL";"TAB2",#N/A,TRUE,"GENERAL";"TAB3",#N/A,TRUE,"GENERAL";"TAB4",#N/A,TRUE,"GENERAL";"TAB5",#N/A,TRUE,"GENERAL"}</definedName>
    <definedName name="a2a_1" localSheetId="19" hidden="1">{"TAB1",#N/A,TRUE,"GENERAL";"TAB2",#N/A,TRUE,"GENERAL";"TAB3",#N/A,TRUE,"GENERAL";"TAB4",#N/A,TRUE,"GENERAL";"TAB5",#N/A,TRUE,"GENERAL"}</definedName>
    <definedName name="a2a_1" localSheetId="20" hidden="1">{"TAB1",#N/A,TRUE,"GENERAL";"TAB2",#N/A,TRUE,"GENERAL";"TAB3",#N/A,TRUE,"GENERAL";"TAB4",#N/A,TRUE,"GENERAL";"TAB5",#N/A,TRUE,"GENERAL"}</definedName>
    <definedName name="a2a_1" hidden="1">{"TAB1",#N/A,TRUE,"GENERAL";"TAB2",#N/A,TRUE,"GENERAL";"TAB3",#N/A,TRUE,"GENERAL";"TAB4",#N/A,TRUE,"GENERAL";"TAB5",#N/A,TRUE,"GENERAL"}</definedName>
    <definedName name="A3.3.6.0.0" localSheetId="7">#REF!</definedName>
    <definedName name="A3.3.6.0.0" localSheetId="20">#REF!</definedName>
    <definedName name="A3.3.6.0.0" localSheetId="1">#REF!</definedName>
    <definedName name="A3.3.6.0.0">#REF!</definedName>
    <definedName name="AA" localSheetId="7">#REF!</definedName>
    <definedName name="AA" localSheetId="1">#REF!</definedName>
    <definedName name="AA">#REF!</definedName>
    <definedName name="AAA" localSheetId="19">[28]PRECIOS!$G$8</definedName>
    <definedName name="AAA" localSheetId="18">[28]PRECIOS!$G$8</definedName>
    <definedName name="AAA" localSheetId="20">[28]PRECIOS!$G$8</definedName>
    <definedName name="aaa">'[29]#REF'!$D$4</definedName>
    <definedName name="AAAAA" localSheetId="7">'[27]A.P.U'!#REF!</definedName>
    <definedName name="AAAAA" localSheetId="1">'[27]A.P.U'!#REF!</definedName>
    <definedName name="AAAAA">'[27]A.P.U'!#REF!</definedName>
    <definedName name="aaaaas" localSheetId="19" hidden="1">{"TAB1",#N/A,TRUE,"GENERAL";"TAB2",#N/A,TRUE,"GENERAL";"TAB3",#N/A,TRUE,"GENERAL";"TAB4",#N/A,TRUE,"GENERAL";"TAB5",#N/A,TRUE,"GENERAL"}</definedName>
    <definedName name="aaaaas" localSheetId="20" hidden="1">{"TAB1",#N/A,TRUE,"GENERAL";"TAB2",#N/A,TRUE,"GENERAL";"TAB3",#N/A,TRUE,"GENERAL";"TAB4",#N/A,TRUE,"GENERAL";"TAB5",#N/A,TRUE,"GENERAL"}</definedName>
    <definedName name="aaaaas" hidden="1">{"TAB1",#N/A,TRUE,"GENERAL";"TAB2",#N/A,TRUE,"GENERAL";"TAB3",#N/A,TRUE,"GENERAL";"TAB4",#N/A,TRUE,"GENERAL";"TAB5",#N/A,TRUE,"GENERAL"}</definedName>
    <definedName name="aaaaas_1" localSheetId="19" hidden="1">{"TAB1",#N/A,TRUE,"GENERAL";"TAB2",#N/A,TRUE,"GENERAL";"TAB3",#N/A,TRUE,"GENERAL";"TAB4",#N/A,TRUE,"GENERAL";"TAB5",#N/A,TRUE,"GENERAL"}</definedName>
    <definedName name="aaaaas_1" localSheetId="20" hidden="1">{"TAB1",#N/A,TRUE,"GENERAL";"TAB2",#N/A,TRUE,"GENERAL";"TAB3",#N/A,TRUE,"GENERAL";"TAB4",#N/A,TRUE,"GENERAL";"TAB5",#N/A,TRUE,"GENERAL"}</definedName>
    <definedName name="aaaaas_1" hidden="1">{"TAB1",#N/A,TRUE,"GENERAL";"TAB2",#N/A,TRUE,"GENERAL";"TAB3",#N/A,TRUE,"GENERAL";"TAB4",#N/A,TRUE,"GENERAL";"TAB5",#N/A,TRUE,"GENERAL"}</definedName>
    <definedName name="AAC">[2]AASHTO!$A$14:$F$17</definedName>
    <definedName name="AADOQUINVEH" localSheetId="7">#REF!</definedName>
    <definedName name="AADOQUINVEH" localSheetId="1">#REF!</definedName>
    <definedName name="AADOQUINVEH">#REF!</definedName>
    <definedName name="AANDENES" localSheetId="7">#REF!</definedName>
    <definedName name="AANDENES" localSheetId="1">#REF!</definedName>
    <definedName name="AANDENES">#REF!</definedName>
    <definedName name="aas" localSheetId="19" hidden="1">{"TAB1",#N/A,TRUE,"GENERAL";"TAB2",#N/A,TRUE,"GENERAL";"TAB3",#N/A,TRUE,"GENERAL";"TAB4",#N/A,TRUE,"GENERAL";"TAB5",#N/A,TRUE,"GENERAL"}</definedName>
    <definedName name="aas" localSheetId="20" hidden="1">{"TAB1",#N/A,TRUE,"GENERAL";"TAB2",#N/A,TRUE,"GENERAL";"TAB3",#N/A,TRUE,"GENERAL";"TAB4",#N/A,TRUE,"GENERAL";"TAB5",#N/A,TRUE,"GENERAL"}</definedName>
    <definedName name="aas" hidden="1">{"TAB1",#N/A,TRUE,"GENERAL";"TAB2",#N/A,TRUE,"GENERAL";"TAB3",#N/A,TRUE,"GENERAL";"TAB4",#N/A,TRUE,"GENERAL";"TAB5",#N/A,TRUE,"GENERAL"}</definedName>
    <definedName name="aas_1" localSheetId="19" hidden="1">{"TAB1",#N/A,TRUE,"GENERAL";"TAB2",#N/A,TRUE,"GENERAL";"TAB3",#N/A,TRUE,"GENERAL";"TAB4",#N/A,TRUE,"GENERAL";"TAB5",#N/A,TRUE,"GENERAL"}</definedName>
    <definedName name="aas_1" localSheetId="20" hidden="1">{"TAB1",#N/A,TRUE,"GENERAL";"TAB2",#N/A,TRUE,"GENERAL";"TAB3",#N/A,TRUE,"GENERAL";"TAB4",#N/A,TRUE,"GENERAL";"TAB5",#N/A,TRUE,"GENERAL"}</definedName>
    <definedName name="aas_1" hidden="1">{"TAB1",#N/A,TRUE,"GENERAL";"TAB2",#N/A,TRUE,"GENERAL";"TAB3",#N/A,TRUE,"GENERAL";"TAB4",#N/A,TRUE,"GENERAL";"TAB5",#N/A,TRUE,"GENERAL"}</definedName>
    <definedName name="AB" localSheetId="7">#REF!</definedName>
    <definedName name="ab" localSheetId="19">#REF!</definedName>
    <definedName name="ab" localSheetId="18">#REF!</definedName>
    <definedName name="ab" localSheetId="20">#REF!</definedName>
    <definedName name="AB" localSheetId="1">#REF!</definedName>
    <definedName name="AB">#REF!</definedName>
    <definedName name="abc" localSheetId="7">#REF!</definedName>
    <definedName name="abc" localSheetId="1">#REF!</definedName>
    <definedName name="abc">#REF!</definedName>
    <definedName name="abelino" localSheetId="7">#REF!</definedName>
    <definedName name="abelino" localSheetId="1">#REF!</definedName>
    <definedName name="abelino">#REF!</definedName>
    <definedName name="ABG">[2]AASHTO!$A$2:$F$5</definedName>
    <definedName name="abr00" localSheetId="7">[14]Dólar!#REF!</definedName>
    <definedName name="abr00" localSheetId="1">[14]Dólar!#REF!</definedName>
    <definedName name="abr00">[14]Dólar!#REF!</definedName>
    <definedName name="absc" localSheetId="7">[30]!absc</definedName>
    <definedName name="absc" localSheetId="19">[31]!absc</definedName>
    <definedName name="absc" localSheetId="18">[31]!absc</definedName>
    <definedName name="absc" localSheetId="20">[31]!absc</definedName>
    <definedName name="absc" localSheetId="1">[30]!absc</definedName>
    <definedName name="absc">[30]!absc</definedName>
    <definedName name="absc_" localSheetId="7">[32]!absc</definedName>
    <definedName name="absc_" localSheetId="1">[32]!absc</definedName>
    <definedName name="absc_">[32]!absc</definedName>
    <definedName name="absc_1" localSheetId="7">[32]!absc</definedName>
    <definedName name="absc_1" localSheetId="1">[32]!absc</definedName>
    <definedName name="absc_1">[32]!absc</definedName>
    <definedName name="absc1" localSheetId="7">[33]!absc</definedName>
    <definedName name="absc1" localSheetId="19">[34]!absc</definedName>
    <definedName name="absc1" localSheetId="18">[34]!absc</definedName>
    <definedName name="absc1" localSheetId="20">[34]!absc</definedName>
    <definedName name="absc1" localSheetId="1">[33]!absc</definedName>
    <definedName name="absc1">[33]!absc</definedName>
    <definedName name="Ac" localSheetId="7">#REF!</definedName>
    <definedName name="Ac" localSheetId="1">#REF!</definedName>
    <definedName name="Ac">#REF!</definedName>
    <definedName name="ACALZADA" localSheetId="7">#REF!</definedName>
    <definedName name="ACALZADA" localSheetId="1">#REF!</definedName>
    <definedName name="ACALZADA">#REF!</definedName>
    <definedName name="ACCE2" localSheetId="7">#REF!</definedName>
    <definedName name="ACCE2" localSheetId="1">#REF!</definedName>
    <definedName name="ACCE2">#REF!</definedName>
    <definedName name="ACCE4" localSheetId="7">#REF!</definedName>
    <definedName name="ACCE4" localSheetId="1">#REF!</definedName>
    <definedName name="ACCE4">#REF!</definedName>
    <definedName name="ACCE6" localSheetId="7">#REF!</definedName>
    <definedName name="ACCE6" localSheetId="1">#REF!</definedName>
    <definedName name="ACCE6">#REF!</definedName>
    <definedName name="AccessDatabase" hidden="1">"C:\C-314\VOLUMENES\volfin4.mdb"</definedName>
    <definedName name="ACERO" localSheetId="7">#REF!</definedName>
    <definedName name="ACERO" localSheetId="1">#REF!</definedName>
    <definedName name="ACERO">#REF!</definedName>
    <definedName name="Acero_pdr60">'[35]LISTADO '!$F$7</definedName>
    <definedName name="ACERO40">[36]PRECIOS!$B$52</definedName>
    <definedName name="ACERO60" localSheetId="7">#REF!</definedName>
    <definedName name="ACERO60" localSheetId="1">#REF!</definedName>
    <definedName name="ACERO60">#REF!</definedName>
    <definedName name="ACOM">#N/A</definedName>
    <definedName name="acondicionamientopozo" localSheetId="7">#REF!</definedName>
    <definedName name="acondicionamientopozo" localSheetId="1">#REF!</definedName>
    <definedName name="acondicionamientopozo">#REF!</definedName>
    <definedName name="ACTA" localSheetId="19">#REF!</definedName>
    <definedName name="ACTA" localSheetId="18">#REF!</definedName>
    <definedName name="ACTA" localSheetId="20">#REF!</definedName>
    <definedName name="ACTA">[37]ID!$C$2</definedName>
    <definedName name="ACTA1" localSheetId="7">#REF!</definedName>
    <definedName name="ACTA1" localSheetId="1">#REF!</definedName>
    <definedName name="ACTA1">#REF!</definedName>
    <definedName name="ACTA2" localSheetId="7">#REF!</definedName>
    <definedName name="ACTA2" localSheetId="1">#REF!</definedName>
    <definedName name="ACTA2">#REF!</definedName>
    <definedName name="actores">[38]Listado!$L$2:$L$11</definedName>
    <definedName name="actual" localSheetId="7">'[39]ESTADO RED'!#REF!</definedName>
    <definedName name="actual" localSheetId="19">'[40]ESTADO RED'!#REF!</definedName>
    <definedName name="actual" localSheetId="18">'[40]ESTADO RED'!#REF!</definedName>
    <definedName name="actual" localSheetId="20">'[40]ESTADO RED'!#REF!</definedName>
    <definedName name="actual" localSheetId="1">'[39]ESTADO RED'!#REF!</definedName>
    <definedName name="actual">'[39]ESTADO RED'!#REF!</definedName>
    <definedName name="Ad" localSheetId="7">#REF!</definedName>
    <definedName name="ad" localSheetId="19">[41]MATERIALES!$H$4</definedName>
    <definedName name="ad" localSheetId="18">[41]MATERIALES!$H$4</definedName>
    <definedName name="ad" localSheetId="20">[41]MATERIALES!$H$4</definedName>
    <definedName name="Ad" localSheetId="1">#REF!</definedName>
    <definedName name="Ad">#REF!</definedName>
    <definedName name="Ad_Un" localSheetId="7">#REF!</definedName>
    <definedName name="Ad_Un" localSheetId="1">#REF!</definedName>
    <definedName name="Ad_Un">#REF!</definedName>
    <definedName name="adadadadad" localSheetId="7">#REF!</definedName>
    <definedName name="adadadadad" localSheetId="1">#REF!</definedName>
    <definedName name="adadadadad">#REF!</definedName>
    <definedName name="ADAPTADOR_HEMBRA_P.V.C_1_2" localSheetId="7">#REF!</definedName>
    <definedName name="ADAPTADOR_HEMBRA_P.V.C_1_2" localSheetId="1">#REF!</definedName>
    <definedName name="ADAPTADOR_HEMBRA_P.V.C_1_2">#REF!</definedName>
    <definedName name="ADAPTADOR_MACHO_P.V.C_1_2" localSheetId="7">#REF!</definedName>
    <definedName name="ADAPTADOR_MACHO_P.V.C_1_2" localSheetId="1">#REF!</definedName>
    <definedName name="ADAPTADOR_MACHO_P.V.C_1_2">#REF!</definedName>
    <definedName name="Adaptador_pvc_1">'[42]LISTADO '!$F$56</definedName>
    <definedName name="Adaptador_pvc_1_2">'[42]LISTADO '!$F$54</definedName>
    <definedName name="Adaptador_pvc_2">'[42]LISTADO '!$F$49</definedName>
    <definedName name="adasd" localSheetId="7">#REF!</definedName>
    <definedName name="adasd" localSheetId="1">#REF!</definedName>
    <definedName name="adasd">#REF!</definedName>
    <definedName name="AdditionalCosts_Lumpsum" localSheetId="7">#REF!</definedName>
    <definedName name="AdditionalCosts_Lumpsum" localSheetId="1">#REF!</definedName>
    <definedName name="AdditionalCosts_Lumpsum">#REF!</definedName>
    <definedName name="AdditionalCosts_Percent" localSheetId="7">#REF!</definedName>
    <definedName name="AdditionalCosts_Percent" localSheetId="1">#REF!</definedName>
    <definedName name="AdditionalCosts_Percent">#REF!</definedName>
    <definedName name="ADFGSDB" localSheetId="19" hidden="1">{"via1",#N/A,TRUE,"general";"via2",#N/A,TRUE,"general";"via3",#N/A,TRUE,"general"}</definedName>
    <definedName name="ADFGSDB" localSheetId="20" hidden="1">{"via1",#N/A,TRUE,"general";"via2",#N/A,TRUE,"general";"via3",#N/A,TRUE,"general"}</definedName>
    <definedName name="ADFGSDB" hidden="1">{"via1",#N/A,TRUE,"general";"via2",#N/A,TRUE,"general";"via3",#N/A,TRUE,"general"}</definedName>
    <definedName name="ADFGSDB_1" localSheetId="19" hidden="1">{"via1",#N/A,TRUE,"general";"via2",#N/A,TRUE,"general";"via3",#N/A,TRUE,"general"}</definedName>
    <definedName name="ADFGSDB_1" localSheetId="20" hidden="1">{"via1",#N/A,TRUE,"general";"via2",#N/A,TRUE,"general";"via3",#N/A,TRUE,"general"}</definedName>
    <definedName name="ADFGSDB_1" hidden="1">{"via1",#N/A,TRUE,"general";"via2",#N/A,TRUE,"general";"via3",#N/A,TRUE,"general"}</definedName>
    <definedName name="ADI" localSheetId="7">#REF!</definedName>
    <definedName name="ADI" localSheetId="1">#REF!</definedName>
    <definedName name="ADI">#REF!</definedName>
    <definedName name="adicional" localSheetId="7">#REF!</definedName>
    <definedName name="adicional" localSheetId="20">#REF!</definedName>
    <definedName name="adicional" localSheetId="1">#REF!</definedName>
    <definedName name="adicional">#REF!</definedName>
    <definedName name="administrador" localSheetId="19">[43]Informacion!$B$15</definedName>
    <definedName name="administrador" localSheetId="18">[43]Informacion!$B$15</definedName>
    <definedName name="administrador" localSheetId="20">[43]Informacion!$B$15</definedName>
    <definedName name="ADMINISTRADOR">[44]CUMPLIMIENTO!$C$5</definedName>
    <definedName name="ADMINISTRADOR_VIAL__ARMANDO_SANCHEZ_SANCHEZ" localSheetId="19">[45]INDICMICROEMP!$A$20</definedName>
    <definedName name="ADMINISTRADOR_VIAL__ARMANDO_SANCHEZ_SANCHEZ" localSheetId="18">[45]INDICMICROEMP!$A$20</definedName>
    <definedName name="ADMINISTRADOR_VIAL__ARMANDO_SANCHEZ_SANCHEZ" localSheetId="20">[45]INDICMICROEMP!$A$20</definedName>
    <definedName name="ADMINISTRADOR_VIAL__ARMANDO_SANCHEZ_SANCHEZ">[46]INDICMICROEMP!$A$20</definedName>
    <definedName name="Admon" localSheetId="7">#REF!</definedName>
    <definedName name="admon" localSheetId="19">[47]DATOS!$B$16</definedName>
    <definedName name="admon" localSheetId="18">[47]DATOS!$B$16</definedName>
    <definedName name="admon" localSheetId="20">[47]DATOS!$B$16</definedName>
    <definedName name="Admon" localSheetId="1">#REF!</definedName>
    <definedName name="Admon">#REF!</definedName>
    <definedName name="admon1">[48]DATOS!$B$16</definedName>
    <definedName name="adoc1" localSheetId="7">[33]!absc</definedName>
    <definedName name="adoc1" localSheetId="19">[34]!absc</definedName>
    <definedName name="adoc1" localSheetId="18">[34]!absc</definedName>
    <definedName name="adoc1" localSheetId="20">[34]!absc</definedName>
    <definedName name="adoc1" localSheetId="1">[33]!absc</definedName>
    <definedName name="adoc1">[33]!absc</definedName>
    <definedName name="adoq" localSheetId="7">[49]!absc</definedName>
    <definedName name="adoq" localSheetId="1">[49]!absc</definedName>
    <definedName name="adoq">[49]!absc</definedName>
    <definedName name="ads" localSheetId="7">#REF!</definedName>
    <definedName name="ads" localSheetId="1">#REF!</definedName>
    <definedName name="ads">#REF!</definedName>
    <definedName name="ADSAD" localSheetId="19" hidden="1">{"TAB1",#N/A,TRUE,"GENERAL";"TAB2",#N/A,TRUE,"GENERAL";"TAB3",#N/A,TRUE,"GENERAL";"TAB4",#N/A,TRUE,"GENERAL";"TAB5",#N/A,TRUE,"GENERAL"}</definedName>
    <definedName name="ADSAD" localSheetId="20" hidden="1">{"TAB1",#N/A,TRUE,"GENERAL";"TAB2",#N/A,TRUE,"GENERAL";"TAB3",#N/A,TRUE,"GENERAL";"TAB4",#N/A,TRUE,"GENERAL";"TAB5",#N/A,TRUE,"GENERAL"}</definedName>
    <definedName name="ADSAD" hidden="1">{"TAB1",#N/A,TRUE,"GENERAL";"TAB2",#N/A,TRUE,"GENERAL";"TAB3",#N/A,TRUE,"GENERAL";"TAB4",#N/A,TRUE,"GENERAL";"TAB5",#N/A,TRUE,"GENERAL"}</definedName>
    <definedName name="ADSAD_1" localSheetId="19" hidden="1">{"TAB1",#N/A,TRUE,"GENERAL";"TAB2",#N/A,TRUE,"GENERAL";"TAB3",#N/A,TRUE,"GENERAL";"TAB4",#N/A,TRUE,"GENERAL";"TAB5",#N/A,TRUE,"GENERAL"}</definedName>
    <definedName name="ADSAD_1" localSheetId="20" hidden="1">{"TAB1",#N/A,TRUE,"GENERAL";"TAB2",#N/A,TRUE,"GENERAL";"TAB3",#N/A,TRUE,"GENERAL";"TAB4",#N/A,TRUE,"GENERAL";"TAB5",#N/A,TRUE,"GENERAL"}</definedName>
    <definedName name="ADSAD_1" hidden="1">{"TAB1",#N/A,TRUE,"GENERAL";"TAB2",#N/A,TRUE,"GENERAL";"TAB3",#N/A,TRUE,"GENERAL";"TAB4",#N/A,TRUE,"GENERAL";"TAB5",#N/A,TRUE,"GENERAL"}</definedName>
    <definedName name="Ae" localSheetId="7">#REF!</definedName>
    <definedName name="Ae" localSheetId="1">#REF!</definedName>
    <definedName name="Ae">#REF!</definedName>
    <definedName name="aefa" localSheetId="19" hidden="1">{"via1",#N/A,TRUE,"general";"via2",#N/A,TRUE,"general";"via3",#N/A,TRUE,"general"}</definedName>
    <definedName name="aefa" localSheetId="20" hidden="1">{"via1",#N/A,TRUE,"general";"via2",#N/A,TRUE,"general";"via3",#N/A,TRUE,"general"}</definedName>
    <definedName name="aefa" hidden="1">{"via1",#N/A,TRUE,"general";"via2",#N/A,TRUE,"general";"via3",#N/A,TRUE,"general"}</definedName>
    <definedName name="aefa_1" localSheetId="19" hidden="1">{"via1",#N/A,TRUE,"general";"via2",#N/A,TRUE,"general";"via3",#N/A,TRUE,"general"}</definedName>
    <definedName name="aefa_1" localSheetId="20" hidden="1">{"via1",#N/A,TRUE,"general";"via2",#N/A,TRUE,"general";"via3",#N/A,TRUE,"general"}</definedName>
    <definedName name="aefa_1" hidden="1">{"via1",#N/A,TRUE,"general";"via2",#N/A,TRUE,"general";"via3",#N/A,TRUE,"general"}</definedName>
    <definedName name="Af" localSheetId="7">#REF!</definedName>
    <definedName name="Af" localSheetId="1">#REF!</definedName>
    <definedName name="Af">#REF!</definedName>
    <definedName name="afdsw" localSheetId="19" hidden="1">{"TAB1",#N/A,TRUE,"GENERAL";"TAB2",#N/A,TRUE,"GENERAL";"TAB3",#N/A,TRUE,"GENERAL";"TAB4",#N/A,TRUE,"GENERAL";"TAB5",#N/A,TRUE,"GENERAL"}</definedName>
    <definedName name="afdsw" localSheetId="20" hidden="1">{"TAB1",#N/A,TRUE,"GENERAL";"TAB2",#N/A,TRUE,"GENERAL";"TAB3",#N/A,TRUE,"GENERAL";"TAB4",#N/A,TRUE,"GENERAL";"TAB5",#N/A,TRUE,"GENERAL"}</definedName>
    <definedName name="afdsw" hidden="1">{"TAB1",#N/A,TRUE,"GENERAL";"TAB2",#N/A,TRUE,"GENERAL";"TAB3",#N/A,TRUE,"GENERAL";"TAB4",#N/A,TRUE,"GENERAL";"TAB5",#N/A,TRUE,"GENERAL"}</definedName>
    <definedName name="afdsw_1" localSheetId="19" hidden="1">{"TAB1",#N/A,TRUE,"GENERAL";"TAB2",#N/A,TRUE,"GENERAL";"TAB3",#N/A,TRUE,"GENERAL";"TAB4",#N/A,TRUE,"GENERAL";"TAB5",#N/A,TRUE,"GENERAL"}</definedName>
    <definedName name="afdsw_1" localSheetId="20" hidden="1">{"TAB1",#N/A,TRUE,"GENERAL";"TAB2",#N/A,TRUE,"GENERAL";"TAB3",#N/A,TRUE,"GENERAL";"TAB4",#N/A,TRUE,"GENERAL";"TAB5",#N/A,TRUE,"GENERAL"}</definedName>
    <definedName name="afdsw_1" hidden="1">{"TAB1",#N/A,TRUE,"GENERAL";"TAB2",#N/A,TRUE,"GENERAL";"TAB3",#N/A,TRUE,"GENERAL";"TAB4",#N/A,TRUE,"GENERAL";"TAB5",#N/A,TRUE,"GENERAL"}</definedName>
    <definedName name="Afe">'[50]2009 Jagua'!$C$2:$C$27</definedName>
    <definedName name="afecompletions" localSheetId="7">#REF!</definedName>
    <definedName name="afecompletions" localSheetId="1">#REF!</definedName>
    <definedName name="afecompletions">#REF!</definedName>
    <definedName name="Ag" localSheetId="7">#REF!</definedName>
    <definedName name="Ag" localSheetId="1">#REF!</definedName>
    <definedName name="Ag">#REF!</definedName>
    <definedName name="agdsgg" localSheetId="19" hidden="1">{"via1",#N/A,TRUE,"general";"via2",#N/A,TRUE,"general";"via3",#N/A,TRUE,"general"}</definedName>
    <definedName name="agdsgg" localSheetId="20" hidden="1">{"via1",#N/A,TRUE,"general";"via2",#N/A,TRUE,"general";"via3",#N/A,TRUE,"general"}</definedName>
    <definedName name="agdsgg" hidden="1">{"via1",#N/A,TRUE,"general";"via2",#N/A,TRUE,"general";"via3",#N/A,TRUE,"general"}</definedName>
    <definedName name="agdsgg_1" localSheetId="19" hidden="1">{"via1",#N/A,TRUE,"general";"via2",#N/A,TRUE,"general";"via3",#N/A,TRUE,"general"}</definedName>
    <definedName name="agdsgg_1" localSheetId="20" hidden="1">{"via1",#N/A,TRUE,"general";"via2",#N/A,TRUE,"general";"via3",#N/A,TRUE,"general"}</definedName>
    <definedName name="agdsgg_1" hidden="1">{"via1",#N/A,TRUE,"general";"via2",#N/A,TRUE,"general";"via3",#N/A,TRUE,"general"}</definedName>
    <definedName name="ago00" localSheetId="7">[14]Dólar!#REF!</definedName>
    <definedName name="ago00" localSheetId="1">[14]Dólar!#REF!</definedName>
    <definedName name="ago00">[14]Dólar!#REF!</definedName>
    <definedName name="Agregado_grueso">'[35]LISTADO '!$F$6</definedName>
    <definedName name="Agua">'[35]LISTADO '!$F$5</definedName>
    <definedName name="Ah" localSheetId="7">#REF!</definedName>
    <definedName name="ah" localSheetId="19">#REF!</definedName>
    <definedName name="ah" localSheetId="18">#REF!</definedName>
    <definedName name="ah" localSheetId="20">#REF!</definedName>
    <definedName name="Ah" localSheetId="1">#REF!</definedName>
    <definedName name="Ah">#REF!</definedName>
    <definedName name="ahe" localSheetId="7">#REF!</definedName>
    <definedName name="ahe" localSheetId="20">#REF!</definedName>
    <definedName name="ahe" localSheetId="1">#REF!</definedName>
    <definedName name="ahe">#REF!</definedName>
    <definedName name="Ai" localSheetId="7">#REF!</definedName>
    <definedName name="Ai" localSheetId="1">#REF!</definedName>
    <definedName name="Ai">#REF!</definedName>
    <definedName name="AIPE" localSheetId="7">#REF!</definedName>
    <definedName name="AIPE" localSheetId="20">#REF!</definedName>
    <definedName name="AIPE" localSheetId="1">#REF!</definedName>
    <definedName name="AIPE">#REF!</definedName>
    <definedName name="AIU" localSheetId="7">#REF!</definedName>
    <definedName name="aiu" localSheetId="20">#REF!</definedName>
    <definedName name="AIU" localSheetId="1">#REF!</definedName>
    <definedName name="AIU">#REF!</definedName>
    <definedName name="aj" localSheetId="7">#REF!</definedName>
    <definedName name="aj" localSheetId="20">#REF!</definedName>
    <definedName name="aj" localSheetId="1">#REF!</definedName>
    <definedName name="aj">#REF!</definedName>
    <definedName name="AjustDelAIU" localSheetId="7">#REF!</definedName>
    <definedName name="AjustDelAIU" localSheetId="20">#REF!</definedName>
    <definedName name="AjustDelAIU" localSheetId="1">#REF!</definedName>
    <definedName name="AjustDelAIU">#REF!</definedName>
    <definedName name="Ak" localSheetId="7">#REF!</definedName>
    <definedName name="Ak" localSheetId="1">#REF!</definedName>
    <definedName name="Ak">#REF!</definedName>
    <definedName name="ALAMBRE" localSheetId="7">#REF!</definedName>
    <definedName name="ALAMBRE" localSheetId="1">#REF!</definedName>
    <definedName name="ALAMBRE">#REF!</definedName>
    <definedName name="ALAMBRE_" localSheetId="7">#REF!</definedName>
    <definedName name="ALAMBRE_" localSheetId="1">#REF!</definedName>
    <definedName name="ALAMBRE_">#REF!</definedName>
    <definedName name="Alambre_N_12">'[42]LISTADO '!$F$61</definedName>
    <definedName name="Alambre_N_14">'[42]LISTADO '!$F$62</definedName>
    <definedName name="Alambre_negro">'[35]LISTADO '!$F$24</definedName>
    <definedName name="ALAMBRE_NEGRO_No_18" localSheetId="7">#REF!</definedName>
    <definedName name="ALAMBRE_NEGRO_No_18" localSheetId="1">#REF!</definedName>
    <definedName name="ALAMBRE_NEGRO_No_18">#REF!</definedName>
    <definedName name="alampuas" localSheetId="7">[51]lisprecios!#REF!</definedName>
    <definedName name="alampuas" localSheetId="1">[51]lisprecios!#REF!</definedName>
    <definedName name="alampuas">[51]lisprecios!#REF!</definedName>
    <definedName name="alberca" localSheetId="7">#REF!</definedName>
    <definedName name="alberca" localSheetId="20">#REF!</definedName>
    <definedName name="alberca" localSheetId="1">#REF!</definedName>
    <definedName name="alberca">#REF!</definedName>
    <definedName name="alc" localSheetId="7">[52]!absc</definedName>
    <definedName name="alc" localSheetId="1">[52]!absc</definedName>
    <definedName name="alc">[52]!absc</definedName>
    <definedName name="ALK" localSheetId="7">#REF!</definedName>
    <definedName name="ALK" localSheetId="1">#REF!</definedName>
    <definedName name="ALK">#REF!</definedName>
    <definedName name="ALUMTE" localSheetId="7">#REF!</definedName>
    <definedName name="ALUMTE" localSheetId="1">#REF!</definedName>
    <definedName name="ALUMTE">#REF!</definedName>
    <definedName name="Am" localSheetId="7">#REF!</definedName>
    <definedName name="Am" localSheetId="1">#REF!</definedName>
    <definedName name="Am">#REF!</definedName>
    <definedName name="amazonía">[38]Listado!$D$31:$D$33</definedName>
    <definedName name="AMBIENTAL" localSheetId="7">#REF!</definedName>
    <definedName name="AMBIENTAL" localSheetId="1">#REF!</definedName>
    <definedName name="AMBIENTAL">#REF!</definedName>
    <definedName name="AMV" localSheetId="7">#REF!</definedName>
    <definedName name="AMV" localSheetId="1">#REF!</definedName>
    <definedName name="AMV">#REF!</definedName>
    <definedName name="An" localSheetId="7">#REF!</definedName>
    <definedName name="An" localSheetId="1">#REF!</definedName>
    <definedName name="An">#REF!</definedName>
    <definedName name="ANA" localSheetId="7">#REF!</definedName>
    <definedName name="ANA" localSheetId="1">#REF!</definedName>
    <definedName name="ANA">#REF!</definedName>
    <definedName name="Analyst" localSheetId="7" hidden="1">#REF!</definedName>
    <definedName name="Analyst" localSheetId="1" hidden="1">#REF!</definedName>
    <definedName name="Analyst" hidden="1">#REF!</definedName>
    <definedName name="Andamios">'[35]LISTADO '!$L$7</definedName>
    <definedName name="andenes" localSheetId="7">#REF!</definedName>
    <definedName name="andenes" localSheetId="1">#REF!</definedName>
    <definedName name="andenes">#REF!</definedName>
    <definedName name="ANDRE" localSheetId="7">#REF!</definedName>
    <definedName name="ANDRE" localSheetId="1">#REF!</definedName>
    <definedName name="ANDRE">#REF!</definedName>
    <definedName name="Angulo_de_platina__1_x1_x1_8" localSheetId="7">'[53]L. MAT.'!#REF!</definedName>
    <definedName name="Angulo_de_platina__1_x1_x1_8" localSheetId="1">'[53]L. MAT.'!#REF!</definedName>
    <definedName name="Angulo_de_platina__1_x1_x1_8">'[53]L. MAT.'!#REF!</definedName>
    <definedName name="ANOMarch02" localSheetId="7">#REF!</definedName>
    <definedName name="ANOMarch02" localSheetId="1">#REF!</definedName>
    <definedName name="ANOMarch02">#REF!</definedName>
    <definedName name="ANOPLMarch02" localSheetId="7">#REF!</definedName>
    <definedName name="ANOPLMarch02" localSheetId="1">#REF!</definedName>
    <definedName name="ANOPLMarch02">#REF!</definedName>
    <definedName name="ANORev2" localSheetId="7">#REF!</definedName>
    <definedName name="ANORev2" localSheetId="1">#REF!</definedName>
    <definedName name="ANORev2">#REF!</definedName>
    <definedName name="ANOTB_JUN01" localSheetId="7">#REF!</definedName>
    <definedName name="ANOTB_JUN01" localSheetId="1">#REF!</definedName>
    <definedName name="ANOTB_JUN01">#REF!</definedName>
    <definedName name="anscount" hidden="1">10</definedName>
    <definedName name="Antic">[54]BASES!$B$33</definedName>
    <definedName name="ANTICIPO">[55]BASES!$B$33</definedName>
    <definedName name="anticorrosiva" localSheetId="7">[51]lisprecios!#REF!</definedName>
    <definedName name="anticorrosiva" localSheetId="1">[51]lisprecios!#REF!</definedName>
    <definedName name="anticorrosiva">[51]lisprecios!#REF!</definedName>
    <definedName name="Anticorrosivo">'[42]LISTADO '!$F$96</definedName>
    <definedName name="ANTONIA" localSheetId="19">IF(BASICOS!FABIAN,Header_Row+BASICOS!Number_of_Payments,Header_Row)</definedName>
    <definedName name="ANTONIA" localSheetId="18">IF(INSUMOS!FABIAN,Header_Row+INSUMOS!Number_of_Payments,Header_Row)</definedName>
    <definedName name="ANTONIA" localSheetId="20">IF('M DE OBRA'!FABIAN,Header_Row+'M DE OBRA'!Number_of_Payments,Header_Row)</definedName>
    <definedName name="ANTONIA">#N/A</definedName>
    <definedName name="Añ" localSheetId="7">#REF!</definedName>
    <definedName name="Añ" localSheetId="1">#REF!</definedName>
    <definedName name="Añ">#REF!</definedName>
    <definedName name="año" localSheetId="7">'[39]ESTADO RED'!#REF!</definedName>
    <definedName name="año" localSheetId="19">'[40]ESTADO RED'!#REF!</definedName>
    <definedName name="año" localSheetId="18">'[40]ESTADO RED'!#REF!</definedName>
    <definedName name="año" localSheetId="20">'[40]ESTADO RED'!#REF!</definedName>
    <definedName name="año" localSheetId="1">'[39]ESTADO RED'!#REF!</definedName>
    <definedName name="año">'[39]ESTADO RED'!#REF!</definedName>
    <definedName name="año1" localSheetId="7">'[56]ESTADO RED'!#REF!</definedName>
    <definedName name="año1" localSheetId="19">'[56]ESTADO RED'!#REF!</definedName>
    <definedName name="año1" localSheetId="18">'[56]ESTADO RED'!#REF!</definedName>
    <definedName name="año1" localSheetId="20">'[56]ESTADO RED'!#REF!</definedName>
    <definedName name="año1" localSheetId="1">'[56]ESTADO RED'!#REF!</definedName>
    <definedName name="año1">'[56]ESTADO RED'!#REF!</definedName>
    <definedName name="AÑOWUIE">'[57]Res-Accide-10'!$R$2:$R$7</definedName>
    <definedName name="Ao" localSheetId="7">#REF!</definedName>
    <definedName name="ao" localSheetId="19">#REF!</definedName>
    <definedName name="ao" localSheetId="18">#REF!</definedName>
    <definedName name="ao" localSheetId="20">#REF!</definedName>
    <definedName name="Ao" localSheetId="1">#REF!</definedName>
    <definedName name="Ao">#REF!</definedName>
    <definedName name="Ap" localSheetId="7">#REF!</definedName>
    <definedName name="Ap" localSheetId="1">#REF!</definedName>
    <definedName name="Ap">#REF!</definedName>
    <definedName name="APB" localSheetId="19">[58]PRECIOS!$I$1:$L$51</definedName>
    <definedName name="APB" localSheetId="18">[58]PRECIOS!$I$1:$L$51</definedName>
    <definedName name="APB" localSheetId="20">[58]PRECIOS!$I$1:$L$51</definedName>
    <definedName name="APB">[25]PRECIOS!$G$71:$J$153</definedName>
    <definedName name="APIJA" localSheetId="7">#REF!</definedName>
    <definedName name="APIJA" localSheetId="1">#REF!</definedName>
    <definedName name="APIJA">#REF!</definedName>
    <definedName name="aprdata" localSheetId="7">#REF!</definedName>
    <definedName name="aprdata" localSheetId="1">#REF!</definedName>
    <definedName name="aprdata">#REF!</definedName>
    <definedName name="APU" localSheetId="7">[59]!absc</definedName>
    <definedName name="APU" localSheetId="19">[60]!absc</definedName>
    <definedName name="APU" localSheetId="18">[60]!absc</definedName>
    <definedName name="APU" localSheetId="20">[60]!absc</definedName>
    <definedName name="APU" localSheetId="1">[59]!absc</definedName>
    <definedName name="APU">[59]!absc</definedName>
    <definedName name="APU.4.2" localSheetId="7">Scheduled_Payment+Extra_Payment</definedName>
    <definedName name="APU.4.2" localSheetId="1">Scheduled_Payment+Extra_Payment</definedName>
    <definedName name="APU.4.2">Scheduled_Payment+Extra_Payment</definedName>
    <definedName name="apu_cerraduras">[61]APU!$F$2403</definedName>
    <definedName name="apu_cieloraso_tablilla_pino">[61]APU!$F$1201</definedName>
    <definedName name="apu_columna_confinamiento">[61]APU!$F$659</definedName>
    <definedName name="apu_combo_ap_sanit">[61]APU!$F$2416</definedName>
    <definedName name="apu_cubierta_ondulit">[61]APU!$F$1105</definedName>
    <definedName name="apu_cubierta_zinc">[61]APU!$F$1145</definedName>
    <definedName name="apu_demolicion_pañete">[61]APU!$F$44</definedName>
    <definedName name="apu_ducha_sencilla">[61]APU!$F$2623</definedName>
    <definedName name="apu_guardaescobas_madera">[61]APU!$F$1749</definedName>
    <definedName name="apu_herramientas">[61]APU!$F$3354</definedName>
    <definedName name="apu_lampara_2x48">[61]APU!$F$3237</definedName>
    <definedName name="apu_lampara_2x96">[61]APU!$F$3245</definedName>
    <definedName name="apu_levante_bloque_10">[61]APU!$F$900</definedName>
    <definedName name="apu_marco_puerta">[61]APU!$F$2292</definedName>
    <definedName name="apu_pintura_cieloraso_esmalte">[61]APU!$F$2946</definedName>
    <definedName name="apu_pintura_marcos">[61]APU!$F$2908</definedName>
    <definedName name="apu_pintura_rejas_anticorrosivo">[61]APU!$F$2871</definedName>
    <definedName name="apu_salida_alumbrado">[61]APU!$F$3122</definedName>
    <definedName name="apu_salida_tomacorriente">[61]APU!$F$3137</definedName>
    <definedName name="apu_tablero_10_circuitos">[61]APU!$F$3192</definedName>
    <definedName name="apu_toma_telefonico">[61]APU!$F$3170</definedName>
    <definedName name="apu_ventilador">[61]APU!$F$3253</definedName>
    <definedName name="apu_viga_amarre_sobre_muros15">[61]APU!$F$758</definedName>
    <definedName name="APU221.1" localSheetId="7">#REF!</definedName>
    <definedName name="APU221.1" localSheetId="19">#REF!</definedName>
    <definedName name="APU221.1" localSheetId="18">#REF!</definedName>
    <definedName name="APU221.1" localSheetId="20">#REF!</definedName>
    <definedName name="APU221.1" localSheetId="1">#REF!</definedName>
    <definedName name="APU221.1">#REF!</definedName>
    <definedName name="APU221.2" localSheetId="7">#REF!</definedName>
    <definedName name="APU221.2" localSheetId="19">#REF!</definedName>
    <definedName name="APU221.2" localSheetId="18">#REF!</definedName>
    <definedName name="APU221.2" localSheetId="20">#REF!</definedName>
    <definedName name="APU221.2" localSheetId="1">#REF!</definedName>
    <definedName name="APU221.2">#REF!</definedName>
    <definedName name="apubox" localSheetId="7">#REF!</definedName>
    <definedName name="apubox" localSheetId="20">#REF!</definedName>
    <definedName name="apubox" localSheetId="1">#REF!</definedName>
    <definedName name="apubox">#REF!</definedName>
    <definedName name="APUCANALS" localSheetId="7">#REF!</definedName>
    <definedName name="APUCANALS" localSheetId="1">#REF!</definedName>
    <definedName name="APUCANALS">#REF!</definedName>
    <definedName name="APUDES" localSheetId="7">#REF!</definedName>
    <definedName name="APUDES" localSheetId="1">#REF!</definedName>
    <definedName name="APUDES">#REF!</definedName>
    <definedName name="APUSEDIMENS" localSheetId="7">#REF!</definedName>
    <definedName name="APUSEDIMENS" localSheetId="1">#REF!</definedName>
    <definedName name="APUSEDIMENS">#REF!</definedName>
    <definedName name="Aq" localSheetId="7">#REF!</definedName>
    <definedName name="Aq" localSheetId="1">#REF!</definedName>
    <definedName name="Aq">#REF!</definedName>
    <definedName name="aqaq" localSheetId="19" hidden="1">{"TAB1",#N/A,TRUE,"GENERAL";"TAB2",#N/A,TRUE,"GENERAL";"TAB3",#N/A,TRUE,"GENERAL";"TAB4",#N/A,TRUE,"GENERAL";"TAB5",#N/A,TRUE,"GENERAL"}</definedName>
    <definedName name="aqaq" localSheetId="20" hidden="1">{"TAB1",#N/A,TRUE,"GENERAL";"TAB2",#N/A,TRUE,"GENERAL";"TAB3",#N/A,TRUE,"GENERAL";"TAB4",#N/A,TRUE,"GENERAL";"TAB5",#N/A,TRUE,"GENERAL"}</definedName>
    <definedName name="aqaq" hidden="1">{"TAB1",#N/A,TRUE,"GENERAL";"TAB2",#N/A,TRUE,"GENERAL";"TAB3",#N/A,TRUE,"GENERAL";"TAB4",#N/A,TRUE,"GENERAL";"TAB5",#N/A,TRUE,"GENERAL"}</definedName>
    <definedName name="aqaq_1" localSheetId="19" hidden="1">{"TAB1",#N/A,TRUE,"GENERAL";"TAB2",#N/A,TRUE,"GENERAL";"TAB3",#N/A,TRUE,"GENERAL";"TAB4",#N/A,TRUE,"GENERAL";"TAB5",#N/A,TRUE,"GENERAL"}</definedName>
    <definedName name="aqaq_1" localSheetId="20" hidden="1">{"TAB1",#N/A,TRUE,"GENERAL";"TAB2",#N/A,TRUE,"GENERAL";"TAB3",#N/A,TRUE,"GENERAL";"TAB4",#N/A,TRUE,"GENERAL";"TAB5",#N/A,TRUE,"GENERAL"}</definedName>
    <definedName name="aqaq_1" hidden="1">{"TAB1",#N/A,TRUE,"GENERAL";"TAB2",#N/A,TRUE,"GENERAL";"TAB3",#N/A,TRUE,"GENERAL";"TAB4",#N/A,TRUE,"GENERAL";"TAB5",#N/A,TRUE,"GENERAL"}</definedName>
    <definedName name="Ar" localSheetId="7">#REF!</definedName>
    <definedName name="Ar" localSheetId="1">#REF!</definedName>
    <definedName name="Ar">#REF!</definedName>
    <definedName name="_xlnm.Extract" localSheetId="7">#REF!</definedName>
    <definedName name="_xlnm.Extract" localSheetId="1">#REF!</definedName>
    <definedName name="_xlnm.Extract">#REF!</definedName>
    <definedName name="_xlnm.Print_Area" localSheetId="3">'1.1'!$B$2:$M$52</definedName>
    <definedName name="_xlnm.Print_Area" localSheetId="4">'2.1'!$B$2:$M$52</definedName>
    <definedName name="_xlnm.Print_Area" localSheetId="13">'2.10'!$B$2:$M$52</definedName>
    <definedName name="_xlnm.Print_Area" localSheetId="5">'2.2'!$B$2:$M$52</definedName>
    <definedName name="_xlnm.Print_Area" localSheetId="6">'2.3'!$B$2:$M$52</definedName>
    <definedName name="_xlnm.Print_Area" localSheetId="7">'2.4'!$B$2:$M$52</definedName>
    <definedName name="_xlnm.Print_Area" localSheetId="8">'2.5'!$B$2:$M$52</definedName>
    <definedName name="_xlnm.Print_Area" localSheetId="9">'2.6'!$B$2:$M$52</definedName>
    <definedName name="_xlnm.Print_Area" localSheetId="10">'2.7'!$B$2:$M$52</definedName>
    <definedName name="_xlnm.Print_Area" localSheetId="11">'2.8'!$B$2:$M$52</definedName>
    <definedName name="_xlnm.Print_Area" localSheetId="12">'2.9'!$B$2:$M$52</definedName>
    <definedName name="_xlnm.Print_Area" localSheetId="14">'3.1'!$B$2:$M$52</definedName>
    <definedName name="_xlnm.Print_Area" localSheetId="15">'3.2'!$B$2:$M$52</definedName>
    <definedName name="_xlnm.Print_Area" localSheetId="16">'3.3'!$B$2:$M$52</definedName>
    <definedName name="_xlnm.Print_Area" localSheetId="21">'ANALISIS INTERVENTORIA'!$A$1:$J$27</definedName>
    <definedName name="_xlnm.Print_Area" localSheetId="19">#N/A</definedName>
    <definedName name="_xlnm.Print_Area" localSheetId="18">INSUMOS!$A$1:$D$282</definedName>
    <definedName name="_xlnm.Print_Area" localSheetId="17">'MORTERO 1;4'!$B$2:$M$52</definedName>
    <definedName name="_xlnm.Print_Area" localSheetId="1">'PRESUPUESTO GENERAL HORNILLAS'!$B$2:$H$57</definedName>
    <definedName name="_xlnm.Print_Area" localSheetId="2">'PTO HORNILLA'!$B$2:$H$58</definedName>
    <definedName name="_xlnm.Print_Area">#REF!</definedName>
    <definedName name="Área_Impactada" localSheetId="7">#REF!</definedName>
    <definedName name="Área_Impactada" localSheetId="1">#REF!</definedName>
    <definedName name="Área_Impactada">#REF!</definedName>
    <definedName name="Arena">'[35]LISTADO '!$F$4</definedName>
    <definedName name="arg" localSheetId="7" hidden="1">[62]MI!#REF!</definedName>
    <definedName name="arg" localSheetId="1" hidden="1">[62]MI!#REF!</definedName>
    <definedName name="arg" hidden="1">[62]MI!#REF!</definedName>
    <definedName name="arial" localSheetId="7">#REF!</definedName>
    <definedName name="arial" localSheetId="1">#REF!</definedName>
    <definedName name="arial">#REF!</definedName>
    <definedName name="Arrendamiento" localSheetId="7">#REF!</definedName>
    <definedName name="Arrendamiento" localSheetId="1">#REF!</definedName>
    <definedName name="Arrendamiento">#REF!</definedName>
    <definedName name="ArrendamientoCostos" localSheetId="7">#REF!</definedName>
    <definedName name="ArrendamientoCostos" localSheetId="1">#REF!</definedName>
    <definedName name="ArrendamientoCostos">#REF!</definedName>
    <definedName name="As" localSheetId="7">#REF!</definedName>
    <definedName name="as" localSheetId="19">#REF!</definedName>
    <definedName name="as" localSheetId="18">#REF!</definedName>
    <definedName name="as" localSheetId="20">#REF!</definedName>
    <definedName name="As" localSheetId="1">#REF!</definedName>
    <definedName name="As">#REF!</definedName>
    <definedName name="asa" localSheetId="7">#REF!</definedName>
    <definedName name="asa" localSheetId="1">#REF!</definedName>
    <definedName name="asa">#REF!</definedName>
    <definedName name="asas" localSheetId="7">#REF!</definedName>
    <definedName name="asas" localSheetId="1">#REF!</definedName>
    <definedName name="asas">#REF!</definedName>
    <definedName name="asaSASASAS" localSheetId="7">#REF!</definedName>
    <definedName name="asaSASASAS" localSheetId="1">#REF!</definedName>
    <definedName name="asaSASASAS">#REF!</definedName>
    <definedName name="ASB">[2]AASHTO!$A$8:$F$11</definedName>
    <definedName name="ASD" localSheetId="19" hidden="1">{"via1",#N/A,TRUE,"general";"via2",#N/A,TRUE,"general";"via3",#N/A,TRUE,"general"}</definedName>
    <definedName name="ASD" localSheetId="18" hidden="1">{"via1",#N/A,TRUE,"general";"via2",#N/A,TRUE,"general";"via3",#N/A,TRUE,"general"}</definedName>
    <definedName name="ASD" localSheetId="20" hidden="1">{"via1",#N/A,TRUE,"general";"via2",#N/A,TRUE,"general";"via3",#N/A,TRUE,"general"}</definedName>
    <definedName name="ASD">[63]PRECIOS!$G$6</definedName>
    <definedName name="ASD_1" localSheetId="19" hidden="1">{"via1",#N/A,TRUE,"general";"via2",#N/A,TRUE,"general";"via3",#N/A,TRUE,"general"}</definedName>
    <definedName name="ASD_1" localSheetId="20" hidden="1">{"via1",#N/A,TRUE,"general";"via2",#N/A,TRUE,"general";"via3",#N/A,TRUE,"general"}</definedName>
    <definedName name="ASD_1" hidden="1">{"via1",#N/A,TRUE,"general";"via2",#N/A,TRUE,"general";"via3",#N/A,TRUE,"general"}</definedName>
    <definedName name="ASDA" localSheetId="19" hidden="1">{"via1",#N/A,TRUE,"general";"via2",#N/A,TRUE,"general";"via3",#N/A,TRUE,"general"}</definedName>
    <definedName name="ASDA" localSheetId="20" hidden="1">{"via1",#N/A,TRUE,"general";"via2",#N/A,TRUE,"general";"via3",#N/A,TRUE,"general"}</definedName>
    <definedName name="ASDA" hidden="1">{"via1",#N/A,TRUE,"general";"via2",#N/A,TRUE,"general";"via3",#N/A,TRUE,"general"}</definedName>
    <definedName name="ASDA_1" localSheetId="19" hidden="1">{"via1",#N/A,TRUE,"general";"via2",#N/A,TRUE,"general";"via3",#N/A,TRUE,"general"}</definedName>
    <definedName name="ASDA_1" localSheetId="20" hidden="1">{"via1",#N/A,TRUE,"general";"via2",#N/A,TRUE,"general";"via3",#N/A,TRUE,"general"}</definedName>
    <definedName name="ASDA_1" hidden="1">{"via1",#N/A,TRUE,"general";"via2",#N/A,TRUE,"general";"via3",#N/A,TRUE,"general"}</definedName>
    <definedName name="asdasd" localSheetId="19" hidden="1">{"TAB1",#N/A,TRUE,"GENERAL";"TAB2",#N/A,TRUE,"GENERAL";"TAB3",#N/A,TRUE,"GENERAL";"TAB4",#N/A,TRUE,"GENERAL";"TAB5",#N/A,TRUE,"GENERAL"}</definedName>
    <definedName name="asdasd" localSheetId="20" hidden="1">{"TAB1",#N/A,TRUE,"GENERAL";"TAB2",#N/A,TRUE,"GENERAL";"TAB3",#N/A,TRUE,"GENERAL";"TAB4",#N/A,TRUE,"GENERAL";"TAB5",#N/A,TRUE,"GENERAL"}</definedName>
    <definedName name="asdasd" hidden="1">{"TAB1",#N/A,TRUE,"GENERAL";"TAB2",#N/A,TRUE,"GENERAL";"TAB3",#N/A,TRUE,"GENERAL";"TAB4",#N/A,TRUE,"GENERAL";"TAB5",#N/A,TRUE,"GENERAL"}</definedName>
    <definedName name="asdasd_1" localSheetId="19" hidden="1">{"TAB1",#N/A,TRUE,"GENERAL";"TAB2",#N/A,TRUE,"GENERAL";"TAB3",#N/A,TRUE,"GENERAL";"TAB4",#N/A,TRUE,"GENERAL";"TAB5",#N/A,TRUE,"GENERAL"}</definedName>
    <definedName name="asdasd_1" localSheetId="20" hidden="1">{"TAB1",#N/A,TRUE,"GENERAL";"TAB2",#N/A,TRUE,"GENERAL";"TAB3",#N/A,TRUE,"GENERAL";"TAB4",#N/A,TRUE,"GENERAL";"TAB5",#N/A,TRUE,"GENERAL"}</definedName>
    <definedName name="asdasd_1" hidden="1">{"TAB1",#N/A,TRUE,"GENERAL";"TAB2",#N/A,TRUE,"GENERAL";"TAB3",#N/A,TRUE,"GENERAL";"TAB4",#N/A,TRUE,"GENERAL";"TAB5",#N/A,TRUE,"GENERAL"}</definedName>
    <definedName name="ASDASDA" localSheetId="7">#REF!</definedName>
    <definedName name="ASDASDA" localSheetId="1">#REF!</definedName>
    <definedName name="ASDASDA">#REF!</definedName>
    <definedName name="asdd" localSheetId="7">#REF!</definedName>
    <definedName name="asdd" localSheetId="1">#REF!</definedName>
    <definedName name="asdd">#REF!</definedName>
    <definedName name="asdf" localSheetId="19" hidden="1">{"via1",#N/A,TRUE,"general";"via2",#N/A,TRUE,"general";"via3",#N/A,TRUE,"general"}</definedName>
    <definedName name="asdf" localSheetId="20" hidden="1">{"via1",#N/A,TRUE,"general";"via2",#N/A,TRUE,"general";"via3",#N/A,TRUE,"general"}</definedName>
    <definedName name="asdf" hidden="1">{"via1",#N/A,TRUE,"general";"via2",#N/A,TRUE,"general";"via3",#N/A,TRUE,"general"}</definedName>
    <definedName name="asdf_1" localSheetId="19" hidden="1">{"via1",#N/A,TRUE,"general";"via2",#N/A,TRUE,"general";"via3",#N/A,TRUE,"general"}</definedName>
    <definedName name="asdf_1" localSheetId="20" hidden="1">{"via1",#N/A,TRUE,"general";"via2",#N/A,TRUE,"general";"via3",#N/A,TRUE,"general"}</definedName>
    <definedName name="asdf_1" hidden="1">{"via1",#N/A,TRUE,"general";"via2",#N/A,TRUE,"general";"via3",#N/A,TRUE,"general"}</definedName>
    <definedName name="asdfa" localSheetId="19" hidden="1">{"via1",#N/A,TRUE,"general";"via2",#N/A,TRUE,"general";"via3",#N/A,TRUE,"general"}</definedName>
    <definedName name="asdfa" localSheetId="20" hidden="1">{"via1",#N/A,TRUE,"general";"via2",#N/A,TRUE,"general";"via3",#N/A,TRUE,"general"}</definedName>
    <definedName name="asdfa" hidden="1">{"via1",#N/A,TRUE,"general";"via2",#N/A,TRUE,"general";"via3",#N/A,TRUE,"general"}</definedName>
    <definedName name="asdfa_1" localSheetId="19" hidden="1">{"via1",#N/A,TRUE,"general";"via2",#N/A,TRUE,"general";"via3",#N/A,TRUE,"general"}</definedName>
    <definedName name="asdfa_1" localSheetId="20" hidden="1">{"via1",#N/A,TRUE,"general";"via2",#N/A,TRUE,"general";"via3",#N/A,TRUE,"general"}</definedName>
    <definedName name="asdfa_1" hidden="1">{"via1",#N/A,TRUE,"general";"via2",#N/A,TRUE,"general";"via3",#N/A,TRUE,"general"}</definedName>
    <definedName name="asdfg" localSheetId="7">#REF!</definedName>
    <definedName name="asdfg" localSheetId="1">#REF!</definedName>
    <definedName name="asdfg">#REF!</definedName>
    <definedName name="asdfñk" localSheetId="7">[64]!absc</definedName>
    <definedName name="asdfñk" localSheetId="19">[65]!absc</definedName>
    <definedName name="asdfñk" localSheetId="18">[65]!absc</definedName>
    <definedName name="asdfñk" localSheetId="20">[65]!absc</definedName>
    <definedName name="asdfñk" localSheetId="1">[64]!absc</definedName>
    <definedName name="asdfñk">[64]!absc</definedName>
    <definedName name="asfasd" localSheetId="19" hidden="1">{"via1",#N/A,TRUE,"general";"via2",#N/A,TRUE,"general";"via3",#N/A,TRUE,"general"}</definedName>
    <definedName name="asfasd" localSheetId="20" hidden="1">{"via1",#N/A,TRUE,"general";"via2",#N/A,TRUE,"general";"via3",#N/A,TRUE,"general"}</definedName>
    <definedName name="asfasd" hidden="1">{"via1",#N/A,TRUE,"general";"via2",#N/A,TRUE,"general";"via3",#N/A,TRUE,"general"}</definedName>
    <definedName name="asfasd_1" localSheetId="19" hidden="1">{"via1",#N/A,TRUE,"general";"via2",#N/A,TRUE,"general";"via3",#N/A,TRUE,"general"}</definedName>
    <definedName name="asfasd_1" localSheetId="20" hidden="1">{"via1",#N/A,TRUE,"general";"via2",#N/A,TRUE,"general";"via3",#N/A,TRUE,"general"}</definedName>
    <definedName name="asfasd_1" hidden="1">{"via1",#N/A,TRUE,"general";"via2",#N/A,TRUE,"general";"via3",#N/A,TRUE,"general"}</definedName>
    <definedName name="asfasdl" localSheetId="19" hidden="1">{"via1",#N/A,TRUE,"general";"via2",#N/A,TRUE,"general";"via3",#N/A,TRUE,"general"}</definedName>
    <definedName name="asfasdl" localSheetId="20" hidden="1">{"via1",#N/A,TRUE,"general";"via2",#N/A,TRUE,"general";"via3",#N/A,TRUE,"general"}</definedName>
    <definedName name="asfasdl" hidden="1">{"via1",#N/A,TRUE,"general";"via2",#N/A,TRUE,"general";"via3",#N/A,TRUE,"general"}</definedName>
    <definedName name="asfasdl_1" localSheetId="19" hidden="1">{"via1",#N/A,TRUE,"general";"via2",#N/A,TRUE,"general";"via3",#N/A,TRUE,"general"}</definedName>
    <definedName name="asfasdl_1" localSheetId="20" hidden="1">{"via1",#N/A,TRUE,"general";"via2",#N/A,TRUE,"general";"via3",#N/A,TRUE,"general"}</definedName>
    <definedName name="asfasdl_1" hidden="1">{"via1",#N/A,TRUE,"general";"via2",#N/A,TRUE,"general";"via3",#N/A,TRUE,"general"}</definedName>
    <definedName name="asff" localSheetId="19" hidden="1">{"TAB1",#N/A,TRUE,"GENERAL";"TAB2",#N/A,TRUE,"GENERAL";"TAB3",#N/A,TRUE,"GENERAL";"TAB4",#N/A,TRUE,"GENERAL";"TAB5",#N/A,TRUE,"GENERAL"}</definedName>
    <definedName name="asff" localSheetId="20" hidden="1">{"TAB1",#N/A,TRUE,"GENERAL";"TAB2",#N/A,TRUE,"GENERAL";"TAB3",#N/A,TRUE,"GENERAL";"TAB4",#N/A,TRUE,"GENERAL";"TAB5",#N/A,TRUE,"GENERAL"}</definedName>
    <definedName name="asff" hidden="1">{"TAB1",#N/A,TRUE,"GENERAL";"TAB2",#N/A,TRUE,"GENERAL";"TAB3",#N/A,TRUE,"GENERAL";"TAB4",#N/A,TRUE,"GENERAL";"TAB5",#N/A,TRUE,"GENERAL"}</definedName>
    <definedName name="asff_1" localSheetId="19" hidden="1">{"TAB1",#N/A,TRUE,"GENERAL";"TAB2",#N/A,TRUE,"GENERAL";"TAB3",#N/A,TRUE,"GENERAL";"TAB4",#N/A,TRUE,"GENERAL";"TAB5",#N/A,TRUE,"GENERAL"}</definedName>
    <definedName name="asff_1" localSheetId="20" hidden="1">{"TAB1",#N/A,TRUE,"GENERAL";"TAB2",#N/A,TRUE,"GENERAL";"TAB3",#N/A,TRUE,"GENERAL";"TAB4",#N/A,TRUE,"GENERAL";"TAB5",#N/A,TRUE,"GENERAL"}</definedName>
    <definedName name="asff_1" hidden="1">{"TAB1",#N/A,TRUE,"GENERAL";"TAB2",#N/A,TRUE,"GENERAL";"TAB3",#N/A,TRUE,"GENERAL";"TAB4",#N/A,TRUE,"GENERAL";"TAB5",#N/A,TRUE,"GENERAL"}</definedName>
    <definedName name="asfghjoi" localSheetId="19" hidden="1">{"via1",#N/A,TRUE,"general";"via2",#N/A,TRUE,"general";"via3",#N/A,TRUE,"general"}</definedName>
    <definedName name="asfghjoi" localSheetId="20" hidden="1">{"via1",#N/A,TRUE,"general";"via2",#N/A,TRUE,"general";"via3",#N/A,TRUE,"general"}</definedName>
    <definedName name="asfghjoi" hidden="1">{"via1",#N/A,TRUE,"general";"via2",#N/A,TRUE,"general";"via3",#N/A,TRUE,"general"}</definedName>
    <definedName name="asfghjoi_1" localSheetId="19" hidden="1">{"via1",#N/A,TRUE,"general";"via2",#N/A,TRUE,"general";"via3",#N/A,TRUE,"general"}</definedName>
    <definedName name="asfghjoi_1" localSheetId="20" hidden="1">{"via1",#N/A,TRUE,"general";"via2",#N/A,TRUE,"general";"via3",#N/A,TRUE,"general"}</definedName>
    <definedName name="asfghjoi_1" hidden="1">{"via1",#N/A,TRUE,"general";"via2",#N/A,TRUE,"general";"via3",#N/A,TRUE,"general"}</definedName>
    <definedName name="AsistenciaCarretera" localSheetId="7">#REF!</definedName>
    <definedName name="AsistenciaCarretera" localSheetId="1">#REF!</definedName>
    <definedName name="AsistenciaCarretera">#REF!</definedName>
    <definedName name="AsistenciaCostos" localSheetId="7">#REF!</definedName>
    <definedName name="AsistenciaCostos" localSheetId="1">#REF!</definedName>
    <definedName name="AsistenciaCostos">#REF!</definedName>
    <definedName name="asojkdr" localSheetId="19" hidden="1">{"TAB1",#N/A,TRUE,"GENERAL";"TAB2",#N/A,TRUE,"GENERAL";"TAB3",#N/A,TRUE,"GENERAL";"TAB4",#N/A,TRUE,"GENERAL";"TAB5",#N/A,TRUE,"GENERAL"}</definedName>
    <definedName name="asojkdr" localSheetId="20" hidden="1">{"TAB1",#N/A,TRUE,"GENERAL";"TAB2",#N/A,TRUE,"GENERAL";"TAB3",#N/A,TRUE,"GENERAL";"TAB4",#N/A,TRUE,"GENERAL";"TAB5",#N/A,TRUE,"GENERAL"}</definedName>
    <definedName name="asojkdr" hidden="1">{"TAB1",#N/A,TRUE,"GENERAL";"TAB2",#N/A,TRUE,"GENERAL";"TAB3",#N/A,TRUE,"GENERAL";"TAB4",#N/A,TRUE,"GENERAL";"TAB5",#N/A,TRUE,"GENERAL"}</definedName>
    <definedName name="asojkdr_1" localSheetId="19" hidden="1">{"TAB1",#N/A,TRUE,"GENERAL";"TAB2",#N/A,TRUE,"GENERAL";"TAB3",#N/A,TRUE,"GENERAL";"TAB4",#N/A,TRUE,"GENERAL";"TAB5",#N/A,TRUE,"GENERAL"}</definedName>
    <definedName name="asojkdr_1" localSheetId="20" hidden="1">{"TAB1",#N/A,TRUE,"GENERAL";"TAB2",#N/A,TRUE,"GENERAL";"TAB3",#N/A,TRUE,"GENERAL";"TAB4",#N/A,TRUE,"GENERAL";"TAB5",#N/A,TRUE,"GENERAL"}</definedName>
    <definedName name="asojkdr_1" hidden="1">{"TAB1",#N/A,TRUE,"GENERAL";"TAB2",#N/A,TRUE,"GENERAL";"TAB3",#N/A,TRUE,"GENERAL";"TAB4",#N/A,TRUE,"GENERAL";"TAB5",#N/A,TRUE,"GENERAL"}</definedName>
    <definedName name="assdf" localSheetId="7">#REF!</definedName>
    <definedName name="assdf" localSheetId="1">#REF!</definedName>
    <definedName name="assdf">#REF!</definedName>
    <definedName name="assetclass" localSheetId="7">#REF!</definedName>
    <definedName name="assetclass" localSheetId="1">#REF!</definedName>
    <definedName name="assetclass">#REF!</definedName>
    <definedName name="assetclass2" localSheetId="7">#REF!</definedName>
    <definedName name="assetclass2" localSheetId="1">#REF!</definedName>
    <definedName name="assetclass2">#REF!</definedName>
    <definedName name="assetclass3" localSheetId="7">#REF!</definedName>
    <definedName name="assetclass3" localSheetId="1">#REF!</definedName>
    <definedName name="assetclass3">#REF!</definedName>
    <definedName name="At" localSheetId="7">#REF!</definedName>
    <definedName name="At" localSheetId="1">#REF!</definedName>
    <definedName name="At">#REF!</definedName>
    <definedName name="Au" localSheetId="7">#REF!</definedName>
    <definedName name="au" localSheetId="19">#REF!</definedName>
    <definedName name="au" localSheetId="18">#REF!</definedName>
    <definedName name="au" localSheetId="20">#REF!</definedName>
    <definedName name="Au" localSheetId="1">#REF!</definedName>
    <definedName name="Au">#REF!</definedName>
    <definedName name="aur" localSheetId="7">#REF!</definedName>
    <definedName name="aur" localSheetId="20">#REF!</definedName>
    <definedName name="aur" localSheetId="1">#REF!</definedName>
    <definedName name="aur">#REF!</definedName>
    <definedName name="auto1" localSheetId="7">#REF!</definedName>
    <definedName name="auto1" localSheetId="20">#REF!</definedName>
    <definedName name="auto1" localSheetId="1">#REF!</definedName>
    <definedName name="auto1">#REF!</definedName>
    <definedName name="auto2" localSheetId="7">#REF!</definedName>
    <definedName name="auto2" localSheetId="20">#REF!</definedName>
    <definedName name="auto2" localSheetId="1">#REF!</definedName>
    <definedName name="auto2">#REF!</definedName>
    <definedName name="auto3" localSheetId="7">#REF!</definedName>
    <definedName name="auto3" localSheetId="1">#REF!</definedName>
    <definedName name="auto3">#REF!</definedName>
    <definedName name="av" localSheetId="7">#REF!</definedName>
    <definedName name="av" localSheetId="20">#REF!</definedName>
    <definedName name="av" localSheetId="1">#REF!</definedName>
    <definedName name="av">#REF!</definedName>
    <definedName name="AVIGA" localSheetId="7">#REF!</definedName>
    <definedName name="AVIGA" localSheetId="1">#REF!</definedName>
    <definedName name="AVIGA">#REF!</definedName>
    <definedName name="Ax" localSheetId="7">#REF!</definedName>
    <definedName name="ax" localSheetId="20">#REF!</definedName>
    <definedName name="Ax" localSheetId="1">#REF!</definedName>
    <definedName name="Ax">#REF!</definedName>
    <definedName name="Ay" localSheetId="7">#REF!</definedName>
    <definedName name="AY" localSheetId="19">[58]PRECIOS!$G$6</definedName>
    <definedName name="AY" localSheetId="18">[58]PRECIOS!$G$6</definedName>
    <definedName name="AY" localSheetId="20">[58]PRECIOS!$G$6</definedName>
    <definedName name="Ay" localSheetId="1">#REF!</definedName>
    <definedName name="Ay">#REF!</definedName>
    <definedName name="AYU" localSheetId="19">[58]PRECIOS!$F$6</definedName>
    <definedName name="AYU" localSheetId="18">[58]PRECIOS!$F$6</definedName>
    <definedName name="AYU" localSheetId="20">[58]PRECIOS!$F$6</definedName>
    <definedName name="AYU">[66]Hoja1!$F$6</definedName>
    <definedName name="ayudante">'[35]M.O.'!$F$18</definedName>
    <definedName name="azaz" localSheetId="19" hidden="1">{"TAB1",#N/A,TRUE,"GENERAL";"TAB2",#N/A,TRUE,"GENERAL";"TAB3",#N/A,TRUE,"GENERAL";"TAB4",#N/A,TRUE,"GENERAL";"TAB5",#N/A,TRUE,"GENERAL"}</definedName>
    <definedName name="azaz" localSheetId="20" hidden="1">{"TAB1",#N/A,TRUE,"GENERAL";"TAB2",#N/A,TRUE,"GENERAL";"TAB3",#N/A,TRUE,"GENERAL";"TAB4",#N/A,TRUE,"GENERAL";"TAB5",#N/A,TRUE,"GENERAL"}</definedName>
    <definedName name="azaz" hidden="1">{"TAB1",#N/A,TRUE,"GENERAL";"TAB2",#N/A,TRUE,"GENERAL";"TAB3",#N/A,TRUE,"GENERAL";"TAB4",#N/A,TRUE,"GENERAL";"TAB5",#N/A,TRUE,"GENERAL"}</definedName>
    <definedName name="azaz_1" localSheetId="19" hidden="1">{"TAB1",#N/A,TRUE,"GENERAL";"TAB2",#N/A,TRUE,"GENERAL";"TAB3",#N/A,TRUE,"GENERAL";"TAB4",#N/A,TRUE,"GENERAL";"TAB5",#N/A,TRUE,"GENERAL"}</definedName>
    <definedName name="azaz_1" localSheetId="20" hidden="1">{"TAB1",#N/A,TRUE,"GENERAL";"TAB2",#N/A,TRUE,"GENERAL";"TAB3",#N/A,TRUE,"GENERAL";"TAB4",#N/A,TRUE,"GENERAL";"TAB5",#N/A,TRUE,"GENERAL"}</definedName>
    <definedName name="azaz_1" hidden="1">{"TAB1",#N/A,TRUE,"GENERAL";"TAB2",#N/A,TRUE,"GENERAL";"TAB3",#N/A,TRUE,"GENERAL";"TAB4",#N/A,TRUE,"GENERAL";"TAB5",#N/A,TRUE,"GENERAL"}</definedName>
    <definedName name="Azimut" localSheetId="7">#REF!</definedName>
    <definedName name="Azimut" localSheetId="1">#REF!</definedName>
    <definedName name="Azimut">#REF!</definedName>
    <definedName name="azta" localSheetId="7">#REF!</definedName>
    <definedName name="azta" localSheetId="20">#REF!</definedName>
    <definedName name="azta" localSheetId="1">#REF!</definedName>
    <definedName name="azta">#REF!</definedName>
    <definedName name="b" localSheetId="7">'[4]CALCULO POI'!#REF!</definedName>
    <definedName name="B" localSheetId="19" hidden="1">{"via1",#N/A,TRUE,"general";"via2",#N/A,TRUE,"general";"via3",#N/A,TRUE,"general"}</definedName>
    <definedName name="B" localSheetId="18" hidden="1">{"via1",#N/A,TRUE,"general";"via2",#N/A,TRUE,"general";"via3",#N/A,TRUE,"general"}</definedName>
    <definedName name="B" localSheetId="20" hidden="1">{"via1",#N/A,TRUE,"general";"via2",#N/A,TRUE,"general";"via3",#N/A,TRUE,"general"}</definedName>
    <definedName name="b" localSheetId="1">'[4]CALCULO POI'!#REF!</definedName>
    <definedName name="b">'[4]CALCULO POI'!#REF!</definedName>
    <definedName name="B.DATOS">[4]BS.DATOS!$B$5:$N$30</definedName>
    <definedName name="B_1" localSheetId="19" hidden="1">{"via1",#N/A,TRUE,"general";"via2",#N/A,TRUE,"general";"via3",#N/A,TRUE,"general"}</definedName>
    <definedName name="B_1" localSheetId="20" hidden="1">{"via1",#N/A,TRUE,"general";"via2",#N/A,TRUE,"general";"via3",#N/A,TRUE,"general"}</definedName>
    <definedName name="B_1" hidden="1">{"via1",#N/A,TRUE,"general";"via2",#N/A,TRUE,"general";"via3",#N/A,TRUE,"general"}</definedName>
    <definedName name="B_impresión_IM" localSheetId="7">#REF!</definedName>
    <definedName name="B_impresión_IM" localSheetId="1">#REF!</definedName>
    <definedName name="B_impresión_IM">#REF!</definedName>
    <definedName name="Ba" localSheetId="7">#REF!</definedName>
    <definedName name="Ba" localSheetId="1">#REF!</definedName>
    <definedName name="Ba">#REF!</definedName>
    <definedName name="BAJA" localSheetId="7">#REF!</definedName>
    <definedName name="BAJA" localSheetId="1">#REF!</definedName>
    <definedName name="BAJA">#REF!</definedName>
    <definedName name="BALASTO" localSheetId="7">#REF!</definedName>
    <definedName name="BALASTO" localSheetId="1">#REF!</definedName>
    <definedName name="BALASTO">#REF!</definedName>
    <definedName name="baldosa" localSheetId="7">[51]lisprecios!#REF!</definedName>
    <definedName name="baldosa" localSheetId="1">[51]lisprecios!#REF!</definedName>
    <definedName name="baldosa">[51]lisprecios!#REF!</definedName>
    <definedName name="BALDOSIN" localSheetId="7">#REF!</definedName>
    <definedName name="BALDOSIN" localSheetId="1">#REF!</definedName>
    <definedName name="BALDOSIN">#REF!</definedName>
    <definedName name="Ballincourt">'[67]REF - Listas'!$B$13:$B$23</definedName>
    <definedName name="bancos" localSheetId="7">#REF!</definedName>
    <definedName name="bancos" localSheetId="20">#REF!</definedName>
    <definedName name="bancos" localSheetId="1">#REF!</definedName>
    <definedName name="bancos">#REF!</definedName>
    <definedName name="Banda2" localSheetId="7">#REF!</definedName>
    <definedName name="Banda2" localSheetId="1">#REF!</definedName>
    <definedName name="Banda2">#REF!</definedName>
    <definedName name="Banda2a" localSheetId="7">#REF!</definedName>
    <definedName name="Banda2a" localSheetId="1">#REF!</definedName>
    <definedName name="Banda2a">#REF!</definedName>
    <definedName name="BASE" localSheetId="7">#REF!</definedName>
    <definedName name="BASE" localSheetId="1">#REF!</definedName>
    <definedName name="BASE">#REF!</definedName>
    <definedName name="Base_datos_IM" localSheetId="7">#REF!</definedName>
    <definedName name="Base_datos_IM" localSheetId="1">#REF!</definedName>
    <definedName name="Base_datos_IM">#REF!</definedName>
    <definedName name="base_datos_t45" localSheetId="7">[68]CALIDAD!#REF!</definedName>
    <definedName name="base_datos_t45" localSheetId="1">[68]CALIDAD!#REF!</definedName>
    <definedName name="base_datos_t45">[68]CALIDAD!#REF!</definedName>
    <definedName name="Base_Mat" localSheetId="7">#REF!</definedName>
    <definedName name="Base_Mat" localSheetId="1">#REF!</definedName>
    <definedName name="Base_Mat">#REF!</definedName>
    <definedName name="Base_MO" localSheetId="7">#REF!</definedName>
    <definedName name="Base_MO" localSheetId="1">#REF!</definedName>
    <definedName name="Base_MO">#REF!</definedName>
    <definedName name="base_VaR" localSheetId="7">#REF!</definedName>
    <definedName name="base_VaR" localSheetId="1">#REF!</definedName>
    <definedName name="base_VaR">#REF!</definedName>
    <definedName name="BaseDate">[69]Parameters!$D$17</definedName>
    <definedName name="BaseDatos_Ore1" localSheetId="7">'[70]BD100-45'!#REF!</definedName>
    <definedName name="BaseDatos_Ore1" localSheetId="1">'[70]BD100-45'!#REF!</definedName>
    <definedName name="BaseDatos_Ore1">'[70]BD100-45'!#REF!</definedName>
    <definedName name="BaseDatos_T831" localSheetId="7">'[71]BD100-45-P1'!#REF!</definedName>
    <definedName name="BaseDatos_T831" localSheetId="1">'[71]BD100-45-P1'!#REF!</definedName>
    <definedName name="BaseDatos_T831">'[71]BD100-45-P1'!#REF!</definedName>
    <definedName name="_xlnm.Database" localSheetId="7">#REF!</definedName>
    <definedName name="_xlnm.Database" localSheetId="19">#REF!</definedName>
    <definedName name="_xlnm.Database" localSheetId="18">#REF!</definedName>
    <definedName name="_xlnm.Database" localSheetId="20">#REF!</definedName>
    <definedName name="_xlnm.Database" localSheetId="1">#REF!</definedName>
    <definedName name="_xlnm.Database">#REF!</definedName>
    <definedName name="BasePeriod" localSheetId="7">#REF!</definedName>
    <definedName name="BasePeriod" localSheetId="1">#REF!</definedName>
    <definedName name="BasePeriod">#REF!</definedName>
    <definedName name="BATERIA" localSheetId="7">#REF!</definedName>
    <definedName name="BATERIA" localSheetId="20">#REF!</definedName>
    <definedName name="BATERIA" localSheetId="1">#REF!</definedName>
    <definedName name="BATERIA">#REF!</definedName>
    <definedName name="BB" localSheetId="7">#REF!</definedName>
    <definedName name="BB" localSheetId="19">[28]PRECIOS!$G$1</definedName>
    <definedName name="BB" localSheetId="18">[28]PRECIOS!$G$1</definedName>
    <definedName name="BB" localSheetId="20">[28]PRECIOS!$G$1</definedName>
    <definedName name="BB" localSheetId="1">#REF!</definedName>
    <definedName name="BB">#REF!</definedName>
    <definedName name="bbb" localSheetId="7">#REF!</definedName>
    <definedName name="bbb" localSheetId="1">#REF!</definedName>
    <definedName name="bbb">#REF!</definedName>
    <definedName name="bbbbbb" localSheetId="19" hidden="1">{"via1",#N/A,TRUE,"general";"via2",#N/A,TRUE,"general";"via3",#N/A,TRUE,"general"}</definedName>
    <definedName name="bbbbbb" localSheetId="20" hidden="1">{"via1",#N/A,TRUE,"general";"via2",#N/A,TRUE,"general";"via3",#N/A,TRUE,"general"}</definedName>
    <definedName name="bbbbbb" hidden="1">{"via1",#N/A,TRUE,"general";"via2",#N/A,TRUE,"general";"via3",#N/A,TRUE,"general"}</definedName>
    <definedName name="bbbbbb_1" localSheetId="19" hidden="1">{"via1",#N/A,TRUE,"general";"via2",#N/A,TRUE,"general";"via3",#N/A,TRUE,"general"}</definedName>
    <definedName name="bbbbbb_1" localSheetId="20" hidden="1">{"via1",#N/A,TRUE,"general";"via2",#N/A,TRUE,"general";"via3",#N/A,TRUE,"general"}</definedName>
    <definedName name="bbbbbb_1" hidden="1">{"via1",#N/A,TRUE,"general";"via2",#N/A,TRUE,"general";"via3",#N/A,TRUE,"general"}</definedName>
    <definedName name="BBBBBBBB" localSheetId="7">#REF!</definedName>
    <definedName name="BBBBBBBB" localSheetId="1">#REF!</definedName>
    <definedName name="BBBBBBBB">#REF!</definedName>
    <definedName name="bbbbbh" localSheetId="19" hidden="1">{"TAB1",#N/A,TRUE,"GENERAL";"TAB2",#N/A,TRUE,"GENERAL";"TAB3",#N/A,TRUE,"GENERAL";"TAB4",#N/A,TRUE,"GENERAL";"TAB5",#N/A,TRUE,"GENERAL"}</definedName>
    <definedName name="bbbbbh" localSheetId="20" hidden="1">{"TAB1",#N/A,TRUE,"GENERAL";"TAB2",#N/A,TRUE,"GENERAL";"TAB3",#N/A,TRUE,"GENERAL";"TAB4",#N/A,TRUE,"GENERAL";"TAB5",#N/A,TRUE,"GENERAL"}</definedName>
    <definedName name="bbbbbh" hidden="1">{"TAB1",#N/A,TRUE,"GENERAL";"TAB2",#N/A,TRUE,"GENERAL";"TAB3",#N/A,TRUE,"GENERAL";"TAB4",#N/A,TRUE,"GENERAL";"TAB5",#N/A,TRUE,"GENERAL"}</definedName>
    <definedName name="bbbbbh_1" localSheetId="19" hidden="1">{"TAB1",#N/A,TRUE,"GENERAL";"TAB2",#N/A,TRUE,"GENERAL";"TAB3",#N/A,TRUE,"GENERAL";"TAB4",#N/A,TRUE,"GENERAL";"TAB5",#N/A,TRUE,"GENERAL"}</definedName>
    <definedName name="bbbbbh_1" localSheetId="20" hidden="1">{"TAB1",#N/A,TRUE,"GENERAL";"TAB2",#N/A,TRUE,"GENERAL";"TAB3",#N/A,TRUE,"GENERAL";"TAB4",#N/A,TRUE,"GENERAL";"TAB5",#N/A,TRUE,"GENERAL"}</definedName>
    <definedName name="bbbbbh_1" hidden="1">{"TAB1",#N/A,TRUE,"GENERAL";"TAB2",#N/A,TRUE,"GENERAL";"TAB3",#N/A,TRUE,"GENERAL";"TAB4",#N/A,TRUE,"GENERAL";"TAB5",#N/A,TRUE,"GENERAL"}</definedName>
    <definedName name="bbd" localSheetId="19" hidden="1">{"TAB1",#N/A,TRUE,"GENERAL";"TAB2",#N/A,TRUE,"GENERAL";"TAB3",#N/A,TRUE,"GENERAL";"TAB4",#N/A,TRUE,"GENERAL";"TAB5",#N/A,TRUE,"GENERAL"}</definedName>
    <definedName name="bbd" localSheetId="20" hidden="1">{"TAB1",#N/A,TRUE,"GENERAL";"TAB2",#N/A,TRUE,"GENERAL";"TAB3",#N/A,TRUE,"GENERAL";"TAB4",#N/A,TRUE,"GENERAL";"TAB5",#N/A,TRUE,"GENERAL"}</definedName>
    <definedName name="bbd" hidden="1">{"TAB1",#N/A,TRUE,"GENERAL";"TAB2",#N/A,TRUE,"GENERAL";"TAB3",#N/A,TRUE,"GENERAL";"TAB4",#N/A,TRUE,"GENERAL";"TAB5",#N/A,TRUE,"GENERAL"}</definedName>
    <definedName name="bbd_1" localSheetId="19" hidden="1">{"TAB1",#N/A,TRUE,"GENERAL";"TAB2",#N/A,TRUE,"GENERAL";"TAB3",#N/A,TRUE,"GENERAL";"TAB4",#N/A,TRUE,"GENERAL";"TAB5",#N/A,TRUE,"GENERAL"}</definedName>
    <definedName name="bbd_1" localSheetId="20" hidden="1">{"TAB1",#N/A,TRUE,"GENERAL";"TAB2",#N/A,TRUE,"GENERAL";"TAB3",#N/A,TRUE,"GENERAL";"TAB4",#N/A,TRUE,"GENERAL";"TAB5",#N/A,TRUE,"GENERAL"}</definedName>
    <definedName name="bbd_1" hidden="1">{"TAB1",#N/A,TRUE,"GENERAL";"TAB2",#N/A,TRUE,"GENERAL";"TAB3",#N/A,TRUE,"GENERAL";"TAB4",#N/A,TRUE,"GENERAL";"TAB5",#N/A,TRUE,"GENERAL"}</definedName>
    <definedName name="Bc" localSheetId="7">#REF!</definedName>
    <definedName name="Bc" localSheetId="1">#REF!</definedName>
    <definedName name="Bc">#REF!</definedName>
    <definedName name="BCXBDFG" localSheetId="19" hidden="1">{"TAB1",#N/A,TRUE,"GENERAL";"TAB2",#N/A,TRUE,"GENERAL";"TAB3",#N/A,TRUE,"GENERAL";"TAB4",#N/A,TRUE,"GENERAL";"TAB5",#N/A,TRUE,"GENERAL"}</definedName>
    <definedName name="BCXBDFG" localSheetId="20" hidden="1">{"TAB1",#N/A,TRUE,"GENERAL";"TAB2",#N/A,TRUE,"GENERAL";"TAB3",#N/A,TRUE,"GENERAL";"TAB4",#N/A,TRUE,"GENERAL";"TAB5",#N/A,TRUE,"GENERAL"}</definedName>
    <definedName name="BCXBDFG" hidden="1">{"TAB1",#N/A,TRUE,"GENERAL";"TAB2",#N/A,TRUE,"GENERAL";"TAB3",#N/A,TRUE,"GENERAL";"TAB4",#N/A,TRUE,"GENERAL";"TAB5",#N/A,TRUE,"GENERAL"}</definedName>
    <definedName name="BCXBDFG_1" localSheetId="19" hidden="1">{"TAB1",#N/A,TRUE,"GENERAL";"TAB2",#N/A,TRUE,"GENERAL";"TAB3",#N/A,TRUE,"GENERAL";"TAB4",#N/A,TRUE,"GENERAL";"TAB5",#N/A,TRUE,"GENERAL"}</definedName>
    <definedName name="BCXBDFG_1" localSheetId="20" hidden="1">{"TAB1",#N/A,TRUE,"GENERAL";"TAB2",#N/A,TRUE,"GENERAL";"TAB3",#N/A,TRUE,"GENERAL";"TAB4",#N/A,TRUE,"GENERAL";"TAB5",#N/A,TRUE,"GENERAL"}</definedName>
    <definedName name="BCXBDFG_1" hidden="1">{"TAB1",#N/A,TRUE,"GENERAL";"TAB2",#N/A,TRUE,"GENERAL";"TAB3",#N/A,TRUE,"GENERAL";"TAB4",#N/A,TRUE,"GENERAL";"TAB5",#N/A,TRUE,"GENERAL"}</definedName>
    <definedName name="Bd" localSheetId="7">#REF!</definedName>
    <definedName name="Bd" localSheetId="1">#REF!</definedName>
    <definedName name="Bd">#REF!</definedName>
    <definedName name="BDFB" localSheetId="19" hidden="1">{"via1",#N/A,TRUE,"general";"via2",#N/A,TRUE,"general";"via3",#N/A,TRUE,"general"}</definedName>
    <definedName name="BDFB" localSheetId="20" hidden="1">{"via1",#N/A,TRUE,"general";"via2",#N/A,TRUE,"general";"via3",#N/A,TRUE,"general"}</definedName>
    <definedName name="BDFB" hidden="1">{"via1",#N/A,TRUE,"general";"via2",#N/A,TRUE,"general";"via3",#N/A,TRUE,"general"}</definedName>
    <definedName name="BDFB_1" localSheetId="19" hidden="1">{"via1",#N/A,TRUE,"general";"via2",#N/A,TRUE,"general";"via3",#N/A,TRUE,"general"}</definedName>
    <definedName name="BDFB_1" localSheetId="20" hidden="1">{"via1",#N/A,TRUE,"general";"via2",#N/A,TRUE,"general";"via3",#N/A,TRUE,"general"}</definedName>
    <definedName name="BDFB_1" hidden="1">{"via1",#N/A,TRUE,"general";"via2",#N/A,TRUE,"general";"via3",#N/A,TRUE,"general"}</definedName>
    <definedName name="BDFGDG" localSheetId="19" hidden="1">{"TAB1",#N/A,TRUE,"GENERAL";"TAB2",#N/A,TRUE,"GENERAL";"TAB3",#N/A,TRUE,"GENERAL";"TAB4",#N/A,TRUE,"GENERAL";"TAB5",#N/A,TRUE,"GENERAL"}</definedName>
    <definedName name="BDFGDG" localSheetId="20" hidden="1">{"TAB1",#N/A,TRUE,"GENERAL";"TAB2",#N/A,TRUE,"GENERAL";"TAB3",#N/A,TRUE,"GENERAL";"TAB4",#N/A,TRUE,"GENERAL";"TAB5",#N/A,TRUE,"GENERAL"}</definedName>
    <definedName name="BDFGDG" hidden="1">{"TAB1",#N/A,TRUE,"GENERAL";"TAB2",#N/A,TRUE,"GENERAL";"TAB3",#N/A,TRUE,"GENERAL";"TAB4",#N/A,TRUE,"GENERAL";"TAB5",#N/A,TRUE,"GENERAL"}</definedName>
    <definedName name="BDFGDG_1" localSheetId="19" hidden="1">{"TAB1",#N/A,TRUE,"GENERAL";"TAB2",#N/A,TRUE,"GENERAL";"TAB3",#N/A,TRUE,"GENERAL";"TAB4",#N/A,TRUE,"GENERAL";"TAB5",#N/A,TRUE,"GENERAL"}</definedName>
    <definedName name="BDFGDG_1" localSheetId="20" hidden="1">{"TAB1",#N/A,TRUE,"GENERAL";"TAB2",#N/A,TRUE,"GENERAL";"TAB3",#N/A,TRUE,"GENERAL";"TAB4",#N/A,TRUE,"GENERAL";"TAB5",#N/A,TRUE,"GENERAL"}</definedName>
    <definedName name="BDFGDG_1" hidden="1">{"TAB1",#N/A,TRUE,"GENERAL";"TAB2",#N/A,TRUE,"GENERAL";"TAB3",#N/A,TRUE,"GENERAL";"TAB4",#N/A,TRUE,"GENERAL";"TAB5",#N/A,TRUE,"GENERAL"}</definedName>
    <definedName name="BDLICITACION" localSheetId="19">[72]BD!$A:$IV</definedName>
    <definedName name="BDLICITACION" localSheetId="18">[72]BD!$A:$IV</definedName>
    <definedName name="BDLICITACION" localSheetId="20">[72]BD!$A:$IV</definedName>
    <definedName name="BDLICITACION">[72]BD!$1:$1048576</definedName>
    <definedName name="Be" localSheetId="7">#REF!</definedName>
    <definedName name="be" localSheetId="19" hidden="1">{"TAB1",#N/A,TRUE,"GENERAL";"TAB2",#N/A,TRUE,"GENERAL";"TAB3",#N/A,TRUE,"GENERAL";"TAB4",#N/A,TRUE,"GENERAL";"TAB5",#N/A,TRUE,"GENERAL"}</definedName>
    <definedName name="be" localSheetId="18" hidden="1">{"TAB1",#N/A,TRUE,"GENERAL";"TAB2",#N/A,TRUE,"GENERAL";"TAB3",#N/A,TRUE,"GENERAL";"TAB4",#N/A,TRUE,"GENERAL";"TAB5",#N/A,TRUE,"GENERAL"}</definedName>
    <definedName name="be" localSheetId="20" hidden="1">{"TAB1",#N/A,TRUE,"GENERAL";"TAB2",#N/A,TRUE,"GENERAL";"TAB3",#N/A,TRUE,"GENERAL";"TAB4",#N/A,TRUE,"GENERAL";"TAB5",#N/A,TRUE,"GENERAL"}</definedName>
    <definedName name="Be" localSheetId="1">#REF!</definedName>
    <definedName name="Be">#REF!</definedName>
    <definedName name="be_1" localSheetId="19" hidden="1">{"TAB1",#N/A,TRUE,"GENERAL";"TAB2",#N/A,TRUE,"GENERAL";"TAB3",#N/A,TRUE,"GENERAL";"TAB4",#N/A,TRUE,"GENERAL";"TAB5",#N/A,TRUE,"GENERAL"}</definedName>
    <definedName name="be_1" localSheetId="20" hidden="1">{"TAB1",#N/A,TRUE,"GENERAL";"TAB2",#N/A,TRUE,"GENERAL";"TAB3",#N/A,TRUE,"GENERAL";"TAB4",#N/A,TRUE,"GENERAL";"TAB5",#N/A,TRUE,"GENERAL"}</definedName>
    <definedName name="be_1" hidden="1">{"TAB1",#N/A,TRUE,"GENERAL";"TAB2",#N/A,TRUE,"GENERAL";"TAB3",#N/A,TRUE,"GENERAL";"TAB4",#N/A,TRUE,"GENERAL";"TAB5",#N/A,TRUE,"GENERAL"}</definedName>
    <definedName name="Beg_Bal" localSheetId="7">#REF!</definedName>
    <definedName name="Beg_Bal" localSheetId="19">#REF!</definedName>
    <definedName name="Beg_Bal" localSheetId="18">#REF!</definedName>
    <definedName name="Beg_Bal" localSheetId="20">#REF!</definedName>
    <definedName name="Beg_Bal" localSheetId="1">#REF!</definedName>
    <definedName name="Beg_Bal">#REF!</definedName>
    <definedName name="Bf" localSheetId="7">#REF!</definedName>
    <definedName name="Bf" localSheetId="1">#REF!</definedName>
    <definedName name="Bf">#REF!</definedName>
    <definedName name="bfgxddvd" localSheetId="7">#REF!</definedName>
    <definedName name="bfgxddvd" localSheetId="1">#REF!</definedName>
    <definedName name="bfgxddvd">#REF!</definedName>
    <definedName name="bfnfv" localSheetId="19" hidden="1">{"TAB1",#N/A,TRUE,"GENERAL";"TAB2",#N/A,TRUE,"GENERAL";"TAB3",#N/A,TRUE,"GENERAL";"TAB4",#N/A,TRUE,"GENERAL";"TAB5",#N/A,TRUE,"GENERAL"}</definedName>
    <definedName name="bfnfv" localSheetId="20" hidden="1">{"TAB1",#N/A,TRUE,"GENERAL";"TAB2",#N/A,TRUE,"GENERAL";"TAB3",#N/A,TRUE,"GENERAL";"TAB4",#N/A,TRUE,"GENERAL";"TAB5",#N/A,TRUE,"GENERAL"}</definedName>
    <definedName name="bfnfv" hidden="1">{"TAB1",#N/A,TRUE,"GENERAL";"TAB2",#N/A,TRUE,"GENERAL";"TAB3",#N/A,TRUE,"GENERAL";"TAB4",#N/A,TRUE,"GENERAL";"TAB5",#N/A,TRUE,"GENERAL"}</definedName>
    <definedName name="bfnfv_1" localSheetId="19" hidden="1">{"TAB1",#N/A,TRUE,"GENERAL";"TAB2",#N/A,TRUE,"GENERAL";"TAB3",#N/A,TRUE,"GENERAL";"TAB4",#N/A,TRUE,"GENERAL";"TAB5",#N/A,TRUE,"GENERAL"}</definedName>
    <definedName name="bfnfv_1" localSheetId="20" hidden="1">{"TAB1",#N/A,TRUE,"GENERAL";"TAB2",#N/A,TRUE,"GENERAL";"TAB3",#N/A,TRUE,"GENERAL";"TAB4",#N/A,TRUE,"GENERAL";"TAB5",#N/A,TRUE,"GENERAL"}</definedName>
    <definedName name="bfnfv_1" hidden="1">{"TAB1",#N/A,TRUE,"GENERAL";"TAB2",#N/A,TRUE,"GENERAL";"TAB3",#N/A,TRUE,"GENERAL";"TAB4",#N/A,TRUE,"GENERAL";"TAB5",#N/A,TRUE,"GENERAL"}</definedName>
    <definedName name="Bg" localSheetId="7">#REF!</definedName>
    <definedName name="Bg" localSheetId="1">#REF!</definedName>
    <definedName name="Bg">#REF!</definedName>
    <definedName name="bgb" localSheetId="19" hidden="1">{"TAB1",#N/A,TRUE,"GENERAL";"TAB2",#N/A,TRUE,"GENERAL";"TAB3",#N/A,TRUE,"GENERAL";"TAB4",#N/A,TRUE,"GENERAL";"TAB5",#N/A,TRUE,"GENERAL"}</definedName>
    <definedName name="bgb" localSheetId="20" hidden="1">{"TAB1",#N/A,TRUE,"GENERAL";"TAB2",#N/A,TRUE,"GENERAL";"TAB3",#N/A,TRUE,"GENERAL";"TAB4",#N/A,TRUE,"GENERAL";"TAB5",#N/A,TRUE,"GENERAL"}</definedName>
    <definedName name="bgb" hidden="1">{"TAB1",#N/A,TRUE,"GENERAL";"TAB2",#N/A,TRUE,"GENERAL";"TAB3",#N/A,TRUE,"GENERAL";"TAB4",#N/A,TRUE,"GENERAL";"TAB5",#N/A,TRUE,"GENERAL"}</definedName>
    <definedName name="bgb_1" localSheetId="19" hidden="1">{"TAB1",#N/A,TRUE,"GENERAL";"TAB2",#N/A,TRUE,"GENERAL";"TAB3",#N/A,TRUE,"GENERAL";"TAB4",#N/A,TRUE,"GENERAL";"TAB5",#N/A,TRUE,"GENERAL"}</definedName>
    <definedName name="bgb_1" localSheetId="20" hidden="1">{"TAB1",#N/A,TRUE,"GENERAL";"TAB2",#N/A,TRUE,"GENERAL";"TAB3",#N/A,TRUE,"GENERAL";"TAB4",#N/A,TRUE,"GENERAL";"TAB5",#N/A,TRUE,"GENERAL"}</definedName>
    <definedName name="bgb_1" hidden="1">{"TAB1",#N/A,TRUE,"GENERAL";"TAB2",#N/A,TRUE,"GENERAL";"TAB3",#N/A,TRUE,"GENERAL";"TAB4",#N/A,TRUE,"GENERAL";"TAB5",#N/A,TRUE,"GENERAL"}</definedName>
    <definedName name="BGDGFRT" localSheetId="19" hidden="1">{"via1",#N/A,TRUE,"general";"via2",#N/A,TRUE,"general";"via3",#N/A,TRUE,"general"}</definedName>
    <definedName name="BGDGFRT" localSheetId="20" hidden="1">{"via1",#N/A,TRUE,"general";"via2",#N/A,TRUE,"general";"via3",#N/A,TRUE,"general"}</definedName>
    <definedName name="BGDGFRT" hidden="1">{"via1",#N/A,TRUE,"general";"via2",#N/A,TRUE,"general";"via3",#N/A,TRUE,"general"}</definedName>
    <definedName name="BGDGFRT_1" localSheetId="19" hidden="1">{"via1",#N/A,TRUE,"general";"via2",#N/A,TRUE,"general";"via3",#N/A,TRUE,"general"}</definedName>
    <definedName name="BGDGFRT_1" localSheetId="20" hidden="1">{"via1",#N/A,TRUE,"general";"via2",#N/A,TRUE,"general";"via3",#N/A,TRUE,"general"}</definedName>
    <definedName name="BGDGFRT_1" hidden="1">{"via1",#N/A,TRUE,"general";"via2",#N/A,TRUE,"general";"via3",#N/A,TRUE,"general"}</definedName>
    <definedName name="BGFBFH" localSheetId="19" hidden="1">{"via1",#N/A,TRUE,"general";"via2",#N/A,TRUE,"general";"via3",#N/A,TRUE,"general"}</definedName>
    <definedName name="BGFBFH" localSheetId="20" hidden="1">{"via1",#N/A,TRUE,"general";"via2",#N/A,TRUE,"general";"via3",#N/A,TRUE,"general"}</definedName>
    <definedName name="BGFBFH" hidden="1">{"via1",#N/A,TRUE,"general";"via2",#N/A,TRUE,"general";"via3",#N/A,TRUE,"general"}</definedName>
    <definedName name="BGFBFH_1" localSheetId="19" hidden="1">{"via1",#N/A,TRUE,"general";"via2",#N/A,TRUE,"general";"via3",#N/A,TRUE,"general"}</definedName>
    <definedName name="BGFBFH_1" localSheetId="20" hidden="1">{"via1",#N/A,TRUE,"general";"via2",#N/A,TRUE,"general";"via3",#N/A,TRUE,"general"}</definedName>
    <definedName name="BGFBFH_1" hidden="1">{"via1",#N/A,TRUE,"general";"via2",#N/A,TRUE,"general";"via3",#N/A,TRUE,"general"}</definedName>
    <definedName name="bgh" localSheetId="7">#REF!</definedName>
    <definedName name="bgh" localSheetId="19">#REF!</definedName>
    <definedName name="bgh" localSheetId="18">#REF!</definedName>
    <definedName name="bgh" localSheetId="20">#REF!</definedName>
    <definedName name="bgh" localSheetId="1">#REF!</definedName>
    <definedName name="bgh">#REF!</definedName>
    <definedName name="bgvfcdx" localSheetId="19" hidden="1">{"via1",#N/A,TRUE,"general";"via2",#N/A,TRUE,"general";"via3",#N/A,TRUE,"general"}</definedName>
    <definedName name="bgvfcdx" localSheetId="20" hidden="1">{"via1",#N/A,TRUE,"general";"via2",#N/A,TRUE,"general";"via3",#N/A,TRUE,"general"}</definedName>
    <definedName name="bgvfcdx" hidden="1">{"via1",#N/A,TRUE,"general";"via2",#N/A,TRUE,"general";"via3",#N/A,TRUE,"general"}</definedName>
    <definedName name="bgvfcdx_1" localSheetId="19" hidden="1">{"via1",#N/A,TRUE,"general";"via2",#N/A,TRUE,"general";"via3",#N/A,TRUE,"general"}</definedName>
    <definedName name="bgvfcdx_1" localSheetId="20" hidden="1">{"via1",#N/A,TRUE,"general";"via2",#N/A,TRUE,"general";"via3",#N/A,TRUE,"general"}</definedName>
    <definedName name="bgvfcdx_1" hidden="1">{"via1",#N/A,TRUE,"general";"via2",#N/A,TRUE,"general";"via3",#N/A,TRUE,"general"}</definedName>
    <definedName name="Bh" localSheetId="7">#REF!</definedName>
    <definedName name="Bh" localSheetId="1">#REF!</definedName>
    <definedName name="Bh">#REF!</definedName>
    <definedName name="BHT" localSheetId="7">#REF!</definedName>
    <definedName name="BHT" localSheetId="19">#REF!</definedName>
    <definedName name="BHT" localSheetId="18">#REF!</definedName>
    <definedName name="BHT" localSheetId="20">#REF!</definedName>
    <definedName name="BHT" localSheetId="1">#REF!</definedName>
    <definedName name="BHT">#REF!</definedName>
    <definedName name="Bi" localSheetId="7">#REF!</definedName>
    <definedName name="Bi" localSheetId="1">#REF!</definedName>
    <definedName name="Bi">#REF!</definedName>
    <definedName name="bid_expiration" localSheetId="7">#REF!</definedName>
    <definedName name="bid_expiration" localSheetId="1">#REF!</definedName>
    <definedName name="bid_expiration">#REF!</definedName>
    <definedName name="Bid_Received" localSheetId="7">#REF!</definedName>
    <definedName name="Bid_Received" localSheetId="1">#REF!</definedName>
    <definedName name="Bid_Received">#REF!</definedName>
    <definedName name="BID_SENT" localSheetId="7">#REF!</definedName>
    <definedName name="BID_SENT" localSheetId="1">#REF!</definedName>
    <definedName name="BID_SENT">#REF!</definedName>
    <definedName name="Bid1DOD" localSheetId="7">#REF!</definedName>
    <definedName name="Bid1DOD" localSheetId="1">#REF!</definedName>
    <definedName name="Bid1DOD">#REF!</definedName>
    <definedName name="Bid1Ext" localSheetId="7">#REF!</definedName>
    <definedName name="Bid1Ext" localSheetId="1">#REF!</definedName>
    <definedName name="Bid1Ext">#REF!</definedName>
    <definedName name="Bid1Qty" localSheetId="7">#REF!</definedName>
    <definedName name="Bid1Qty" localSheetId="1">#REF!</definedName>
    <definedName name="Bid1Qty">#REF!</definedName>
    <definedName name="Bid1TAC" localSheetId="7">#REF!</definedName>
    <definedName name="Bid1TAC" localSheetId="1">#REF!</definedName>
    <definedName name="Bid1TAC">#REF!</definedName>
    <definedName name="Bid1Unevalcost" localSheetId="7">#REF!</definedName>
    <definedName name="Bid1Unevalcost" localSheetId="1">#REF!</definedName>
    <definedName name="Bid1Unevalcost">#REF!</definedName>
    <definedName name="Bid1UNIT" localSheetId="7">#REF!</definedName>
    <definedName name="Bid1UNIT" localSheetId="1">#REF!</definedName>
    <definedName name="Bid1UNIT">#REF!</definedName>
    <definedName name="Bid2DOD" localSheetId="7">#REF!</definedName>
    <definedName name="Bid2DOD" localSheetId="1">#REF!</definedName>
    <definedName name="Bid2DOD">#REF!</definedName>
    <definedName name="Bid2Ext" localSheetId="7">#REF!</definedName>
    <definedName name="Bid2Ext" localSheetId="1">#REF!</definedName>
    <definedName name="Bid2Ext">#REF!</definedName>
    <definedName name="Bid2Qty" localSheetId="7">#REF!</definedName>
    <definedName name="Bid2Qty" localSheetId="1">#REF!</definedName>
    <definedName name="Bid2Qty">#REF!</definedName>
    <definedName name="Bid2TAC" localSheetId="7">#REF!</definedName>
    <definedName name="Bid2TAC" localSheetId="1">#REF!</definedName>
    <definedName name="Bid2TAC">#REF!</definedName>
    <definedName name="Bid2Unevalcost" localSheetId="7">#REF!</definedName>
    <definedName name="Bid2Unevalcost" localSheetId="1">#REF!</definedName>
    <definedName name="Bid2Unevalcost">#REF!</definedName>
    <definedName name="Bid2UNIT" localSheetId="7">#REF!</definedName>
    <definedName name="Bid2UNIT" localSheetId="1">#REF!</definedName>
    <definedName name="Bid2UNIT">#REF!</definedName>
    <definedName name="Bid3DOD" localSheetId="7">#REF!</definedName>
    <definedName name="Bid3DOD" localSheetId="1">#REF!</definedName>
    <definedName name="Bid3DOD">#REF!</definedName>
    <definedName name="Bid3Ext" localSheetId="7">#REF!</definedName>
    <definedName name="Bid3Ext" localSheetId="1">#REF!</definedName>
    <definedName name="Bid3Ext">#REF!</definedName>
    <definedName name="Bid3Qty" localSheetId="7">#REF!</definedName>
    <definedName name="Bid3Qty" localSheetId="1">#REF!</definedName>
    <definedName name="Bid3Qty">#REF!</definedName>
    <definedName name="Bid3TAC" localSheetId="7">#REF!</definedName>
    <definedName name="Bid3TAC" localSheetId="1">#REF!</definedName>
    <definedName name="Bid3TAC">#REF!</definedName>
    <definedName name="Bid3unevalcost" localSheetId="7">#REF!</definedName>
    <definedName name="Bid3unevalcost" localSheetId="1">#REF!</definedName>
    <definedName name="Bid3unevalcost">#REF!</definedName>
    <definedName name="Bid3Unit" localSheetId="7">#REF!</definedName>
    <definedName name="Bid3Unit" localSheetId="1">#REF!</definedName>
    <definedName name="Bid3Unit">#REF!</definedName>
    <definedName name="Bid4DOD" localSheetId="7">#REF!</definedName>
    <definedName name="Bid4DOD" localSheetId="1">#REF!</definedName>
    <definedName name="Bid4DOD">#REF!</definedName>
    <definedName name="Bid4Ext" localSheetId="7">#REF!</definedName>
    <definedName name="Bid4Ext" localSheetId="1">#REF!</definedName>
    <definedName name="Bid4Ext">#REF!</definedName>
    <definedName name="Bid4Qty" localSheetId="7">#REF!</definedName>
    <definedName name="Bid4Qty" localSheetId="1">#REF!</definedName>
    <definedName name="Bid4Qty">#REF!</definedName>
    <definedName name="Bid4TAC" localSheetId="7">#REF!</definedName>
    <definedName name="Bid4TAC" localSheetId="1">#REF!</definedName>
    <definedName name="Bid4TAC">#REF!</definedName>
    <definedName name="Bid4unevalcost" localSheetId="7">#REF!</definedName>
    <definedName name="Bid4unevalcost" localSheetId="1">#REF!</definedName>
    <definedName name="Bid4unevalcost">#REF!</definedName>
    <definedName name="Bid4Unit" localSheetId="7">#REF!</definedName>
    <definedName name="Bid4Unit" localSheetId="1">#REF!</definedName>
    <definedName name="Bid4Unit">#REF!</definedName>
    <definedName name="Bidlist">"List Box 6"</definedName>
    <definedName name="BidRange" localSheetId="7">#REF!</definedName>
    <definedName name="BidRange" localSheetId="1">#REF!</definedName>
    <definedName name="BidRange">#REF!</definedName>
    <definedName name="bimestre" localSheetId="19">'[73]ESTADO RED'!$E$8</definedName>
    <definedName name="bimestre" localSheetId="18">'[73]ESTADO RED'!$E$8</definedName>
    <definedName name="bimestre" localSheetId="20">'[73]ESTADO RED'!$E$8</definedName>
    <definedName name="bimestre">'[74]ESTADO RED'!$E$8</definedName>
    <definedName name="BJHVVHGH" localSheetId="7">DATE(YEAR('2.4'!Loan_Start),MONTH('2.4'!Loan_Start)+Payment_Number,DAY('2.4'!Loan_Start))</definedName>
    <definedName name="BJHVVHGH" localSheetId="19">DATE(YEAR(Loan_Start),MONTH(Loan_Start)+Payment_Number,DAY(Loan_Start))</definedName>
    <definedName name="BJHVVHGH" localSheetId="18">DATE(YEAR(Loan_Start),MONTH(Loan_Start)+Payment_Number,DAY(Loan_Start))</definedName>
    <definedName name="BJHVVHGH" localSheetId="20">DATE(YEAR('M DE OBRA'!Loan_Start),MONTH('M DE OBRA'!Loan_Start)+Payment_Number,DAY('M DE OBRA'!Loan_Start))</definedName>
    <definedName name="BJHVVHGH" localSheetId="1">DATE(YEAR('PRESUPUESTO GENERAL HORNILLAS'!Loan_Start),MONTH('PRESUPUESTO GENERAL HORNILLAS'!Loan_Start)+Payment_Number,DAY('PRESUPUESTO GENERAL HORNILLAS'!Loan_Start))</definedName>
    <definedName name="BJHVVHGH">DATE(YEAR([0]!Loan_Start),MONTH([0]!Loan_Start)+Payment_Number,DAY([0]!Loan_Start))</definedName>
    <definedName name="Bk" localSheetId="7">#REF!</definedName>
    <definedName name="Bk" localSheetId="1">#REF!</definedName>
    <definedName name="Bk">#REF!</definedName>
    <definedName name="bl" localSheetId="7">#REF!</definedName>
    <definedName name="bl" localSheetId="1">#REF!</definedName>
    <definedName name="bl">#REF!</definedName>
    <definedName name="BLOQUE" localSheetId="7">'[75]BASE DE DATOS ORIG'!#REF!</definedName>
    <definedName name="BLOQUE" localSheetId="1">'[75]BASE DE DATOS ORIG'!#REF!</definedName>
    <definedName name="BLOQUE">'[75]BASE DE DATOS ORIG'!#REF!</definedName>
    <definedName name="Bloque_abusardado">'[35]LISTADO '!$F$25</definedName>
    <definedName name="BLOQUE_N_4">'[35]LISTADO '!$F$20</definedName>
    <definedName name="Bloque_N4">'[42]LISTADO '!$F$10</definedName>
    <definedName name="Bm" localSheetId="7">#REF!</definedName>
    <definedName name="Bm" localSheetId="1">#REF!</definedName>
    <definedName name="Bm">#REF!</definedName>
    <definedName name="BMBTU">[69]Parameters!$K$18</definedName>
    <definedName name="BMCoalPrice" localSheetId="7">#REF!</definedName>
    <definedName name="BMCoalPrice" localSheetId="1">#REF!</definedName>
    <definedName name="BMCoalPrice">#REF!</definedName>
    <definedName name="Bn" localSheetId="7">#REF!</definedName>
    <definedName name="Bn" localSheetId="1">#REF!</definedName>
    <definedName name="Bn">#REF!</definedName>
    <definedName name="bnm" localSheetId="7">#REF!</definedName>
    <definedName name="bnm" localSheetId="19">#REF!</definedName>
    <definedName name="bnm" localSheetId="18">#REF!</definedName>
    <definedName name="bnm" localSheetId="20">#REF!</definedName>
    <definedName name="bnm" localSheetId="1">#REF!</definedName>
    <definedName name="bnm">#REF!</definedName>
    <definedName name="BOMBAS">#N/A</definedName>
    <definedName name="BOMBASTABLA2.2" localSheetId="7">#REF!</definedName>
    <definedName name="BOMBASTABLA2.2" localSheetId="1">#REF!</definedName>
    <definedName name="BOMBASTABLA2.2">#REF!</definedName>
    <definedName name="BOMBEOALCANTARILLADOTABLA1.9">'[4]INFORMACIÓN REFERENCIA'!$B$415:$N$426</definedName>
    <definedName name="bordillo" localSheetId="7">#REF!</definedName>
    <definedName name="bordillo" localSheetId="1">#REF!</definedName>
    <definedName name="bordillo">#REF!</definedName>
    <definedName name="BorraR" localSheetId="7">#REF!</definedName>
    <definedName name="BorraR" localSheetId="1">#REF!</definedName>
    <definedName name="BorraR">#REF!</definedName>
    <definedName name="Bp">[17]CALCULO!$E$66</definedName>
    <definedName name="BPSRate_Month" localSheetId="7">#REF!</definedName>
    <definedName name="BPSRate_Month" localSheetId="1">#REF!</definedName>
    <definedName name="BPSRate_Month">#REF!</definedName>
    <definedName name="br" localSheetId="19" hidden="1">{"TAB1",#N/A,TRUE,"GENERAL";"TAB2",#N/A,TRUE,"GENERAL";"TAB3",#N/A,TRUE,"GENERAL";"TAB4",#N/A,TRUE,"GENERAL";"TAB5",#N/A,TRUE,"GENERAL"}</definedName>
    <definedName name="br" localSheetId="20" hidden="1">{"TAB1",#N/A,TRUE,"GENERAL";"TAB2",#N/A,TRUE,"GENERAL";"TAB3",#N/A,TRUE,"GENERAL";"TAB4",#N/A,TRUE,"GENERAL";"TAB5",#N/A,TRUE,"GENERAL"}</definedName>
    <definedName name="br" hidden="1">{"TAB1",#N/A,TRUE,"GENERAL";"TAB2",#N/A,TRUE,"GENERAL";"TAB3",#N/A,TRUE,"GENERAL";"TAB4",#N/A,TRUE,"GENERAL";"TAB5",#N/A,TRUE,"GENERAL"}</definedName>
    <definedName name="br_1" localSheetId="19" hidden="1">{"TAB1",#N/A,TRUE,"GENERAL";"TAB2",#N/A,TRUE,"GENERAL";"TAB3",#N/A,TRUE,"GENERAL";"TAB4",#N/A,TRUE,"GENERAL";"TAB5",#N/A,TRUE,"GENERAL"}</definedName>
    <definedName name="br_1" localSheetId="20" hidden="1">{"TAB1",#N/A,TRUE,"GENERAL";"TAB2",#N/A,TRUE,"GENERAL";"TAB3",#N/A,TRUE,"GENERAL";"TAB4",#N/A,TRUE,"GENERAL";"TAB5",#N/A,TRUE,"GENERAL"}</definedName>
    <definedName name="br_1" hidden="1">{"TAB1",#N/A,TRUE,"GENERAL";"TAB2",#N/A,TRUE,"GENERAL";"TAB3",#N/A,TRUE,"GENERAL";"TAB4",#N/A,TRUE,"GENERAL";"TAB5",#N/A,TRUE,"GENERAL"}</definedName>
    <definedName name="Breaker_20_amp">'[42]LISTADO '!$F$67</definedName>
    <definedName name="Breaker_Indus.Merlin_G.3x150A" localSheetId="7">'[53]L. MAT.'!#REF!</definedName>
    <definedName name="Breaker_Indus.Merlin_G.3x150A" localSheetId="1">'[53]L. MAT.'!#REF!</definedName>
    <definedName name="Breaker_Indus.Merlin_G.3x150A">'[53]L. MAT.'!#REF!</definedName>
    <definedName name="Brilladora" localSheetId="7">'[53]L. MAT.'!#REF!</definedName>
    <definedName name="Brilladora" localSheetId="1">'[53]L. MAT.'!#REF!</definedName>
    <definedName name="Brilladora">'[53]L. MAT.'!#REF!</definedName>
    <definedName name="BRUSELAS" localSheetId="7">#REF!</definedName>
    <definedName name="BRUSELAS" localSheetId="1">#REF!</definedName>
    <definedName name="BRUSELAS">#REF!</definedName>
    <definedName name="BS_Data_Col" localSheetId="7" hidden="1">#REF!</definedName>
    <definedName name="BS_Data_Col" localSheetId="1" hidden="1">#REF!</definedName>
    <definedName name="BS_Data_Col" hidden="1">#REF!</definedName>
    <definedName name="bsb" localSheetId="19" hidden="1">{"via1",#N/A,TRUE,"general";"via2",#N/A,TRUE,"general";"via3",#N/A,TRUE,"general"}</definedName>
    <definedName name="bsb" localSheetId="20" hidden="1">{"via1",#N/A,TRUE,"general";"via2",#N/A,TRUE,"general";"via3",#N/A,TRUE,"general"}</definedName>
    <definedName name="bsb" hidden="1">{"via1",#N/A,TRUE,"general";"via2",#N/A,TRUE,"general";"via3",#N/A,TRUE,"general"}</definedName>
    <definedName name="bsb_1" localSheetId="19" hidden="1">{"via1",#N/A,TRUE,"general";"via2",#N/A,TRUE,"general";"via3",#N/A,TRUE,"general"}</definedName>
    <definedName name="bsb_1" localSheetId="20" hidden="1">{"via1",#N/A,TRUE,"general";"via2",#N/A,TRUE,"general";"via3",#N/A,TRUE,"general"}</definedName>
    <definedName name="bsb_1" hidden="1">{"via1",#N/A,TRUE,"general";"via2",#N/A,TRUE,"general";"via3",#N/A,TRUE,"general"}</definedName>
    <definedName name="BSpb" localSheetId="7" hidden="1">#REF!</definedName>
    <definedName name="BSpb" localSheetId="1" hidden="1">#REF!</definedName>
    <definedName name="BSpb" hidden="1">#REF!</definedName>
    <definedName name="bspoi" localSheetId="19" hidden="1">{"TAB1",#N/A,TRUE,"GENERAL";"TAB2",#N/A,TRUE,"GENERAL";"TAB3",#N/A,TRUE,"GENERAL";"TAB4",#N/A,TRUE,"GENERAL";"TAB5",#N/A,TRUE,"GENERAL"}</definedName>
    <definedName name="bspoi" localSheetId="20" hidden="1">{"TAB1",#N/A,TRUE,"GENERAL";"TAB2",#N/A,TRUE,"GENERAL";"TAB3",#N/A,TRUE,"GENERAL";"TAB4",#N/A,TRUE,"GENERAL";"TAB5",#N/A,TRUE,"GENERAL"}</definedName>
    <definedName name="bspoi" hidden="1">{"TAB1",#N/A,TRUE,"GENERAL";"TAB2",#N/A,TRUE,"GENERAL";"TAB3",#N/A,TRUE,"GENERAL";"TAB4",#N/A,TRUE,"GENERAL";"TAB5",#N/A,TRUE,"GENERAL"}</definedName>
    <definedName name="bspoi_1" localSheetId="19" hidden="1">{"TAB1",#N/A,TRUE,"GENERAL";"TAB2",#N/A,TRUE,"GENERAL";"TAB3",#N/A,TRUE,"GENERAL";"TAB4",#N/A,TRUE,"GENERAL";"TAB5",#N/A,TRUE,"GENERAL"}</definedName>
    <definedName name="bspoi_1" localSheetId="20" hidden="1">{"TAB1",#N/A,TRUE,"GENERAL";"TAB2",#N/A,TRUE,"GENERAL";"TAB3",#N/A,TRUE,"GENERAL";"TAB4",#N/A,TRUE,"GENERAL";"TAB5",#N/A,TRUE,"GENERAL"}</definedName>
    <definedName name="bspoi_1" hidden="1">{"TAB1",#N/A,TRUE,"GENERAL";"TAB2",#N/A,TRUE,"GENERAL";"TAB3",#N/A,TRUE,"GENERAL";"TAB4",#N/A,TRUE,"GENERAL";"TAB5",#N/A,TRUE,"GENERAL"}</definedName>
    <definedName name="bt" localSheetId="19" hidden="1">{"via1",#N/A,TRUE,"general";"via2",#N/A,TRUE,"general";"via3",#N/A,TRUE,"general"}</definedName>
    <definedName name="bt" localSheetId="20" hidden="1">{"via1",#N/A,TRUE,"general";"via2",#N/A,TRUE,"general";"via3",#N/A,TRUE,"general"}</definedName>
    <definedName name="bt" hidden="1">{"via1",#N/A,TRUE,"general";"via2",#N/A,TRUE,"general";"via3",#N/A,TRUE,"general"}</definedName>
    <definedName name="bt_1" localSheetId="19" hidden="1">{"via1",#N/A,TRUE,"general";"via2",#N/A,TRUE,"general";"via3",#N/A,TRUE,"general"}</definedName>
    <definedName name="bt_1" localSheetId="20" hidden="1">{"via1",#N/A,TRUE,"general";"via2",#N/A,TRUE,"general";"via3",#N/A,TRUE,"general"}</definedName>
    <definedName name="bt_1" hidden="1">{"via1",#N/A,TRUE,"general";"via2",#N/A,TRUE,"general";"via3",#N/A,TRUE,"general"}</definedName>
    <definedName name="BTYJHTR" localSheetId="19" hidden="1">{"TAB1",#N/A,TRUE,"GENERAL";"TAB2",#N/A,TRUE,"GENERAL";"TAB3",#N/A,TRUE,"GENERAL";"TAB4",#N/A,TRUE,"GENERAL";"TAB5",#N/A,TRUE,"GENERAL"}</definedName>
    <definedName name="BTYJHTR" localSheetId="20" hidden="1">{"TAB1",#N/A,TRUE,"GENERAL";"TAB2",#N/A,TRUE,"GENERAL";"TAB3",#N/A,TRUE,"GENERAL";"TAB4",#N/A,TRUE,"GENERAL";"TAB5",#N/A,TRUE,"GENERAL"}</definedName>
    <definedName name="BTYJHTR" hidden="1">{"TAB1",#N/A,TRUE,"GENERAL";"TAB2",#N/A,TRUE,"GENERAL";"TAB3",#N/A,TRUE,"GENERAL";"TAB4",#N/A,TRUE,"GENERAL";"TAB5",#N/A,TRUE,"GENERAL"}</definedName>
    <definedName name="BTYJHTR_1" localSheetId="19" hidden="1">{"TAB1",#N/A,TRUE,"GENERAL";"TAB2",#N/A,TRUE,"GENERAL";"TAB3",#N/A,TRUE,"GENERAL";"TAB4",#N/A,TRUE,"GENERAL";"TAB5",#N/A,TRUE,"GENERAL"}</definedName>
    <definedName name="BTYJHTR_1" localSheetId="20" hidden="1">{"TAB1",#N/A,TRUE,"GENERAL";"TAB2",#N/A,TRUE,"GENERAL";"TAB3",#N/A,TRUE,"GENERAL";"TAB4",#N/A,TRUE,"GENERAL";"TAB5",#N/A,TRUE,"GENERAL"}</definedName>
    <definedName name="BTYJHTR_1" hidden="1">{"TAB1",#N/A,TRUE,"GENERAL";"TAB2",#N/A,TRUE,"GENERAL";"TAB3",#N/A,TRUE,"GENERAL";"TAB4",#N/A,TRUE,"GENERAL";"TAB5",#N/A,TRUE,"GENERAL"}</definedName>
    <definedName name="BUDGET" localSheetId="7">#REF!</definedName>
    <definedName name="BUDGET" localSheetId="1">#REF!</definedName>
    <definedName name="BUDGET">#REF!</definedName>
    <definedName name="BUDGET_VALUE" localSheetId="7">#REF!</definedName>
    <definedName name="BUDGET_VALUE" localSheetId="1">#REF!</definedName>
    <definedName name="BUDGET_VALUE">#REF!</definedName>
    <definedName name="budgeted" localSheetId="7">#REF!</definedName>
    <definedName name="budgeted" localSheetId="1">#REF!</definedName>
    <definedName name="budgeted">#REF!</definedName>
    <definedName name="BUENO4006" localSheetId="7">#REF!</definedName>
    <definedName name="BUENO4006" localSheetId="19">#REF!</definedName>
    <definedName name="BUENO4006" localSheetId="18">#REF!</definedName>
    <definedName name="BUENO4006" localSheetId="20">#REF!</definedName>
    <definedName name="BUENO4006" localSheetId="1">#REF!</definedName>
    <definedName name="BUENO4006">#REF!</definedName>
    <definedName name="BUENO4006A" localSheetId="7">#REF!</definedName>
    <definedName name="BUENO4006A" localSheetId="20">#REF!</definedName>
    <definedName name="BUENO4006A" localSheetId="1">#REF!</definedName>
    <definedName name="BUENO4006A">#REF!</definedName>
    <definedName name="BUENO40CN01" localSheetId="7">#REF!</definedName>
    <definedName name="BUENO40CN01" localSheetId="20">#REF!</definedName>
    <definedName name="BUENO40CN01" localSheetId="1">#REF!</definedName>
    <definedName name="BUENO40CN01">#REF!</definedName>
    <definedName name="BUENO40CNA" localSheetId="7">#REF!</definedName>
    <definedName name="BUENO40CNA" localSheetId="20">#REF!</definedName>
    <definedName name="BUENO40CNA" localSheetId="1">#REF!</definedName>
    <definedName name="BUENO40CNA">#REF!</definedName>
    <definedName name="BUENO40CNB" localSheetId="7">#REF!</definedName>
    <definedName name="BUENO40CNB" localSheetId="20">#REF!</definedName>
    <definedName name="BUENO40CNB" localSheetId="1">#REF!</definedName>
    <definedName name="BUENO40CNB">#REF!</definedName>
    <definedName name="BUENO55CN01" localSheetId="7">#REF!</definedName>
    <definedName name="BUENO55CN01" localSheetId="20">#REF!</definedName>
    <definedName name="BUENO55CN01" localSheetId="1">#REF!</definedName>
    <definedName name="BUENO55CN01">#REF!</definedName>
    <definedName name="BUENO55CN03" localSheetId="7">#REF!</definedName>
    <definedName name="BUENO55CN03" localSheetId="20">#REF!</definedName>
    <definedName name="BUENO55CN03" localSheetId="1">#REF!</definedName>
    <definedName name="BUENO55CN03">#REF!</definedName>
    <definedName name="BUENO5607" localSheetId="7">#REF!</definedName>
    <definedName name="BUENO5607" localSheetId="20">#REF!</definedName>
    <definedName name="BUENO5607" localSheetId="1">#REF!</definedName>
    <definedName name="BUENO5607">#REF!</definedName>
    <definedName name="BUENOAFIR5607" localSheetId="7">#REF!</definedName>
    <definedName name="BUENOAFIR5607" localSheetId="20">#REF!</definedName>
    <definedName name="BUENOAFIR5607" localSheetId="1">#REF!</definedName>
    <definedName name="BUENOAFIR5607">#REF!</definedName>
    <definedName name="BuiltIn_Print_Area" localSheetId="7">#REF!</definedName>
    <definedName name="BuiltIn_Print_Area" localSheetId="1">#REF!</definedName>
    <definedName name="BuiltIn_Print_Area">#REF!</definedName>
    <definedName name="BuiltIn_Print_Area___0" localSheetId="7">#REF!</definedName>
    <definedName name="BuiltIn_Print_Area___0" localSheetId="19">[76]Estruc.ICEL!#REF!</definedName>
    <definedName name="BuiltIn_Print_Area___0" localSheetId="18">[76]Estruc.ICEL!#REF!</definedName>
    <definedName name="BuiltIn_Print_Area___0" localSheetId="20">[76]Estruc.ICEL!#REF!</definedName>
    <definedName name="BuiltIn_Print_Area___0" localSheetId="1">#REF!</definedName>
    <definedName name="BuiltIn_Print_Area___0">#REF!</definedName>
    <definedName name="BuiltIn_Print_Area___0___0" localSheetId="7">#REF!</definedName>
    <definedName name="BuiltIn_Print_Area___0___0" localSheetId="1">#REF!</definedName>
    <definedName name="BuiltIn_Print_Area___0___0">#REF!</definedName>
    <definedName name="BuiltIn_Print_Area___0___0___0" localSheetId="7">#REF!</definedName>
    <definedName name="BuiltIn_Print_Area___0___0___0" localSheetId="1">#REF!</definedName>
    <definedName name="BuiltIn_Print_Area___0___0___0">#REF!</definedName>
    <definedName name="BuiltIn_Print_Titles" localSheetId="7">#REF!</definedName>
    <definedName name="BuiltIn_Print_Titles" localSheetId="19">[77]APU!#REF!</definedName>
    <definedName name="BuiltIn_Print_Titles" localSheetId="18">[77]APU!#REF!</definedName>
    <definedName name="BuiltIn_Print_Titles" localSheetId="20">[77]APU!#REF!</definedName>
    <definedName name="BuiltIn_Print_Titles" localSheetId="1">#REF!</definedName>
    <definedName name="BuiltIn_Print_Titles">#REF!</definedName>
    <definedName name="BuiltIn_Print_Titles___0" localSheetId="7">[76]Estruc.ICEL!#REF!</definedName>
    <definedName name="BuiltIn_Print_Titles___0" localSheetId="20">[76]Estruc.ICEL!#REF!</definedName>
    <definedName name="BuiltIn_Print_Titles___0" localSheetId="1">[76]Estruc.ICEL!#REF!</definedName>
    <definedName name="BuiltIn_Print_Titles___0">[76]Estruc.ICEL!#REF!</definedName>
    <definedName name="busco" localSheetId="7">#REF!</definedName>
    <definedName name="busco" localSheetId="20">#REF!</definedName>
    <definedName name="busco" localSheetId="1">#REF!</definedName>
    <definedName name="busco">#REF!</definedName>
    <definedName name="bustos">[66]Hoja1!$G$10</definedName>
    <definedName name="bvb" localSheetId="7" hidden="1">#REF!</definedName>
    <definedName name="bvb" localSheetId="20" hidden="1">#REF!</definedName>
    <definedName name="bvb" localSheetId="1" hidden="1">#REF!</definedName>
    <definedName name="bvb" hidden="1">#REF!</definedName>
    <definedName name="bvbc" localSheetId="19" hidden="1">{"TAB1",#N/A,TRUE,"GENERAL";"TAB2",#N/A,TRUE,"GENERAL";"TAB3",#N/A,TRUE,"GENERAL";"TAB4",#N/A,TRUE,"GENERAL";"TAB5",#N/A,TRUE,"GENERAL"}</definedName>
    <definedName name="bvbc" localSheetId="20" hidden="1">{"TAB1",#N/A,TRUE,"GENERAL";"TAB2",#N/A,TRUE,"GENERAL";"TAB3",#N/A,TRUE,"GENERAL";"TAB4",#N/A,TRUE,"GENERAL";"TAB5",#N/A,TRUE,"GENERAL"}</definedName>
    <definedName name="bvbc" hidden="1">{"TAB1",#N/A,TRUE,"GENERAL";"TAB2",#N/A,TRUE,"GENERAL";"TAB3",#N/A,TRUE,"GENERAL";"TAB4",#N/A,TRUE,"GENERAL";"TAB5",#N/A,TRUE,"GENERAL"}</definedName>
    <definedName name="bvbc_1" localSheetId="19" hidden="1">{"TAB1",#N/A,TRUE,"GENERAL";"TAB2",#N/A,TRUE,"GENERAL";"TAB3",#N/A,TRUE,"GENERAL";"TAB4",#N/A,TRUE,"GENERAL";"TAB5",#N/A,TRUE,"GENERAL"}</definedName>
    <definedName name="bvbc_1" localSheetId="20" hidden="1">{"TAB1",#N/A,TRUE,"GENERAL";"TAB2",#N/A,TRUE,"GENERAL";"TAB3",#N/A,TRUE,"GENERAL";"TAB4",#N/A,TRUE,"GENERAL";"TAB5",#N/A,TRUE,"GENERAL"}</definedName>
    <definedName name="bvbc_1" hidden="1">{"TAB1",#N/A,TRUE,"GENERAL";"TAB2",#N/A,TRUE,"GENERAL";"TAB3",#N/A,TRUE,"GENERAL";"TAB4",#N/A,TRUE,"GENERAL";"TAB5",#N/A,TRUE,"GENERAL"}</definedName>
    <definedName name="bvcb" localSheetId="19" hidden="1">{"via1",#N/A,TRUE,"general";"via2",#N/A,TRUE,"general";"via3",#N/A,TRUE,"general"}</definedName>
    <definedName name="bvcb" localSheetId="20" hidden="1">{"via1",#N/A,TRUE,"general";"via2",#N/A,TRUE,"general";"via3",#N/A,TRUE,"general"}</definedName>
    <definedName name="bvcb" hidden="1">{"via1",#N/A,TRUE,"general";"via2",#N/A,TRUE,"general";"via3",#N/A,TRUE,"general"}</definedName>
    <definedName name="bvcb_1" localSheetId="19" hidden="1">{"via1",#N/A,TRUE,"general";"via2",#N/A,TRUE,"general";"via3",#N/A,TRUE,"general"}</definedName>
    <definedName name="bvcb_1" localSheetId="20" hidden="1">{"via1",#N/A,TRUE,"general";"via2",#N/A,TRUE,"general";"via3",#N/A,TRUE,"general"}</definedName>
    <definedName name="bvcb_1" hidden="1">{"via1",#N/A,TRUE,"general";"via2",#N/A,TRUE,"general";"via3",#N/A,TRUE,"general"}</definedName>
    <definedName name="bvn" localSheetId="19" hidden="1">{"via1",#N/A,TRUE,"general";"via2",#N/A,TRUE,"general";"via3",#N/A,TRUE,"general"}</definedName>
    <definedName name="bvn" localSheetId="20" hidden="1">{"via1",#N/A,TRUE,"general";"via2",#N/A,TRUE,"general";"via3",#N/A,TRUE,"general"}</definedName>
    <definedName name="bvn" hidden="1">{"via1",#N/A,TRUE,"general";"via2",#N/A,TRUE,"general";"via3",#N/A,TRUE,"general"}</definedName>
    <definedName name="bvn_1" localSheetId="19" hidden="1">{"via1",#N/A,TRUE,"general";"via2",#N/A,TRUE,"general";"via3",#N/A,TRUE,"general"}</definedName>
    <definedName name="bvn_1" localSheetId="20" hidden="1">{"via1",#N/A,TRUE,"general";"via2",#N/A,TRUE,"general";"via3",#N/A,TRUE,"general"}</definedName>
    <definedName name="bvn_1" hidden="1">{"via1",#N/A,TRUE,"general";"via2",#N/A,TRUE,"general";"via3",#N/A,TRUE,"general"}</definedName>
    <definedName name="bw" localSheetId="7">#REF!</definedName>
    <definedName name="bw" localSheetId="19">#REF!</definedName>
    <definedName name="bw" localSheetId="18">#REF!</definedName>
    <definedName name="bw" localSheetId="20">#REF!</definedName>
    <definedName name="bw" localSheetId="1">#REF!</definedName>
    <definedName name="bw">#REF!</definedName>
    <definedName name="by" localSheetId="19" hidden="1">{"via1",#N/A,TRUE,"general";"via2",#N/A,TRUE,"general";"via3",#N/A,TRUE,"general"}</definedName>
    <definedName name="by" localSheetId="20" hidden="1">{"via1",#N/A,TRUE,"general";"via2",#N/A,TRUE,"general";"via3",#N/A,TRUE,"general"}</definedName>
    <definedName name="by" hidden="1">{"via1",#N/A,TRUE,"general";"via2",#N/A,TRUE,"general";"via3",#N/A,TRUE,"general"}</definedName>
    <definedName name="by_1" localSheetId="19" hidden="1">{"via1",#N/A,TRUE,"general";"via2",#N/A,TRUE,"general";"via3",#N/A,TRUE,"general"}</definedName>
    <definedName name="by_1" localSheetId="20" hidden="1">{"via1",#N/A,TRUE,"general";"via2",#N/A,TRUE,"general";"via3",#N/A,TRUE,"general"}</definedName>
    <definedName name="by_1" hidden="1">{"via1",#N/A,TRUE,"general";"via2",#N/A,TRUE,"general";"via3",#N/A,TRUE,"general"}</definedName>
    <definedName name="BytMesInicioInctoMmto" localSheetId="7">#REF!</definedName>
    <definedName name="BytMesInicioInctoMmto" localSheetId="1">#REF!</definedName>
    <definedName name="BytMesInicioInctoMmto">#REF!</definedName>
    <definedName name="C.1" localSheetId="7">#REF!</definedName>
    <definedName name="C.1" localSheetId="1">#REF!</definedName>
    <definedName name="C.1">#REF!</definedName>
    <definedName name="C.10" localSheetId="7">#REF!</definedName>
    <definedName name="C.10" localSheetId="1">#REF!</definedName>
    <definedName name="C.10">#REF!</definedName>
    <definedName name="C.11" localSheetId="7">#REF!</definedName>
    <definedName name="C.11" localSheetId="1">#REF!</definedName>
    <definedName name="C.11">#REF!</definedName>
    <definedName name="C.2" localSheetId="7">#REF!</definedName>
    <definedName name="C.2" localSheetId="1">#REF!</definedName>
    <definedName name="C.2">#REF!</definedName>
    <definedName name="C.3" localSheetId="7">#REF!</definedName>
    <definedName name="C.3" localSheetId="1">#REF!</definedName>
    <definedName name="C.3">#REF!</definedName>
    <definedName name="C.4" localSheetId="7">#REF!</definedName>
    <definedName name="C.4" localSheetId="1">#REF!</definedName>
    <definedName name="C.4">#REF!</definedName>
    <definedName name="C.5" localSheetId="7">#REF!</definedName>
    <definedName name="C.5" localSheetId="1">#REF!</definedName>
    <definedName name="C.5">#REF!</definedName>
    <definedName name="C.6" localSheetId="7">#REF!</definedName>
    <definedName name="C.6" localSheetId="1">#REF!</definedName>
    <definedName name="C.6">#REF!</definedName>
    <definedName name="C.7" localSheetId="7">#REF!</definedName>
    <definedName name="C.7" localSheetId="1">#REF!</definedName>
    <definedName name="C.7">#REF!</definedName>
    <definedName name="C.8" localSheetId="7">#REF!</definedName>
    <definedName name="C.8" localSheetId="1">#REF!</definedName>
    <definedName name="C.8">#REF!</definedName>
    <definedName name="C.9" localSheetId="7">#REF!</definedName>
    <definedName name="C.9" localSheetId="1">#REF!</definedName>
    <definedName name="C.9">#REF!</definedName>
    <definedName name="C_" localSheetId="19">#REF!</definedName>
    <definedName name="C_" localSheetId="18">#REF!</definedName>
    <definedName name="C_" localSheetId="20">#REF!</definedName>
    <definedName name="C_">[78]TABLAS!$C$63:$C$78</definedName>
    <definedName name="Ca" localSheetId="7">#REF!</definedName>
    <definedName name="CA" localSheetId="19">[24]PRECIOS!$J$64</definedName>
    <definedName name="CA" localSheetId="18">[24]PRECIOS!$J$64</definedName>
    <definedName name="CA" localSheetId="20">[24]PRECIOS!$J$64</definedName>
    <definedName name="Ca" localSheetId="1">#REF!</definedName>
    <definedName name="Ca">#REF!</definedName>
    <definedName name="CAAE3" localSheetId="7">#REF!</definedName>
    <definedName name="CAAE3" localSheetId="20">#REF!</definedName>
    <definedName name="CAAE3" localSheetId="1">#REF!</definedName>
    <definedName name="CAAE3">#REF!</definedName>
    <definedName name="CAAE4" localSheetId="7">#REF!</definedName>
    <definedName name="CAAE4" localSheetId="20">#REF!</definedName>
    <definedName name="CAAE4" localSheetId="1">#REF!</definedName>
    <definedName name="CAAE4">#REF!</definedName>
    <definedName name="CAB">#N/A</definedName>
    <definedName name="CABALLETE" localSheetId="7">#REF!</definedName>
    <definedName name="CABALLETE" localSheetId="1">#REF!</definedName>
    <definedName name="CABALLETE">#REF!</definedName>
    <definedName name="Cable_cobre_N_2_thwn">'[42]LISTADO '!$F$57</definedName>
    <definedName name="Cable_cobre_N_6">'[42]LISTADO '!$F$59</definedName>
    <definedName name="Cable_N_2_desnudo">'[42]LISTADO '!$F$41</definedName>
    <definedName name="Cable_n_8">'[42]LISTADO '!$F$109</definedName>
    <definedName name="cadas1" localSheetId="7">#REF!</definedName>
    <definedName name="cadas1" localSheetId="20">#REF!</definedName>
    <definedName name="cadas1" localSheetId="1">#REF!</definedName>
    <definedName name="cadas1">#REF!</definedName>
    <definedName name="CADENERO">[36]PRECIOS!$B$14</definedName>
    <definedName name="CAJA" localSheetId="7">#REF!</definedName>
    <definedName name="CAJA" localSheetId="1">#REF!</definedName>
    <definedName name="CAJA">#REF!</definedName>
    <definedName name="Cajas_2_4">'[42]LISTADO '!$F$79</definedName>
    <definedName name="Cajas_octogonales">'[42]LISTADO '!$F$78</definedName>
    <definedName name="cajmenht" localSheetId="7">#REF!</definedName>
    <definedName name="cajmenht" localSheetId="20">#REF!</definedName>
    <definedName name="cajmenht" localSheetId="1">#REF!</definedName>
    <definedName name="cajmenht">#REF!</definedName>
    <definedName name="CALCULO" localSheetId="7">'[4]CALCULO POI'!#REF!</definedName>
    <definedName name="CALCULO" localSheetId="1">'[4]CALCULO POI'!#REF!</definedName>
    <definedName name="CALCULO">'[4]CALCULO POI'!#REF!</definedName>
    <definedName name="calculopozo1" localSheetId="7">'[4]CALCULO POI'!#REF!</definedName>
    <definedName name="calculopozo1" localSheetId="1">'[4]CALCULO POI'!#REF!</definedName>
    <definedName name="calculopozo1">'[4]CALCULO POI'!#REF!</definedName>
    <definedName name="CALCULOPOZOS" localSheetId="7">'[4]CALCULO POI'!#REF!</definedName>
    <definedName name="CALCULOPOZOS" localSheetId="1">'[4]CALCULO POI'!#REF!</definedName>
    <definedName name="CALCULOPOZOS">'[4]CALCULO POI'!#REF!</definedName>
    <definedName name="calculopozos1">'[4]CALCULO POI'!$B$120:$C$154</definedName>
    <definedName name="CALCULOS">'[4]CALCULO POI'!$B$118:$CV$154</definedName>
    <definedName name="CALCULOSALCANTARILLADO">'[4]CALCULO POI'!$B$324:$BP$360</definedName>
    <definedName name="CALE" localSheetId="7">'[79]Datos del 2005 CONTRATO'!#REF!</definedName>
    <definedName name="CALE" localSheetId="1">'[79]Datos del 2005 CONTRATO'!#REF!</definedName>
    <definedName name="CALE">'[79]Datos del 2005 CONTRATO'!#REF!</definedName>
    <definedName name="CALEND" localSheetId="7">'[79]Datos del 2005 CONTRATO'!#REF!</definedName>
    <definedName name="CALEND" localSheetId="1">'[79]Datos del 2005 CONTRATO'!#REF!</definedName>
    <definedName name="CALEND">'[79]Datos del 2005 CONTRATO'!#REF!</definedName>
    <definedName name="CALENDA" localSheetId="7">'[79]Datos del 2005 CONTRATO'!#REF!</definedName>
    <definedName name="CALENDA" localSheetId="1">'[79]Datos del 2005 CONTRATO'!#REF!</definedName>
    <definedName name="CALENDA">'[79]Datos del 2005 CONTRATO'!#REF!</definedName>
    <definedName name="Calendar" localSheetId="7">'[79]Datos del 2005 CONTRATO'!#REF!</definedName>
    <definedName name="Calendar" localSheetId="1">'[79]Datos del 2005 CONTRATO'!#REF!</definedName>
    <definedName name="Calendar">'[79]Datos del 2005 CONTRATO'!#REF!</definedName>
    <definedName name="CALENDARIO" localSheetId="7">'[79]Datos del 2005 CONTRATO'!#REF!</definedName>
    <definedName name="CALENDARIO" localSheetId="1">'[79]Datos del 2005 CONTRATO'!#REF!</definedName>
    <definedName name="CALENDARIO">'[79]Datos del 2005 CONTRATO'!#REF!</definedName>
    <definedName name="Caliche" localSheetId="7">#REF!</definedName>
    <definedName name="Caliche" localSheetId="1">#REF!</definedName>
    <definedName name="Caliche">#REF!</definedName>
    <definedName name="CalP" localSheetId="7">'[4]CALCULO POI'!#REF!</definedName>
    <definedName name="CalP" localSheetId="1">'[4]CALCULO POI'!#REF!</definedName>
    <definedName name="CalP">'[4]CALCULO POI'!#REF!</definedName>
    <definedName name="cambio">'[80]PSM05-055'!$C$289</definedName>
    <definedName name="CanonesMedida" localSheetId="7">#REF!</definedName>
    <definedName name="CanonesMedida" localSheetId="1">#REF!</definedName>
    <definedName name="CanonesMedida">#REF!</definedName>
    <definedName name="CanonFcro" localSheetId="7">#REF!</definedName>
    <definedName name="CanonFcro" localSheetId="1">#REF!</definedName>
    <definedName name="CanonFcro">#REF!</definedName>
    <definedName name="CanonImpuestos" localSheetId="7">#REF!</definedName>
    <definedName name="CanonImpuestos" localSheetId="1">#REF!</definedName>
    <definedName name="CanonImpuestos">#REF!</definedName>
    <definedName name="CanonMedidaEspecial" localSheetId="7">#REF!</definedName>
    <definedName name="CanonMedidaEspecial" localSheetId="1">#REF!</definedName>
    <definedName name="CanonMedidaEspecial">#REF!</definedName>
    <definedName name="CanonMmto" localSheetId="7">#REF!</definedName>
    <definedName name="CanonMmto" localSheetId="1">#REF!</definedName>
    <definedName name="CanonMmto">#REF!</definedName>
    <definedName name="CanonSeguro" localSheetId="7">#REF!</definedName>
    <definedName name="CanonSeguro" localSheetId="1">#REF!</definedName>
    <definedName name="CanonSeguro">#REF!</definedName>
    <definedName name="CanonSoat" localSheetId="7">#REF!</definedName>
    <definedName name="CanonSoat" localSheetId="1">#REF!</definedName>
    <definedName name="CanonSoat">#REF!</definedName>
    <definedName name="CanonTotal" localSheetId="7">#REF!</definedName>
    <definedName name="CanonTotal" localSheetId="1">#REF!</definedName>
    <definedName name="CanonTotal">#REF!</definedName>
    <definedName name="CanonTramites" localSheetId="7">#REF!</definedName>
    <definedName name="CanonTramites" localSheetId="1">#REF!</definedName>
    <definedName name="CanonTramites">#REF!</definedName>
    <definedName name="CANT" localSheetId="7">#REF!</definedName>
    <definedName name="CANT" localSheetId="20">#REF!</definedName>
    <definedName name="CANT" localSheetId="1">#REF!</definedName>
    <definedName name="CANT">#REF!</definedName>
    <definedName name="CANT.." localSheetId="7" hidden="1">#REF!</definedName>
    <definedName name="CANT.." localSheetId="20" hidden="1">#REF!</definedName>
    <definedName name="CANT.." localSheetId="1" hidden="1">#REF!</definedName>
    <definedName name="CANT.." hidden="1">#REF!</definedName>
    <definedName name="CANT1.1" localSheetId="7">#REF!</definedName>
    <definedName name="CANT1.1" localSheetId="1">#REF!</definedName>
    <definedName name="CANT1.1">#REF!</definedName>
    <definedName name="CANT1.2" localSheetId="7">#REF!</definedName>
    <definedName name="CANT1.2" localSheetId="1">#REF!</definedName>
    <definedName name="CANT1.2">#REF!</definedName>
    <definedName name="CANT1.3" localSheetId="7">#REF!</definedName>
    <definedName name="CANT1.3" localSheetId="1">#REF!</definedName>
    <definedName name="CANT1.3">#REF!</definedName>
    <definedName name="CANT1.5" localSheetId="7">#REF!</definedName>
    <definedName name="CANT1.5" localSheetId="1">#REF!</definedName>
    <definedName name="CANT1.5">#REF!</definedName>
    <definedName name="CANT1.6" localSheetId="7">#REF!</definedName>
    <definedName name="CANT1.6" localSheetId="1">#REF!</definedName>
    <definedName name="CANT1.6">#REF!</definedName>
    <definedName name="CANT1.7" localSheetId="7">#REF!</definedName>
    <definedName name="CANT1.7" localSheetId="1">#REF!</definedName>
    <definedName name="CANT1.7">#REF!</definedName>
    <definedName name="CANT1.9" localSheetId="7">#REF!</definedName>
    <definedName name="CANT1.9" localSheetId="1">#REF!</definedName>
    <definedName name="CANT1.9">#REF!</definedName>
    <definedName name="CANT2.11" localSheetId="7">#REF!</definedName>
    <definedName name="CANT2.11" localSheetId="1">#REF!</definedName>
    <definedName name="CANT2.11">#REF!</definedName>
    <definedName name="CANT2.12" localSheetId="7">#REF!</definedName>
    <definedName name="CANT2.12" localSheetId="1">#REF!</definedName>
    <definedName name="CANT2.12">#REF!</definedName>
    <definedName name="CANT2.2" localSheetId="7">#REF!</definedName>
    <definedName name="CANT2.2" localSheetId="1">#REF!</definedName>
    <definedName name="CANT2.2">#REF!</definedName>
    <definedName name="CANT2.3" localSheetId="7">#REF!</definedName>
    <definedName name="CANT2.3" localSheetId="1">#REF!</definedName>
    <definedName name="CANT2.3">#REF!</definedName>
    <definedName name="CANT2.4" localSheetId="7">#REF!</definedName>
    <definedName name="CANT2.4" localSheetId="1">#REF!</definedName>
    <definedName name="CANT2.4">#REF!</definedName>
    <definedName name="CANT8.1" localSheetId="7">#REF!</definedName>
    <definedName name="CANT8.1" localSheetId="1">#REF!</definedName>
    <definedName name="CANT8.1">#REF!</definedName>
    <definedName name="CANT8.2" localSheetId="7">#REF!</definedName>
    <definedName name="CANT8.2" localSheetId="1">#REF!</definedName>
    <definedName name="CANT8.2">#REF!</definedName>
    <definedName name="CANT8.3" localSheetId="7">#REF!</definedName>
    <definedName name="CANT8.3" localSheetId="1">#REF!</definedName>
    <definedName name="CANT8.3">#REF!</definedName>
    <definedName name="CANT8.4" localSheetId="7">#REF!</definedName>
    <definedName name="CANT8.4" localSheetId="1">#REF!</definedName>
    <definedName name="CANT8.4">#REF!</definedName>
    <definedName name="CANT8.5" localSheetId="7">#REF!</definedName>
    <definedName name="CANT8.5" localSheetId="1">#REF!</definedName>
    <definedName name="CANT8.5">#REF!</definedName>
    <definedName name="CANT8.6" localSheetId="7">#REF!</definedName>
    <definedName name="CANT8.6" localSheetId="1">#REF!</definedName>
    <definedName name="CANT8.6">#REF!</definedName>
    <definedName name="CANT8.7" localSheetId="7">#REF!</definedName>
    <definedName name="CANT8.7" localSheetId="1">#REF!</definedName>
    <definedName name="CANT8.7">#REF!</definedName>
    <definedName name="CANTID" localSheetId="7">#REF!</definedName>
    <definedName name="CANTID" localSheetId="20">#REF!</definedName>
    <definedName name="CANTID" localSheetId="1">#REF!</definedName>
    <definedName name="CANTID">#REF!</definedName>
    <definedName name="CANTIDADES">'[72]CANTIDADES DE OBRA'!$D$9:$G$33</definedName>
    <definedName name="CANTIDADESDEOBRA">'[4]CALCULO POI'!$B$161:$R$196</definedName>
    <definedName name="CAOLIN" localSheetId="7">#REF!</definedName>
    <definedName name="CAOLIN" localSheetId="1">#REF!</definedName>
    <definedName name="CAOLIN">#REF!</definedName>
    <definedName name="CAP" localSheetId="7">#REF!</definedName>
    <definedName name="CAP" localSheetId="1">#REF!</definedName>
    <definedName name="CAP">#REF!</definedName>
    <definedName name="CAP15CUBIERTA" localSheetId="7">#REF!</definedName>
    <definedName name="CAP15CUBIERTA" localSheetId="1">#REF!</definedName>
    <definedName name="CAP15CUBIERTA">#REF!</definedName>
    <definedName name="cap16cubierta" localSheetId="7">#REF!</definedName>
    <definedName name="cap16cubierta" localSheetId="1">#REF!</definedName>
    <definedName name="cap16cubierta">#REF!</definedName>
    <definedName name="Capacete_2">'[42]LISTADO '!$F$80</definedName>
    <definedName name="CAPATAZ_I">"TABLA1"</definedName>
    <definedName name="Capex" localSheetId="7">#REF!</definedName>
    <definedName name="Capex" localSheetId="1">#REF!</definedName>
    <definedName name="Capex">#REF!</definedName>
    <definedName name="CapexFac">[69]Sensitivities!$I$13</definedName>
    <definedName name="CapitalCongelado" localSheetId="7">#REF!</definedName>
    <definedName name="CapitalCongelado" localSheetId="1">#REF!</definedName>
    <definedName name="CapitalCongelado">#REF!</definedName>
    <definedName name="Capitalpb" localSheetId="7" hidden="1">#REF!</definedName>
    <definedName name="Capitalpb" localSheetId="1" hidden="1">#REF!</definedName>
    <definedName name="Capitalpb" hidden="1">#REF!</definedName>
    <definedName name="CapitalStructure" localSheetId="7" hidden="1">#REF!</definedName>
    <definedName name="CapitalStructure" localSheetId="1" hidden="1">#REF!</definedName>
    <definedName name="CapitalStructure" hidden="1">#REF!</definedName>
    <definedName name="CapTarget" localSheetId="7">#REF!</definedName>
    <definedName name="CapTarget" localSheetId="1">#REF!</definedName>
    <definedName name="CapTarget">#REF!</definedName>
    <definedName name="CapTotalCol" localSheetId="7">#REF!</definedName>
    <definedName name="CapTotalCol" localSheetId="1">#REF!</definedName>
    <definedName name="CapTotalCol">#REF!</definedName>
    <definedName name="caquetá">[38]Listado!$F$1080:$F$1095</definedName>
    <definedName name="Caquetá_Puerto_Rico">[38]Listado!$K$120:$K$122</definedName>
    <definedName name="caramanto" localSheetId="7">#REF!</definedName>
    <definedName name="caramanto" localSheetId="20">#REF!</definedName>
    <definedName name="caramanto" localSheetId="1">#REF!</definedName>
    <definedName name="caramanto">#REF!</definedName>
    <definedName name="CARBON" localSheetId="7">'[75]BASE DE DATOS ORIG'!#REF!</definedName>
    <definedName name="CARBON" localSheetId="1">'[75]BASE DE DATOS ORIG'!#REF!</definedName>
    <definedName name="CARBON">'[75]BASE DE DATOS ORIG'!#REF!</definedName>
    <definedName name="CARCAMO" localSheetId="7">IF([81]!LG=9,[81]!FES,"")</definedName>
    <definedName name="CARCAMO" localSheetId="1">IF([81]!LG=9,[81]!FES,"")</definedName>
    <definedName name="CARCAMO">IF([81]!LG=9,[81]!FES,"")</definedName>
    <definedName name="CARGA">#N/A</definedName>
    <definedName name="CARGO" localSheetId="7">#REF!</definedName>
    <definedName name="CARGO" localSheetId="1">#REF!</definedName>
    <definedName name="CARGO">#REF!</definedName>
    <definedName name="CARLOS" localSheetId="7">DATE(YEAR('2.4'!Loan_Start),MONTH('2.4'!Loan_Start)+Payment_Number,DAY('2.4'!Loan_Start))</definedName>
    <definedName name="CARLOS" localSheetId="19">DATE(YEAR(Loan_Start),MONTH(Loan_Start)+Payment_Number,DAY(Loan_Start))</definedName>
    <definedName name="CARLOS" localSheetId="18">DATE(YEAR(Loan_Start),MONTH(Loan_Start)+Payment_Number,DAY(Loan_Start))</definedName>
    <definedName name="CARLOS" localSheetId="20">DATE(YEAR('M DE OBRA'!Loan_Start),MONTH('M DE OBRA'!Loan_Start)+Payment_Number,DAY('M DE OBRA'!Loan_Start))</definedName>
    <definedName name="CARLOS" localSheetId="1">DATE(YEAR('PRESUPUESTO GENERAL HORNILLAS'!Loan_Start),MONTH('PRESUPUESTO GENERAL HORNILLAS'!Loan_Start)+Payment_Number,DAY('PRESUPUESTO GENERAL HORNILLAS'!Loan_Start))</definedName>
    <definedName name="CARLOS">DATE(YEAR([0]!Loan_Start),MONTH([0]!Loan_Start)+Payment_Number,DAY([0]!Loan_Start))</definedName>
    <definedName name="CAROL" localSheetId="19">'[47]precios-básicos2002'!$C$12:$C$56</definedName>
    <definedName name="CAROL" localSheetId="18">'[47]precios-básicos2002'!$C$12:$C$56</definedName>
    <definedName name="CAROL" localSheetId="20">'[47]precios-básicos2002'!$C$12:$C$56</definedName>
    <definedName name="CAROL">'[82]precios-básicos2002'!$C$12:$C$56</definedName>
    <definedName name="carol1">'[48]precios-básicos2002'!$C$12:$C$56</definedName>
    <definedName name="CARRETERA">[83]PRESUPUESTO!$C$5</definedName>
    <definedName name="CARRETERAS" localSheetId="19">[47]DATOS!$A$9</definedName>
    <definedName name="CARRETERAS" localSheetId="18">[47]DATOS!$A$9</definedName>
    <definedName name="CARRETERAS" localSheetId="20">[47]DATOS!$A$9</definedName>
    <definedName name="CARRETERAS">[82]DATOS!$A$9</definedName>
    <definedName name="Cashpb" localSheetId="7" hidden="1">#REF!</definedName>
    <definedName name="Cashpb" localSheetId="1" hidden="1">#REF!</definedName>
    <definedName name="Cashpb" hidden="1">#REF!</definedName>
    <definedName name="caspa" localSheetId="7">#REF!</definedName>
    <definedName name="caspa" localSheetId="20">#REF!</definedName>
    <definedName name="caspa" localSheetId="1">#REF!</definedName>
    <definedName name="caspa">#REF!</definedName>
    <definedName name="cat">[84]Parameters!$I$31</definedName>
    <definedName name="Cat1Life">[85]Parameters!$I$31</definedName>
    <definedName name="Cat1Rate">[85]Parameters!$J$31</definedName>
    <definedName name="Cat1Salvage">[69]Deprec!$H$58</definedName>
    <definedName name="Cat2Life">[86]Index!$T$66</definedName>
    <definedName name="Cat2Rate">[86]Index!$U$66</definedName>
    <definedName name="Cat2Salvage" localSheetId="7">#REF!</definedName>
    <definedName name="Cat2Salvage" localSheetId="1">#REF!</definedName>
    <definedName name="Cat2Salvage">#REF!</definedName>
    <definedName name="Cat3Life">[85]Parameters!$I$33</definedName>
    <definedName name="Cat3Rate">[85]Parameters!$J$33</definedName>
    <definedName name="Cat3Salvage">[69]Deprec!$H$132</definedName>
    <definedName name="Cat4Life">[85]Parameters!$I$34</definedName>
    <definedName name="Cat4Rate">[85]Parameters!$J$34</definedName>
    <definedName name="Cat4Salvage">[69]Deprec!$H$132</definedName>
    <definedName name="catarata" localSheetId="7">#REF!</definedName>
    <definedName name="catarata" localSheetId="20">#REF!</definedName>
    <definedName name="catarata" localSheetId="1">#REF!</definedName>
    <definedName name="catarata">#REF!</definedName>
    <definedName name="cau" localSheetId="7">#REF!</definedName>
    <definedName name="cau" localSheetId="1">#REF!</definedName>
    <definedName name="cau">#REF!</definedName>
    <definedName name="causa" localSheetId="7">#REF!</definedName>
    <definedName name="causa" localSheetId="19">#REF!</definedName>
    <definedName name="causa" localSheetId="18">#REF!</definedName>
    <definedName name="causa" localSheetId="20">#REF!</definedName>
    <definedName name="causa" localSheetId="1">#REF!</definedName>
    <definedName name="causa">#REF!</definedName>
    <definedName name="CB" localSheetId="7">#REF!</definedName>
    <definedName name="CB" localSheetId="1">#REF!</definedName>
    <definedName name="CB">#REF!</definedName>
    <definedName name="Cc" localSheetId="7">#REF!</definedName>
    <definedName name="cc" localSheetId="20">#REF!</definedName>
    <definedName name="Cc" localSheetId="1">#REF!</definedName>
    <definedName name="Cc">#REF!</definedName>
    <definedName name="CCC" localSheetId="7">#REF!</definedName>
    <definedName name="CCC" localSheetId="20">#REF!</definedName>
    <definedName name="CCC" localSheetId="1">#REF!</definedName>
    <definedName name="CCC">#REF!</definedName>
    <definedName name="cccc" localSheetId="7">#REF!</definedName>
    <definedName name="CCCC" localSheetId="20">#REF!</definedName>
    <definedName name="cccc" localSheetId="1">#REF!</definedName>
    <definedName name="cccc">#REF!</definedName>
    <definedName name="ccccc" localSheetId="19" hidden="1">{"TAB1",#N/A,TRUE,"GENERAL";"TAB2",#N/A,TRUE,"GENERAL";"TAB3",#N/A,TRUE,"GENERAL";"TAB4",#N/A,TRUE,"GENERAL";"TAB5",#N/A,TRUE,"GENERAL"}</definedName>
    <definedName name="ccccc" localSheetId="20" hidden="1">{"TAB1",#N/A,TRUE,"GENERAL";"TAB2",#N/A,TRUE,"GENERAL";"TAB3",#N/A,TRUE,"GENERAL";"TAB4",#N/A,TRUE,"GENERAL";"TAB5",#N/A,TRUE,"GENERAL"}</definedName>
    <definedName name="ccccc" hidden="1">{"TAB1",#N/A,TRUE,"GENERAL";"TAB2",#N/A,TRUE,"GENERAL";"TAB3",#N/A,TRUE,"GENERAL";"TAB4",#N/A,TRUE,"GENERAL";"TAB5",#N/A,TRUE,"GENERAL"}</definedName>
    <definedName name="ccccc_1" localSheetId="19" hidden="1">{"TAB1",#N/A,TRUE,"GENERAL";"TAB2",#N/A,TRUE,"GENERAL";"TAB3",#N/A,TRUE,"GENERAL";"TAB4",#N/A,TRUE,"GENERAL";"TAB5",#N/A,TRUE,"GENERAL"}</definedName>
    <definedName name="ccccc_1" localSheetId="20" hidden="1">{"TAB1",#N/A,TRUE,"GENERAL";"TAB2",#N/A,TRUE,"GENERAL";"TAB3",#N/A,TRUE,"GENERAL";"TAB4",#N/A,TRUE,"GENERAL";"TAB5",#N/A,TRUE,"GENERAL"}</definedName>
    <definedName name="ccccc_1" hidden="1">{"TAB1",#N/A,TRUE,"GENERAL";"TAB2",#N/A,TRUE,"GENERAL";"TAB3",#N/A,TRUE,"GENERAL";"TAB4",#N/A,TRUE,"GENERAL";"TAB5",#N/A,TRUE,"GENERAL"}</definedName>
    <definedName name="CCCCCC" localSheetId="7">'[87]A. P. U.'!#REF!</definedName>
    <definedName name="CCCCCC" localSheetId="20">'[87]A. P. U.'!#REF!</definedName>
    <definedName name="CCCCCC" localSheetId="1">'[87]A. P. U.'!#REF!</definedName>
    <definedName name="CCCCCC">'[87]A. P. U.'!#REF!</definedName>
    <definedName name="CContLab" localSheetId="7">#REF!</definedName>
    <definedName name="CContLab" localSheetId="1">#REF!</definedName>
    <definedName name="CContLab">#REF!</definedName>
    <definedName name="CContParts" localSheetId="7">#REF!</definedName>
    <definedName name="CContParts" localSheetId="1">#REF!</definedName>
    <definedName name="CContParts">#REF!</definedName>
    <definedName name="ccto210" localSheetId="7">#REF!</definedName>
    <definedName name="ccto210" localSheetId="19">#REF!</definedName>
    <definedName name="ccto210" localSheetId="18">#REF!</definedName>
    <definedName name="ccto210" localSheetId="20">#REF!</definedName>
    <definedName name="ccto210" localSheetId="1">#REF!</definedName>
    <definedName name="ccto210">#REF!</definedName>
    <definedName name="Cd" localSheetId="7">#REF!</definedName>
    <definedName name="cd" localSheetId="19">[88]Hoja1!$C$81</definedName>
    <definedName name="cd" localSheetId="18">[88]Hoja1!$C$81</definedName>
    <definedName name="cd" localSheetId="20">[88]Hoja1!$C$81</definedName>
    <definedName name="Cd" localSheetId="1">#REF!</definedName>
    <definedName name="Cd">#REF!</definedName>
    <definedName name="CD_Aseo_ON" localSheetId="7">#REF!</definedName>
    <definedName name="CD_Aseo_ON" localSheetId="1">#REF!</definedName>
    <definedName name="CD_Aseo_ON">#REF!</definedName>
    <definedName name="CD_Caja_Med.Gas" localSheetId="7">#REF!</definedName>
    <definedName name="CD_Caja_Med.Gas" localSheetId="1">#REF!</definedName>
    <definedName name="CD_Caja_Med.Gas">#REF!</definedName>
    <definedName name="CD_Esmalte" localSheetId="7">#REF!</definedName>
    <definedName name="CD_Esmalte" localSheetId="1">#REF!</definedName>
    <definedName name="CD_Esmalte">#REF!</definedName>
    <definedName name="CD_Marmolina" localSheetId="7">#REF!</definedName>
    <definedName name="CD_Marmolina" localSheetId="1">#REF!</definedName>
    <definedName name="CD_Marmolina">#REF!</definedName>
    <definedName name="CD_Resanes" localSheetId="7">#REF!</definedName>
    <definedName name="CD_Resanes" localSheetId="1">#REF!</definedName>
    <definedName name="CD_Resanes">#REF!</definedName>
    <definedName name="CD_Retiro_Esc." localSheetId="7">#REF!</definedName>
    <definedName name="CD_Retiro_Esc." localSheetId="1">#REF!</definedName>
    <definedName name="CD_Retiro_Esc.">#REF!</definedName>
    <definedName name="CD_Silcoplast" localSheetId="7">#REF!</definedName>
    <definedName name="CD_Silcoplast" localSheetId="1">#REF!</definedName>
    <definedName name="CD_Silcoplast">#REF!</definedName>
    <definedName name="CD_Tierra_Negra" localSheetId="7">#REF!</definedName>
    <definedName name="CD_Tierra_Negra" localSheetId="1">#REF!</definedName>
    <definedName name="CD_Tierra_Negra">#REF!</definedName>
    <definedName name="CD_Vinilo" localSheetId="7">#REF!</definedName>
    <definedName name="CD_Vinilo" localSheetId="1">#REF!</definedName>
    <definedName name="CD_Vinilo">#REF!</definedName>
    <definedName name="cdcdc" localSheetId="19" hidden="1">{"via1",#N/A,TRUE,"general";"via2",#N/A,TRUE,"general";"via3",#N/A,TRUE,"general"}</definedName>
    <definedName name="cdcdc" localSheetId="20" hidden="1">{"via1",#N/A,TRUE,"general";"via2",#N/A,TRUE,"general";"via3",#N/A,TRUE,"general"}</definedName>
    <definedName name="cdcdc" hidden="1">{"via1",#N/A,TRUE,"general";"via2",#N/A,TRUE,"general";"via3",#N/A,TRUE,"general"}</definedName>
    <definedName name="cdcdc_1" localSheetId="19" hidden="1">{"via1",#N/A,TRUE,"general";"via2",#N/A,TRUE,"general";"via3",#N/A,TRUE,"general"}</definedName>
    <definedName name="cdcdc_1" localSheetId="20" hidden="1">{"via1",#N/A,TRUE,"general";"via2",#N/A,TRUE,"general";"via3",#N/A,TRUE,"general"}</definedName>
    <definedName name="cdcdc_1" hidden="1">{"via1",#N/A,TRUE,"general";"via2",#N/A,TRUE,"general";"via3",#N/A,TRUE,"general"}</definedName>
    <definedName name="CDctrl">[54]CDItem!$G$8</definedName>
    <definedName name="Ce" localSheetId="7">#REF!</definedName>
    <definedName name="Ce" localSheetId="1">#REF!</definedName>
    <definedName name="Ce">#REF!</definedName>
    <definedName name="CEBLANCO" localSheetId="7">#REF!</definedName>
    <definedName name="CEBLANCO" localSheetId="1">#REF!</definedName>
    <definedName name="CEBLANCO">#REF!</definedName>
    <definedName name="ceerf" localSheetId="19" hidden="1">{"TAB1",#N/A,TRUE,"GENERAL";"TAB2",#N/A,TRUE,"GENERAL";"TAB3",#N/A,TRUE,"GENERAL";"TAB4",#N/A,TRUE,"GENERAL";"TAB5",#N/A,TRUE,"GENERAL"}</definedName>
    <definedName name="ceerf" localSheetId="20" hidden="1">{"TAB1",#N/A,TRUE,"GENERAL";"TAB2",#N/A,TRUE,"GENERAL";"TAB3",#N/A,TRUE,"GENERAL";"TAB4",#N/A,TRUE,"GENERAL";"TAB5",#N/A,TRUE,"GENERAL"}</definedName>
    <definedName name="ceerf" hidden="1">{"TAB1",#N/A,TRUE,"GENERAL";"TAB2",#N/A,TRUE,"GENERAL";"TAB3",#N/A,TRUE,"GENERAL";"TAB4",#N/A,TRUE,"GENERAL";"TAB5",#N/A,TRUE,"GENERAL"}</definedName>
    <definedName name="ceerf_1" localSheetId="19" hidden="1">{"TAB1",#N/A,TRUE,"GENERAL";"TAB2",#N/A,TRUE,"GENERAL";"TAB3",#N/A,TRUE,"GENERAL";"TAB4",#N/A,TRUE,"GENERAL";"TAB5",#N/A,TRUE,"GENERAL"}</definedName>
    <definedName name="ceerf_1" localSheetId="20" hidden="1">{"TAB1",#N/A,TRUE,"GENERAL";"TAB2",#N/A,TRUE,"GENERAL";"TAB3",#N/A,TRUE,"GENERAL";"TAB4",#N/A,TRUE,"GENERAL";"TAB5",#N/A,TRUE,"GENERAL"}</definedName>
    <definedName name="ceerf_1" hidden="1">{"TAB1",#N/A,TRUE,"GENERAL";"TAB2",#N/A,TRUE,"GENERAL";"TAB3",#N/A,TRUE,"GENERAL";"TAB4",#N/A,TRUE,"GENERAL";"TAB5",#N/A,TRUE,"GENERAL"}</definedName>
    <definedName name="Cemento">'[35]LISTADO '!$F$8</definedName>
    <definedName name="Cemento_gris_Portland_tipo_I">'[89]lista de precio'!$B$11</definedName>
    <definedName name="Cera_para_pisos" localSheetId="7">'[53]L. MAT.'!#REF!</definedName>
    <definedName name="Cera_para_pisos" localSheetId="1">'[53]L. MAT.'!#REF!</definedName>
    <definedName name="Cera_para_pisos">'[53]L. MAT.'!#REF!</definedName>
    <definedName name="Cf" localSheetId="7">#REF!</definedName>
    <definedName name="Cf" localSheetId="1">#REF!</definedName>
    <definedName name="Cf">#REF!</definedName>
    <definedName name="CFFFF" localSheetId="7">#REF!</definedName>
    <definedName name="CFFFF" localSheetId="1">#REF!</definedName>
    <definedName name="CFFFF">#REF!</definedName>
    <definedName name="Cg" localSheetId="7">#REF!</definedName>
    <definedName name="Cg" localSheetId="1">#REF!</definedName>
    <definedName name="Cg">#REF!</definedName>
    <definedName name="CGET" localSheetId="7">#REF!</definedName>
    <definedName name="CGET" localSheetId="1">#REF!</definedName>
    <definedName name="CGET">#REF!</definedName>
    <definedName name="Ch" localSheetId="7">#REF!</definedName>
    <definedName name="Ch" localSheetId="1">#REF!</definedName>
    <definedName name="Ch">#REF!</definedName>
    <definedName name="CH_Infra_Capex">[90]Workings!$H$299:$BR$299</definedName>
    <definedName name="Change_in_Cash" localSheetId="7" hidden="1">#REF!</definedName>
    <definedName name="Change_in_Cash" localSheetId="1" hidden="1">#REF!</definedName>
    <definedName name="Change_in_Cash" hidden="1">#REF!</definedName>
    <definedName name="CHECK">IF(AND('[91]Ppto completo'!$D1='[91]Ppto completo'!$D1,'[91]Ppto completo'!$E1='[91]Ppto completo'!$E1,'[91]Ppto completo'!$F1='[91]Ppto completo'!$F1),"ok","ojo")</definedName>
    <definedName name="Check_to_Cash" localSheetId="7" hidden="1">#REF!</definedName>
    <definedName name="Check_to_Cash" localSheetId="1" hidden="1">#REF!</definedName>
    <definedName name="Check_to_Cash" hidden="1">#REF!</definedName>
    <definedName name="CHINA" localSheetId="7">#REF!</definedName>
    <definedName name="CHINA" localSheetId="1">#REF!</definedName>
    <definedName name="CHINA">#REF!</definedName>
    <definedName name="Ci" localSheetId="7">#REF!</definedName>
    <definedName name="Ci" localSheetId="1">#REF!</definedName>
    <definedName name="Ci">#REF!</definedName>
    <definedName name="cinta" localSheetId="7">[51]lisprecios!#REF!</definedName>
    <definedName name="cinta" localSheetId="1">[51]lisprecios!#REF!</definedName>
    <definedName name="cinta">[51]lisprecios!#REF!</definedName>
    <definedName name="Cinta_Schotch_super_33">'[42]LISTADO '!$F$64</definedName>
    <definedName name="Cinta_scotch_23">'[42]LISTADO '!$F$65</definedName>
    <definedName name="CINTA_V_15" localSheetId="7">#REF!</definedName>
    <definedName name="CINTA_V_15" localSheetId="1">#REF!</definedName>
    <definedName name="CINTA_V_15">#REF!</definedName>
    <definedName name="CIR" localSheetId="7">IF([81]!LG=9,IF(ISERROR([81]!PVT),"",[81]!PVT),"")</definedName>
    <definedName name="CIR" localSheetId="1">IF([81]!LG=9,IF(ISERROR([81]!PVT),"",[81]!PVT),"")</definedName>
    <definedName name="CIR">IF([81]!LG=9,IF(ISERROR([81]!PVT),"",[81]!PVT),"")</definedName>
    <definedName name="CIRCUITOS">[92]Circuitos!$C$2:$C$891</definedName>
    <definedName name="Cj" localSheetId="7">#REF!</definedName>
    <definedName name="Cj" localSheetId="1">#REF!</definedName>
    <definedName name="Cj">#REF!</definedName>
    <definedName name="Ck" localSheetId="7">#REF!</definedName>
    <definedName name="Ck" localSheetId="1">#REF!</definedName>
    <definedName name="Ck">#REF!</definedName>
    <definedName name="Clabe">#N/A</definedName>
    <definedName name="claro" localSheetId="7">#REF!</definedName>
    <definedName name="claro" localSheetId="1">#REF!</definedName>
    <definedName name="claro">#REF!</definedName>
    <definedName name="clase" localSheetId="7">#REF!</definedName>
    <definedName name="clase" localSheetId="19">#REF!</definedName>
    <definedName name="clase" localSheetId="18">#REF!</definedName>
    <definedName name="clase" localSheetId="20">#REF!</definedName>
    <definedName name="clase" localSheetId="1">#REF!</definedName>
    <definedName name="clase">#REF!</definedName>
    <definedName name="class2">'[67]REF - Listas'!$D$27:$D$28</definedName>
    <definedName name="class3">'[67]REF - Listas'!$F$4:$F$7</definedName>
    <definedName name="classification">'[67]REF - Listas'!$D$15:$D$24</definedName>
    <definedName name="Client" localSheetId="7">#REF!</definedName>
    <definedName name="Client" localSheetId="1">#REF!</definedName>
    <definedName name="Client">#REF!</definedName>
    <definedName name="Client_name" localSheetId="7">#REF!</definedName>
    <definedName name="Client_name" localSheetId="1">#REF!</definedName>
    <definedName name="Client_name">#REF!</definedName>
    <definedName name="Client_ref_number" localSheetId="7">#REF!</definedName>
    <definedName name="Client_ref_number" localSheetId="1">#REF!</definedName>
    <definedName name="Client_ref_number">#REF!</definedName>
    <definedName name="Cll" localSheetId="7">#REF!</definedName>
    <definedName name="Cll" localSheetId="1">#REF!</definedName>
    <definedName name="Cll">#REF!</definedName>
    <definedName name="CLube" localSheetId="7">#REF!</definedName>
    <definedName name="CLube" localSheetId="1">#REF!</definedName>
    <definedName name="CLube">#REF!</definedName>
    <definedName name="Cm" localSheetId="7">#REF!</definedName>
    <definedName name="Cm" localSheetId="1">#REF!</definedName>
    <definedName name="Cm">#REF!</definedName>
    <definedName name="CMina">[93]Cuentas!$P$11:$P$111</definedName>
    <definedName name="cmuooo5" localSheetId="7">#REF!</definedName>
    <definedName name="cmuooo5" localSheetId="1">#REF!</definedName>
    <definedName name="cmuooo5">#REF!</definedName>
    <definedName name="Cn" localSheetId="7">#REF!</definedName>
    <definedName name="Cn" localSheetId="1">#REF!</definedName>
    <definedName name="Cn">#REF!</definedName>
    <definedName name="Cñ" localSheetId="7">#REF!</definedName>
    <definedName name="Cñ" localSheetId="1">#REF!</definedName>
    <definedName name="Cñ">#REF!</definedName>
    <definedName name="Co" localSheetId="7">#REF!</definedName>
    <definedName name="CO" localSheetId="19">[11]PRECIOS!$J$61</definedName>
    <definedName name="CO" localSheetId="18">[11]PRECIOS!$J$61</definedName>
    <definedName name="CO" localSheetId="20">[11]PRECIOS!$J$61</definedName>
    <definedName name="Co" localSheetId="1">#REF!</definedName>
    <definedName name="Co">#REF!</definedName>
    <definedName name="Coal" localSheetId="7">#REF!</definedName>
    <definedName name="Coal" localSheetId="1">#REF!</definedName>
    <definedName name="Coal">#REF!</definedName>
    <definedName name="Coal_Closing_Stock" localSheetId="7">[94]INPUT_TEMP!#REF!</definedName>
    <definedName name="Coal_Closing_Stock" localSheetId="1">[94]INPUT_TEMP!#REF!</definedName>
    <definedName name="Coal_Closing_Stock">[94]INPUT_TEMP!#REF!</definedName>
    <definedName name="Coal_DB" localSheetId="7">#REF!</definedName>
    <definedName name="Coal_DB" localSheetId="1">#REF!</definedName>
    <definedName name="Coal_DB">#REF!</definedName>
    <definedName name="Coal1" localSheetId="7">#REF!</definedName>
    <definedName name="Coal1" localSheetId="1">#REF!</definedName>
    <definedName name="Coal1">#REF!</definedName>
    <definedName name="Coal2" localSheetId="7">'[86]NPV Summary'!#REF!</definedName>
    <definedName name="Coal2" localSheetId="1">'[86]NPV Summary'!#REF!</definedName>
    <definedName name="Coal2">'[86]NPV Summary'!#REF!</definedName>
    <definedName name="Coal3" localSheetId="7">'[86]NPV Summary'!#REF!</definedName>
    <definedName name="Coal3" localSheetId="1">'[86]NPV Summary'!#REF!</definedName>
    <definedName name="Coal3">'[86]NPV Summary'!#REF!</definedName>
    <definedName name="Coal4" localSheetId="7">#REF!</definedName>
    <definedName name="Coal4" localSheetId="1">#REF!</definedName>
    <definedName name="Coal4">#REF!</definedName>
    <definedName name="CoalFleet" localSheetId="7">#REF!</definedName>
    <definedName name="CoalFleet" localSheetId="1">#REF!</definedName>
    <definedName name="CoalFleet">#REF!</definedName>
    <definedName name="CoalLoad" localSheetId="7">#REF!</definedName>
    <definedName name="CoalLoad" localSheetId="1">#REF!</definedName>
    <definedName name="CoalLoad">#REF!</definedName>
    <definedName name="CoalOpCost" localSheetId="7">#REF!</definedName>
    <definedName name="CoalOpCost" localSheetId="1">#REF!</definedName>
    <definedName name="CoalOpCost">#REF!</definedName>
    <definedName name="CoalOverCap" localSheetId="7">#REF!</definedName>
    <definedName name="CoalOverCap" localSheetId="1">#REF!</definedName>
    <definedName name="CoalOverCap">#REF!</definedName>
    <definedName name="CoalPriceFac">[69]Sensitivities!$I$10</definedName>
    <definedName name="CoalRepl" localSheetId="7">#REF!</definedName>
    <definedName name="CoalRepl" localSheetId="1">#REF!</definedName>
    <definedName name="CoalRepl">#REF!</definedName>
    <definedName name="CoalUtil" localSheetId="7">#REF!</definedName>
    <definedName name="CoalUtil" localSheetId="1">#REF!</definedName>
    <definedName name="CoalUtil">#REF!</definedName>
    <definedName name="Cod" localSheetId="7">#REF!</definedName>
    <definedName name="Cod" localSheetId="1">#REF!</definedName>
    <definedName name="Cod">#REF!</definedName>
    <definedName name="CODO_45___3__GRAN_RADIO_C_x_E" localSheetId="7">#REF!</definedName>
    <definedName name="CODO_45___3__GRAN_RADIO_C_x_E" localSheetId="1">#REF!</definedName>
    <definedName name="CODO_45___3__GRAN_RADIO_C_x_E">#REF!</definedName>
    <definedName name="CODO_45___3__P.V.C" localSheetId="7">#REF!</definedName>
    <definedName name="CODO_45___3__P.V.C" localSheetId="1">#REF!</definedName>
    <definedName name="CODO_45___3__P.V.C">#REF!</definedName>
    <definedName name="CODO_45__2__P.V.C" localSheetId="7">#REF!</definedName>
    <definedName name="CODO_45__2__P.V.C" localSheetId="1">#REF!</definedName>
    <definedName name="CODO_45__2__P.V.C">#REF!</definedName>
    <definedName name="CODO_90___3__GRAN_RADIO_C_x_E" localSheetId="7">#REF!</definedName>
    <definedName name="CODO_90___3__GRAN_RADIO_C_x_E" localSheetId="1">#REF!</definedName>
    <definedName name="CODO_90___3__GRAN_RADIO_C_x_E">#REF!</definedName>
    <definedName name="CODO_90___3__P.V.C" localSheetId="7">#REF!</definedName>
    <definedName name="CODO_90___3__P.V.C" localSheetId="1">#REF!</definedName>
    <definedName name="CODO_90___3__P.V.C">#REF!</definedName>
    <definedName name="CODO_90_x_3__B_x_B" localSheetId="7">#REF!</definedName>
    <definedName name="CODO_90_x_3__B_x_B" localSheetId="1">#REF!</definedName>
    <definedName name="CODO_90_x_3__B_x_B">#REF!</definedName>
    <definedName name="CODO_90_x_3__B_x_EL" localSheetId="7">#REF!</definedName>
    <definedName name="CODO_90_x_3__B_x_EL" localSheetId="1">#REF!</definedName>
    <definedName name="CODO_90_x_3__B_x_EL">#REF!</definedName>
    <definedName name="CODO_P.V.C_90___1_2" localSheetId="7">#REF!</definedName>
    <definedName name="CODO_P.V.C_90___1_2" localSheetId="1">#REF!</definedName>
    <definedName name="CODO_P.V.C_90___1_2">#REF!</definedName>
    <definedName name="CODOS" localSheetId="7">#REF!</definedName>
    <definedName name="CODOS" localSheetId="1">#REF!</definedName>
    <definedName name="CODOS">#REF!</definedName>
    <definedName name="Codos_PVC_3" localSheetId="7">'[53]L. MAT.'!#REF!</definedName>
    <definedName name="Codos_PVC_3" localSheetId="1">'[53]L. MAT.'!#REF!</definedName>
    <definedName name="Codos_PVC_3">'[53]L. MAT.'!#REF!</definedName>
    <definedName name="coe" localSheetId="7">#REF!</definedName>
    <definedName name="coe" localSheetId="1">#REF!</definedName>
    <definedName name="coe">#REF!</definedName>
    <definedName name="coeficienterugosidad">'[4]INFORMACIÓN REFERENCIA'!$B$90:$C$101</definedName>
    <definedName name="COHaul" localSheetId="7">#REF!</definedName>
    <definedName name="COHaul" localSheetId="1">#REF!</definedName>
    <definedName name="COHaul">#REF!</definedName>
    <definedName name="COL_A_APU">IF([91]apu!$B1="","",IF(LEN([91]apu!$B1)=9,[91]apu!$B1,[91]apu!$A1048576))</definedName>
    <definedName name="COL_A_AUX">IF([91]Auxiliares!$B1="","",IF([91]Auxiliares!$B1048576="",[91]Auxiliares!$B1,[91]Auxiliares!$A1048576))</definedName>
    <definedName name="COL_B">IF(LEFT('[91]Ppto completo'!$D1,5)='[91]Ppto completo'!$D1,"",(LEFT('[91]Ppto completo'!$D1,5)))</definedName>
    <definedName name="COL_C">LEFT('[91]Ppto completo'!$D1,2)</definedName>
    <definedName name="COL_G">IFERROR(VLOOKUP('[91]Ppto completo'!$D1,'[91]CO Teatro'!$A$1:$AB$65536,7,0),0)</definedName>
    <definedName name="COL_H">IF(LEN('[91]Ppto completo'!$D1)=9,ROUNDUP(SUM('[91]Ppto completo'!$G1:$G1),0),"")</definedName>
    <definedName name="COL_J">IF(LEN('[91]Ppto completo'!$D1)=9,'[91]Ppto completo'!$G1*'[91]Ppto completo'!$I1,"")</definedName>
    <definedName name="COL_J_APU">IF([91]apu!$B1="","",IF(VLOOKUP([91]apu!$B1,[91]Insumos!$D$1:$J$65536,7,FALSE)="",LEFT([91]apu!$B1,2),VLOOKUP([91]apu!$B1,[91]Insumos!$D$1:$J$65536,7,FALSE)))</definedName>
    <definedName name="COL_J_AUX">IF([91]Auxiliares!$B1="","",IF(VLOOKUP([91]Auxiliares!XEW1,[91]Insumos!XEY$1:A$65536,7,FALSE)="",LEFT([91]Auxiliares!$B1,2),VLOOKUP([91]Auxiliares!XEW1,[91]Insumos!XEY$1:A$65536,7,FALSE)))</definedName>
    <definedName name="COL_K_PPTO">IF(LEN('[91]Ppto completo'!XEX1)=5,SUMIF('[91]Ppto completo'!$B$1:$B$65536,'[91]Ppto completo'!$D1,'[91]Ppto completo'!$J$1:$J$65536),"")</definedName>
    <definedName name="COL_L">IF('[91]Ppto completo'!$K1="",SUMIF('[91]Ppto completo'!$C$1:$C$65536,'[91]Ppto completo'!$D1,'[91]Ppto completo'!$K$1:$K$65536),"")</definedName>
    <definedName name="COL_M">IF(LEN('[91]Ppto completo'!$D1)=2,'[91]Ppto completo'!$L1/SUMIF('[91]Ppto completo'!$C$1:$C$65536,"&gt;&lt;""",'[91]Ppto completo'!$L$1:$L$65536),"")</definedName>
    <definedName name="COL_M_APU">IF([91]apu!$B1="","",IF(VLOOKUP([91]apu!$B1,[91]Insumos!$D$1:$J$65536,7,FALSE)="",LEFT([91]apu!$B1,2),VLOOKUP([91]apu!$B1,[91]Insumos!$D$1:$J$65536,7,FALSE)))</definedName>
    <definedName name="COLBOR" localSheetId="7">#REF!</definedName>
    <definedName name="COLBOR" localSheetId="1">#REF!</definedName>
    <definedName name="COLBOR">#REF!</definedName>
    <definedName name="COLLAR_DE_DERIVACION_2____1_2" localSheetId="7">#REF!</definedName>
    <definedName name="COLLAR_DE_DERIVACION_2____1_2" localSheetId="1">#REF!</definedName>
    <definedName name="COLLAR_DE_DERIVACION_2____1_2">#REF!</definedName>
    <definedName name="COLLAR_DE_DERIVACION_3____1_2" localSheetId="7">#REF!</definedName>
    <definedName name="COLLAR_DE_DERIVACION_3____1_2" localSheetId="1">#REF!</definedName>
    <definedName name="COLLAR_DE_DERIVACION_3____1_2">#REF!</definedName>
    <definedName name="COLLAR_DE_DERIVACION_DE_HF_DE_3____1_2__PARA_INSTALACION_DE_VENTOSA_EN_TUBERIA_DE_P.V.C" localSheetId="7">#REF!</definedName>
    <definedName name="COLLAR_DE_DERIVACION_DE_HF_DE_3____1_2__PARA_INSTALACION_DE_VENTOSA_EN_TUBERIA_DE_P.V.C" localSheetId="1">#REF!</definedName>
    <definedName name="COLLAR_DE_DERIVACION_DE_HF_DE_3____1_2__PARA_INSTALACION_DE_VENTOSA_EN_TUBERIA_DE_P.V.C">#REF!</definedName>
    <definedName name="columna" localSheetId="7">[51]lisprecios!#REF!</definedName>
    <definedName name="columna" localSheetId="1">[51]lisprecios!#REF!</definedName>
    <definedName name="columna">[51]lisprecios!#REF!</definedName>
    <definedName name="columnas" localSheetId="7">#REF!</definedName>
    <definedName name="columnas" localSheetId="20">#REF!</definedName>
    <definedName name="columnas" localSheetId="1">#REF!</definedName>
    <definedName name="columnas">#REF!</definedName>
    <definedName name="ComBid1" localSheetId="7">#REF!</definedName>
    <definedName name="ComBid1" localSheetId="1">#REF!</definedName>
    <definedName name="ComBid1">#REF!</definedName>
    <definedName name="ComBid1CurrCode" localSheetId="7">#REF!</definedName>
    <definedName name="ComBid1CurrCode" localSheetId="1">#REF!</definedName>
    <definedName name="ComBid1CurrCode">#REF!</definedName>
    <definedName name="ComBid1EvalTotal" localSheetId="7">#REF!</definedName>
    <definedName name="ComBid1EvalTotal" localSheetId="1">#REF!</definedName>
    <definedName name="ComBid1EvalTotal">#REF!</definedName>
    <definedName name="ComBid1LeadTime" localSheetId="7">#REF!</definedName>
    <definedName name="ComBid1LeadTime" localSheetId="1">#REF!</definedName>
    <definedName name="ComBid1LeadTime">#REF!</definedName>
    <definedName name="ComBid1Number" localSheetId="7">#REF!</definedName>
    <definedName name="ComBid1Number" localSheetId="1">#REF!</definedName>
    <definedName name="ComBid1Number">#REF!</definedName>
    <definedName name="ComBid1PayTerms" localSheetId="7">#REF!</definedName>
    <definedName name="ComBid1PayTerms" localSheetId="1">#REF!</definedName>
    <definedName name="ComBid1PayTerms">#REF!</definedName>
    <definedName name="ComBid1Penalty" localSheetId="7">#REF!</definedName>
    <definedName name="ComBid1Penalty" localSheetId="1">#REF!</definedName>
    <definedName name="ComBid1Penalty">#REF!</definedName>
    <definedName name="ComBid1PromiseDate" localSheetId="7">#REF!</definedName>
    <definedName name="ComBid1PromiseDate" localSheetId="1">#REF!</definedName>
    <definedName name="ComBid1PromiseDate">#REF!</definedName>
    <definedName name="ComBid1Rate" localSheetId="7">#REF!</definedName>
    <definedName name="ComBid1Rate" localSheetId="1">#REF!</definedName>
    <definedName name="ComBid1Rate">#REF!</definedName>
    <definedName name="ComBid1Retention" localSheetId="7">#REF!</definedName>
    <definedName name="ComBid1Retention" localSheetId="1">#REF!</definedName>
    <definedName name="ComBid1Retention">#REF!</definedName>
    <definedName name="ComBid1Total" localSheetId="7">#REF!</definedName>
    <definedName name="ComBid1Total" localSheetId="1">#REF!</definedName>
    <definedName name="ComBid1Total">#REF!</definedName>
    <definedName name="ComBid2" localSheetId="7">#REF!</definedName>
    <definedName name="ComBid2" localSheetId="1">#REF!</definedName>
    <definedName name="ComBid2">#REF!</definedName>
    <definedName name="ComBid2CurrCode" localSheetId="7">#REF!</definedName>
    <definedName name="ComBid2CurrCode" localSheetId="1">#REF!</definedName>
    <definedName name="ComBid2CurrCode">#REF!</definedName>
    <definedName name="ComBid2EvalTotal" localSheetId="7">#REF!</definedName>
    <definedName name="ComBid2EvalTotal" localSheetId="1">#REF!</definedName>
    <definedName name="ComBid2EvalTotal">#REF!</definedName>
    <definedName name="ComBid2LeadTime" localSheetId="7">#REF!</definedName>
    <definedName name="ComBid2LeadTime" localSheetId="1">#REF!</definedName>
    <definedName name="ComBid2LeadTime">#REF!</definedName>
    <definedName name="ComBid2Number" localSheetId="7">#REF!</definedName>
    <definedName name="ComBid2Number" localSheetId="1">#REF!</definedName>
    <definedName name="ComBid2Number">#REF!</definedName>
    <definedName name="ComBid2PayTerms" localSheetId="7">#REF!</definedName>
    <definedName name="ComBid2PayTerms" localSheetId="1">#REF!</definedName>
    <definedName name="ComBid2PayTerms">#REF!</definedName>
    <definedName name="ComBid2Penalty" localSheetId="7">#REF!</definedName>
    <definedName name="ComBid2Penalty" localSheetId="1">#REF!</definedName>
    <definedName name="ComBid2Penalty">#REF!</definedName>
    <definedName name="ComBid2PromiseDate" localSheetId="7">#REF!</definedName>
    <definedName name="ComBid2PromiseDate" localSheetId="1">#REF!</definedName>
    <definedName name="ComBid2PromiseDate">#REF!</definedName>
    <definedName name="ComBid2Rate" localSheetId="7">#REF!</definedName>
    <definedName name="ComBid2Rate" localSheetId="1">#REF!</definedName>
    <definedName name="ComBid2Rate">#REF!</definedName>
    <definedName name="ComBid2Retention" localSheetId="7">#REF!</definedName>
    <definedName name="ComBid2Retention" localSheetId="1">#REF!</definedName>
    <definedName name="ComBid2Retention">#REF!</definedName>
    <definedName name="ComBid2Total" localSheetId="7">#REF!</definedName>
    <definedName name="ComBid2Total" localSheetId="1">#REF!</definedName>
    <definedName name="ComBid2Total">#REF!</definedName>
    <definedName name="ComBid3" localSheetId="7">#REF!</definedName>
    <definedName name="ComBid3" localSheetId="1">#REF!</definedName>
    <definedName name="ComBid3">#REF!</definedName>
    <definedName name="ComBid3CurrCode" localSheetId="7">#REF!</definedName>
    <definedName name="ComBid3CurrCode" localSheetId="1">#REF!</definedName>
    <definedName name="ComBid3CurrCode">#REF!</definedName>
    <definedName name="ComBid3EvalTotal" localSheetId="7">#REF!</definedName>
    <definedName name="ComBid3EvalTotal" localSheetId="1">#REF!</definedName>
    <definedName name="ComBid3EvalTotal">#REF!</definedName>
    <definedName name="ComBid3LeadTime" localSheetId="7">#REF!</definedName>
    <definedName name="ComBid3LeadTime" localSheetId="1">#REF!</definedName>
    <definedName name="ComBid3LeadTime">#REF!</definedName>
    <definedName name="comBid3Number" localSheetId="7">#REF!</definedName>
    <definedName name="comBid3Number" localSheetId="1">#REF!</definedName>
    <definedName name="comBid3Number">#REF!</definedName>
    <definedName name="ComBid3PayTerms" localSheetId="7">#REF!</definedName>
    <definedName name="ComBid3PayTerms" localSheetId="1">#REF!</definedName>
    <definedName name="ComBid3PayTerms">#REF!</definedName>
    <definedName name="ComBid3Penalty" localSheetId="7">#REF!</definedName>
    <definedName name="ComBid3Penalty" localSheetId="1">#REF!</definedName>
    <definedName name="ComBid3Penalty">#REF!</definedName>
    <definedName name="ComBid3PromiseDate" localSheetId="7">#REF!</definedName>
    <definedName name="ComBid3PromiseDate" localSheetId="1">#REF!</definedName>
    <definedName name="ComBid3PromiseDate">#REF!</definedName>
    <definedName name="ComBid3Rate" localSheetId="7">#REF!</definedName>
    <definedName name="ComBid3Rate" localSheetId="1">#REF!</definedName>
    <definedName name="ComBid3Rate">#REF!</definedName>
    <definedName name="ComBid3Retention" localSheetId="7">#REF!</definedName>
    <definedName name="ComBid3Retention" localSheetId="1">#REF!</definedName>
    <definedName name="ComBid3Retention">#REF!</definedName>
    <definedName name="ComBid3Total" localSheetId="7">#REF!</definedName>
    <definedName name="ComBid3Total" localSheetId="1">#REF!</definedName>
    <definedName name="ComBid3Total">#REF!</definedName>
    <definedName name="ComBid4" localSheetId="7">#REF!</definedName>
    <definedName name="ComBid4" localSheetId="1">#REF!</definedName>
    <definedName name="ComBid4">#REF!</definedName>
    <definedName name="ComBid4CurrCode" localSheetId="7">#REF!</definedName>
    <definedName name="ComBid4CurrCode" localSheetId="1">#REF!</definedName>
    <definedName name="ComBid4CurrCode">#REF!</definedName>
    <definedName name="ComBid4EvalTotal" localSheetId="7">#REF!</definedName>
    <definedName name="ComBid4EvalTotal" localSheetId="1">#REF!</definedName>
    <definedName name="ComBid4EvalTotal">#REF!</definedName>
    <definedName name="ComBid4LeadTime" localSheetId="7">#REF!</definedName>
    <definedName name="ComBid4LeadTime" localSheetId="1">#REF!</definedName>
    <definedName name="ComBid4LeadTime">#REF!</definedName>
    <definedName name="ComBid4Number" localSheetId="7">#REF!</definedName>
    <definedName name="ComBid4Number" localSheetId="1">#REF!</definedName>
    <definedName name="ComBid4Number">#REF!</definedName>
    <definedName name="ComBid4PayTerms" localSheetId="7">#REF!</definedName>
    <definedName name="ComBid4PayTerms" localSheetId="1">#REF!</definedName>
    <definedName name="ComBid4PayTerms">#REF!</definedName>
    <definedName name="ComBid4Penalty" localSheetId="7">#REF!</definedName>
    <definedName name="ComBid4Penalty" localSheetId="1">#REF!</definedName>
    <definedName name="ComBid4Penalty">#REF!</definedName>
    <definedName name="ComBid4PromiseDate" localSheetId="7">#REF!</definedName>
    <definedName name="ComBid4PromiseDate" localSheetId="1">#REF!</definedName>
    <definedName name="ComBid4PromiseDate">#REF!</definedName>
    <definedName name="ComBid4Rate" localSheetId="7">#REF!</definedName>
    <definedName name="ComBid4Rate" localSheetId="1">#REF!</definedName>
    <definedName name="ComBid4Rate">#REF!</definedName>
    <definedName name="ComBid4Retention" localSheetId="7">#REF!</definedName>
    <definedName name="ComBid4Retention" localSheetId="1">#REF!</definedName>
    <definedName name="ComBid4Retention">#REF!</definedName>
    <definedName name="ComBid4Total" localSheetId="7">#REF!</definedName>
    <definedName name="ComBid4Total" localSheetId="1">#REF!</definedName>
    <definedName name="ComBid4Total">#REF!</definedName>
    <definedName name="ComBidRange" localSheetId="7">#REF!</definedName>
    <definedName name="ComBidRange" localSheetId="1">#REF!</definedName>
    <definedName name="ComBidRange">#REF!</definedName>
    <definedName name="Combustible" localSheetId="7">#REF!</definedName>
    <definedName name="Combustible" localSheetId="1">#REF!</definedName>
    <definedName name="Combustible">#REF!</definedName>
    <definedName name="CombustibleCostos" localSheetId="7">#REF!</definedName>
    <definedName name="CombustibleCostos" localSheetId="1">#REF!</definedName>
    <definedName name="CombustibleCostos">#REF!</definedName>
    <definedName name="COMEstAward_date" localSheetId="7">#REF!</definedName>
    <definedName name="COMEstAward_date" localSheetId="1">#REF!</definedName>
    <definedName name="COMEstAward_date">#REF!</definedName>
    <definedName name="COMJob_Number" localSheetId="7">#REF!</definedName>
    <definedName name="COMJob_Number" localSheetId="1">#REF!</definedName>
    <definedName name="COMJob_Number">#REF!</definedName>
    <definedName name="COMMR_description" localSheetId="7">#REF!</definedName>
    <definedName name="COMMR_description" localSheetId="1">#REF!</definedName>
    <definedName name="COMMR_description">#REF!</definedName>
    <definedName name="COMMRNumber" localSheetId="7">#REF!</definedName>
    <definedName name="COMMRNumber" localSheetId="1">#REF!</definedName>
    <definedName name="COMMRNumber">#REF!</definedName>
    <definedName name="comp">[95]PRESUP!$A:$IV</definedName>
    <definedName name="compactacion" localSheetId="7">#REF!</definedName>
    <definedName name="compactacion" localSheetId="1">#REF!</definedName>
    <definedName name="compactacion">#REF!</definedName>
    <definedName name="COMPenalty" localSheetId="7">#REF!</definedName>
    <definedName name="COMPenalty" localSheetId="1">#REF!</definedName>
    <definedName name="COMPenalty">#REF!</definedName>
    <definedName name="COMProject_Currency" localSheetId="7">#REF!</definedName>
    <definedName name="COMProject_Currency" localSheetId="1">#REF!</definedName>
    <definedName name="COMProject_Currency">#REF!</definedName>
    <definedName name="COMProject_name" localSheetId="7">#REF!</definedName>
    <definedName name="COMProject_name" localSheetId="1">#REF!</definedName>
    <definedName name="COMProject_name">#REF!</definedName>
    <definedName name="compuerta" localSheetId="7">[51]lisprecios!#REF!</definedName>
    <definedName name="compuerta" localSheetId="1">[51]lisprecios!#REF!</definedName>
    <definedName name="compuerta">[51]lisprecios!#REF!</definedName>
    <definedName name="CON_3000" localSheetId="7">#REF!</definedName>
    <definedName name="CON_3000" localSheetId="1">#REF!</definedName>
    <definedName name="CON_3000">#REF!</definedName>
    <definedName name="CON_HTA">SUMIFS([91]Auxiliares!$G$1:$G$65536,[91]Auxiliares!$A$1:$A$65536,[91]Auxiliares!$A1,[91]Auxiliares!$J$1:$J$65536,"mo")</definedName>
    <definedName name="CON_HTA_APU">SUMIFS([91]apu!$G$1:$G$65536,[91]apu!$A$1:$A$65536,[91]apu!$A1048576,[91]apu!$M$1:$M$65536,"mo")</definedName>
    <definedName name="CONCRE123" localSheetId="7">#REF!</definedName>
    <definedName name="CONCRE123" localSheetId="1">#REF!</definedName>
    <definedName name="CONCRE123">#REF!</definedName>
    <definedName name="CONCRE124" localSheetId="7">#REF!</definedName>
    <definedName name="CONCRE124" localSheetId="1">#REF!</definedName>
    <definedName name="CONCRE124">#REF!</definedName>
    <definedName name="concre15" localSheetId="7">#REF!</definedName>
    <definedName name="concre15" localSheetId="1">#REF!</definedName>
    <definedName name="concre15">#REF!</definedName>
    <definedName name="CONCRE25" localSheetId="7">#REF!</definedName>
    <definedName name="CONCRE25" localSheetId="1">#REF!</definedName>
    <definedName name="CONCRE25">#REF!</definedName>
    <definedName name="concre3000" localSheetId="7">#REF!</definedName>
    <definedName name="concre3000" localSheetId="1">#REF!</definedName>
    <definedName name="concre3000">#REF!</definedName>
    <definedName name="concre35" localSheetId="7">#REF!</definedName>
    <definedName name="concre35" localSheetId="1">#REF!</definedName>
    <definedName name="concre35">#REF!</definedName>
    <definedName name="concreto" localSheetId="7">'[96]APU''s'!#REF!</definedName>
    <definedName name="concreto" localSheetId="1">'[96]APU''s'!#REF!</definedName>
    <definedName name="concreto">'[96]APU''s'!#REF!</definedName>
    <definedName name="Concreto_1500_psi" localSheetId="7">'[97]Análisis Básicos'!#REF!</definedName>
    <definedName name="Concreto_1500_psi" localSheetId="1">'[97]Análisis Básicos'!#REF!</definedName>
    <definedName name="Concreto_1500_psi">'[97]Análisis Básicos'!#REF!</definedName>
    <definedName name="Concreto_3000_PSI">'[35]Apu Basicos'!$F$40</definedName>
    <definedName name="concreto14" localSheetId="7">#REF!</definedName>
    <definedName name="concreto14" localSheetId="1">#REF!</definedName>
    <definedName name="concreto14">#REF!</definedName>
    <definedName name="CONCRETO20" localSheetId="7">#REF!</definedName>
    <definedName name="CONCRETO20" localSheetId="1">#REF!</definedName>
    <definedName name="CONCRETO20">#REF!</definedName>
    <definedName name="concreto25" localSheetId="7">#REF!</definedName>
    <definedName name="concreto25" localSheetId="1">#REF!</definedName>
    <definedName name="concreto25">#REF!</definedName>
    <definedName name="CONCRETO30" localSheetId="7">#REF!</definedName>
    <definedName name="CONCRETO30" localSheetId="1">#REF!</definedName>
    <definedName name="CONCRETO30">#REF!</definedName>
    <definedName name="concreto3000" localSheetId="7">'[96]APU''s'!#REF!</definedName>
    <definedName name="concreto3000" localSheetId="1">'[96]APU''s'!#REF!</definedName>
    <definedName name="concreto3000">'[96]APU''s'!#REF!</definedName>
    <definedName name="concreto35" localSheetId="7">#REF!</definedName>
    <definedName name="concreto35" localSheetId="1">#REF!</definedName>
    <definedName name="concreto35">#REF!</definedName>
    <definedName name="concretoplaca" localSheetId="7">#REF!</definedName>
    <definedName name="concretoplaca" localSheetId="1">#REF!</definedName>
    <definedName name="concretoplaca">#REF!</definedName>
    <definedName name="CONDUCCION331">'[4]INFORMACIÓN REFERENCIA'!$B$122:$E$133</definedName>
    <definedName name="CONDUCCIONTABLA3.3.1">'[4]INFORMACIÓN REFERENCIA'!$B$122:$D$133</definedName>
    <definedName name="Conductores" localSheetId="7">#REF!</definedName>
    <definedName name="Conductores" localSheetId="1">#REF!</definedName>
    <definedName name="Conductores">#REF!</definedName>
    <definedName name="ConductoresCostos" localSheetId="7">#REF!</definedName>
    <definedName name="ConductoresCostos" localSheetId="1">#REF!</definedName>
    <definedName name="ConductoresCostos">#REF!</definedName>
    <definedName name="conexiondomiciliaria" localSheetId="7">#REF!</definedName>
    <definedName name="conexiondomiciliaria" localSheetId="1">#REF!</definedName>
    <definedName name="conexiondomiciliaria">#REF!</definedName>
    <definedName name="Congelar_Capital_Vencido" localSheetId="7">#REF!</definedName>
    <definedName name="Congelar_Capital_Vencido" localSheetId="1">#REF!</definedName>
    <definedName name="Congelar_Capital_Vencido">#REF!</definedName>
    <definedName name="cons" localSheetId="7">#REF!</definedName>
    <definedName name="cons" localSheetId="1">#REF!</definedName>
    <definedName name="cons">#REF!</definedName>
    <definedName name="CONSOLIDADO" localSheetId="7">#REF!</definedName>
    <definedName name="CONSOLIDADO" localSheetId="1">#REF!</definedName>
    <definedName name="CONSOLIDADO">#REF!</definedName>
    <definedName name="CONSORCIO" localSheetId="7">[21]UNIT081!#REF!</definedName>
    <definedName name="CONSORCIO" localSheetId="1">[21]UNIT081!#REF!</definedName>
    <definedName name="CONSORCIO">[21]UNIT081!#REF!</definedName>
    <definedName name="consum" localSheetId="7">#REF!</definedName>
    <definedName name="consum" localSheetId="1">#REF!</definedName>
    <definedName name="consum">#REF!</definedName>
    <definedName name="consumo">[98]consumo1!$A$1:$IV$65536</definedName>
    <definedName name="CONTADO" localSheetId="7">#REF!</definedName>
    <definedName name="CONTADO" localSheetId="1">#REF!</definedName>
    <definedName name="CONTADO">#REF!</definedName>
    <definedName name="ContLabCostOutput" localSheetId="7">#REF!</definedName>
    <definedName name="ContLabCostOutput" localSheetId="1">#REF!</definedName>
    <definedName name="ContLabCostOutput">#REF!</definedName>
    <definedName name="ContPartsCostOutput" localSheetId="7">#REF!</definedName>
    <definedName name="ContPartsCostOutput" localSheetId="1">#REF!</definedName>
    <definedName name="ContPartsCostOutput">#REF!</definedName>
    <definedName name="CONTRATISTA" localSheetId="7">#REF!</definedName>
    <definedName name="CONTRATISTA" localSheetId="1">#REF!</definedName>
    <definedName name="CONTRATISTA">#REF!</definedName>
    <definedName name="Contrato" localSheetId="7">#REF!</definedName>
    <definedName name="Contrato" localSheetId="1">#REF!</definedName>
    <definedName name="Contrato">#REF!</definedName>
    <definedName name="COPIA" localSheetId="7">#REF!</definedName>
    <definedName name="COPIA" localSheetId="1">#REF!</definedName>
    <definedName name="COPIA">#REF!</definedName>
    <definedName name="Coraza" localSheetId="7">#REF!</definedName>
    <definedName name="Coraza" localSheetId="1">#REF!</definedName>
    <definedName name="Coraza">#REF!</definedName>
    <definedName name="corte" localSheetId="7">#REF!</definedName>
    <definedName name="corte" localSheetId="1">#REF!</definedName>
    <definedName name="corte">#REF!</definedName>
    <definedName name="corterocoso" localSheetId="7">#REF!</definedName>
    <definedName name="corterocoso" localSheetId="1">#REF!</definedName>
    <definedName name="corterocoso">#REF!</definedName>
    <definedName name="cost_analysis" localSheetId="7">#REF!</definedName>
    <definedName name="cost_analysis" localSheetId="1">#REF!</definedName>
    <definedName name="cost_analysis">#REF!</definedName>
    <definedName name="COST_CENTRES">'[99]C - CENTROS DE COSTO Y GASTOS'!$A$5:$B$248</definedName>
    <definedName name="CostCode">'[100]cost codes'!$B$2:$F$54</definedName>
    <definedName name="Costo_Indctos" localSheetId="7">#REF!</definedName>
    <definedName name="Costo_Indctos" localSheetId="1">#REF!</definedName>
    <definedName name="Costo_Indctos">#REF!</definedName>
    <definedName name="COSTOPERSONALTABLA1.5.3">'[4]INFORMACIÓN REFERENCIA'!$B$542:$F$545</definedName>
    <definedName name="COSTOPERSONALTABLA1.5.4">'[4]INFORMACIÓN REFERENCIA'!$B$549:$G$560</definedName>
    <definedName name="COSTOPERSONALTABLA1.5.5">'[4]INFORMACIÓN REFERENCIA'!$B$564:$G$621</definedName>
    <definedName name="COSTOREDESALCTABLA7.4" localSheetId="7">#REF!</definedName>
    <definedName name="COSTOREDESALCTABLA7.4" localSheetId="1">#REF!</definedName>
    <definedName name="COSTOREDESALCTABLA7.4">#REF!</definedName>
    <definedName name="COSTOREDESTABLA7.3" localSheetId="7">#REF!</definedName>
    <definedName name="COSTOREDESTABLA7.3" localSheetId="1">#REF!</definedName>
    <definedName name="COSTOREDESTABLA7.3">#REF!</definedName>
    <definedName name="COSTOSCONDUCCIONACU">'[4]BD COSTOS UNIDAD CONSTRUCTIVA'!$B$34:$J$49</definedName>
    <definedName name="COTAS">'[101]cotas '!$A$1:$H$184</definedName>
    <definedName name="count">'[90]Inputs-SUMMARY'!$H$3:$BR$3</definedName>
    <definedName name="counter">[94]ASSUMPTIONS!$H$6:$AP$6</definedName>
    <definedName name="COUNTRY_OF_ORIGIN" localSheetId="7">#REF!</definedName>
    <definedName name="COUNTRY_OF_ORIGIN" localSheetId="1">#REF!</definedName>
    <definedName name="COUNTRY_OF_ORIGIN">#REF!</definedName>
    <definedName name="cp" localSheetId="7">#REF!</definedName>
    <definedName name="cp" localSheetId="19">#REF!</definedName>
    <definedName name="cp" localSheetId="18">#REF!</definedName>
    <definedName name="cp" localSheetId="20">#REF!</definedName>
    <definedName name="cp" localSheetId="1">#REF!</definedName>
    <definedName name="cp">#REF!</definedName>
    <definedName name="CPF">[102]APU!$J$356</definedName>
    <definedName name="CPlanta">[93]Cuentas!$S$11:$S$56</definedName>
    <definedName name="Cq" localSheetId="7">#REF!</definedName>
    <definedName name="Cq" localSheetId="1">#REF!</definedName>
    <definedName name="Cq">#REF!</definedName>
    <definedName name="Cr" localSheetId="7">#REF!</definedName>
    <definedName name="Cr" localSheetId="1">#REF!</definedName>
    <definedName name="Cr">#REF!</definedName>
    <definedName name="CRandM" localSheetId="7">#REF!</definedName>
    <definedName name="CRandM" localSheetId="1">#REF!</definedName>
    <definedName name="CRandM">#REF!</definedName>
    <definedName name="CREDITO" localSheetId="7">#REF!</definedName>
    <definedName name="CREDITO" localSheetId="1">#REF!</definedName>
    <definedName name="CREDITO">#REF!</definedName>
    <definedName name="cris" localSheetId="7">#REF!</definedName>
    <definedName name="cris" localSheetId="1">#REF!</definedName>
    <definedName name="cris">#REF!</definedName>
    <definedName name="Criticos" localSheetId="7">#REF!</definedName>
    <definedName name="Criticos" localSheetId="20">#REF!</definedName>
    <definedName name="Criticos" localSheetId="1">#REF!</definedName>
    <definedName name="Criticos">#REF!</definedName>
    <definedName name="Cronograma" localSheetId="7">#REF!,#REF!,#REF!,#REF!,#REF!,#REF!,#REF!</definedName>
    <definedName name="Cronograma" localSheetId="1">#REF!,#REF!,#REF!,#REF!,#REF!,#REF!,#REF!</definedName>
    <definedName name="Cronograma">#REF!,#REF!,#REF!,#REF!,#REF!,#REF!,#REF!</definedName>
    <definedName name="CRP" localSheetId="7">#REF!</definedName>
    <definedName name="CRP" localSheetId="1">#REF!</definedName>
    <definedName name="CRP">#REF!</definedName>
    <definedName name="crrc" localSheetId="7">#REF!</definedName>
    <definedName name="crrc" localSheetId="1">#REF!</definedName>
    <definedName name="crrc">#REF!</definedName>
    <definedName name="crrd" localSheetId="7">#REF!</definedName>
    <definedName name="crrd" localSheetId="1">#REF!</definedName>
    <definedName name="crrd">#REF!</definedName>
    <definedName name="CRUCE_200_CANAL_S1" localSheetId="7">#REF!</definedName>
    <definedName name="CRUCE_200_CANAL_S1" localSheetId="1">#REF!</definedName>
    <definedName name="CRUCE_200_CANAL_S1">#REF!</definedName>
    <definedName name="CRUCE_200_CANAL_S2" localSheetId="7">#REF!</definedName>
    <definedName name="CRUCE_200_CANAL_S2" localSheetId="1">#REF!</definedName>
    <definedName name="CRUCE_200_CANAL_S2">#REF!</definedName>
    <definedName name="CRUCE_200_CANAL_S3" localSheetId="7">#REF!</definedName>
    <definedName name="CRUCE_200_CANAL_S3" localSheetId="1">#REF!</definedName>
    <definedName name="CRUCE_200_CANAL_S3">#REF!</definedName>
    <definedName name="CRUCE_200_CANAL_S4" localSheetId="7">#REF!</definedName>
    <definedName name="CRUCE_200_CANAL_S4" localSheetId="1">#REF!</definedName>
    <definedName name="CRUCE_200_CANAL_S4">#REF!</definedName>
    <definedName name="CRUCE_200_CANAL_S5" localSheetId="7">#REF!</definedName>
    <definedName name="CRUCE_200_CANAL_S5" localSheetId="1">#REF!</definedName>
    <definedName name="CRUCE_200_CANAL_S5">#REF!</definedName>
    <definedName name="CRUCE_200_CANAL_S6" localSheetId="7">#REF!</definedName>
    <definedName name="CRUCE_200_CANAL_S6" localSheetId="1">#REF!</definedName>
    <definedName name="CRUCE_200_CANAL_S6">#REF!</definedName>
    <definedName name="CRUCE_8__A_S1" localSheetId="7">#REF!</definedName>
    <definedName name="CRUCE_8__A_S1" localSheetId="1">#REF!</definedName>
    <definedName name="CRUCE_8__A_S1">#REF!</definedName>
    <definedName name="CRUCE_8__A_S2" localSheetId="7">#REF!</definedName>
    <definedName name="CRUCE_8__A_S2" localSheetId="1">#REF!</definedName>
    <definedName name="CRUCE_8__A_S2">#REF!</definedName>
    <definedName name="CRUCE_8__A_S3" localSheetId="7">#REF!</definedName>
    <definedName name="CRUCE_8__A_S3" localSheetId="1">#REF!</definedName>
    <definedName name="CRUCE_8__A_S3">#REF!</definedName>
    <definedName name="CRUCE_8__A_S4" localSheetId="7">#REF!</definedName>
    <definedName name="CRUCE_8__A_S4" localSheetId="1">#REF!</definedName>
    <definedName name="CRUCE_8__A_S4">#REF!</definedName>
    <definedName name="CRUCE_8__A_S5" localSheetId="7">#REF!</definedName>
    <definedName name="CRUCE_8__A_S5" localSheetId="1">#REF!</definedName>
    <definedName name="CRUCE_8__A_S5">#REF!</definedName>
    <definedName name="CRUCE_8__A_S6" localSheetId="7">#REF!</definedName>
    <definedName name="CRUCE_8__A_S6" localSheetId="1">#REF!</definedName>
    <definedName name="CRUCE_8__A_S6">#REF!</definedName>
    <definedName name="CRUCE12__A_S1" localSheetId="7">#REF!</definedName>
    <definedName name="CRUCE12__A_S1" localSheetId="1">#REF!</definedName>
    <definedName name="CRUCE12__A_S1">#REF!</definedName>
    <definedName name="CRUCE12__A_S2" localSheetId="7">#REF!</definedName>
    <definedName name="CRUCE12__A_S2" localSheetId="1">#REF!</definedName>
    <definedName name="CRUCE12__A_S2">#REF!</definedName>
    <definedName name="CRUCE12__A_S3" localSheetId="7">#REF!</definedName>
    <definedName name="CRUCE12__A_S3" localSheetId="1">#REF!</definedName>
    <definedName name="CRUCE12__A_S3">#REF!</definedName>
    <definedName name="CRUCE12__A_S4" localSheetId="7">#REF!</definedName>
    <definedName name="CRUCE12__A_S4" localSheetId="1">#REF!</definedName>
    <definedName name="CRUCE12__A_S4">#REF!</definedName>
    <definedName name="CRUCE12__A_S5" localSheetId="7">#REF!</definedName>
    <definedName name="CRUCE12__A_S5" localSheetId="1">#REF!</definedName>
    <definedName name="CRUCE12__A_S5">#REF!</definedName>
    <definedName name="CRUCE12__A_S6" localSheetId="7">#REF!</definedName>
    <definedName name="CRUCE12__A_S6" localSheetId="1">#REF!</definedName>
    <definedName name="CRUCE12__A_S6">#REF!</definedName>
    <definedName name="CRUCE12_B_S1" localSheetId="7">#REF!</definedName>
    <definedName name="CRUCE12_B_S1" localSheetId="1">#REF!</definedName>
    <definedName name="CRUCE12_B_S1">#REF!</definedName>
    <definedName name="CRUCE12_B_S2" localSheetId="7">#REF!</definedName>
    <definedName name="CRUCE12_B_S2" localSheetId="1">#REF!</definedName>
    <definedName name="CRUCE12_B_S2">#REF!</definedName>
    <definedName name="CRUCE12_B_S3" localSheetId="7">#REF!</definedName>
    <definedName name="CRUCE12_B_S3" localSheetId="1">#REF!</definedName>
    <definedName name="CRUCE12_B_S3">#REF!</definedName>
    <definedName name="CRUCE12_B_S4" localSheetId="7">#REF!</definedName>
    <definedName name="CRUCE12_B_S4" localSheetId="1">#REF!</definedName>
    <definedName name="CRUCE12_B_S4">#REF!</definedName>
    <definedName name="CRUCE12_B_S5" localSheetId="7">#REF!</definedName>
    <definedName name="CRUCE12_B_S5" localSheetId="1">#REF!</definedName>
    <definedName name="CRUCE12_B_S5">#REF!</definedName>
    <definedName name="CRUCE12_B_S6" localSheetId="7">#REF!</definedName>
    <definedName name="CRUCE12_B_S6" localSheetId="1">#REF!</definedName>
    <definedName name="CRUCE12_B_S6">#REF!</definedName>
    <definedName name="CRUCE160_CANAL_S1" localSheetId="7">#REF!</definedName>
    <definedName name="CRUCE160_CANAL_S1" localSheetId="1">#REF!</definedName>
    <definedName name="CRUCE160_CANAL_S1">#REF!</definedName>
    <definedName name="CRUCE160_CANAL_S2" localSheetId="7">#REF!</definedName>
    <definedName name="CRUCE160_CANAL_S2" localSheetId="1">#REF!</definedName>
    <definedName name="CRUCE160_CANAL_S2">#REF!</definedName>
    <definedName name="CRUCE160_CANAL_S3" localSheetId="7">#REF!</definedName>
    <definedName name="CRUCE160_CANAL_S3" localSheetId="1">#REF!</definedName>
    <definedName name="CRUCE160_CANAL_S3">#REF!</definedName>
    <definedName name="CRUCE160_CANAL_S4" localSheetId="7">#REF!</definedName>
    <definedName name="CRUCE160_CANAL_S4" localSheetId="1">#REF!</definedName>
    <definedName name="CRUCE160_CANAL_S4">#REF!</definedName>
    <definedName name="CRUCE160_CANAL_S5" localSheetId="7">#REF!</definedName>
    <definedName name="CRUCE160_CANAL_S5" localSheetId="1">#REF!</definedName>
    <definedName name="CRUCE160_CANAL_S5">#REF!</definedName>
    <definedName name="CRUCE160_CANAL_S6" localSheetId="7">#REF!</definedName>
    <definedName name="CRUCE160_CANAL_S6" localSheetId="1">#REF!</definedName>
    <definedName name="CRUCE160_CANAL_S6">#REF!</definedName>
    <definedName name="CRUCE90_CANAL_S1" localSheetId="7">#REF!</definedName>
    <definedName name="CRUCE90_CANAL_S1" localSheetId="1">#REF!</definedName>
    <definedName name="CRUCE90_CANAL_S1">#REF!</definedName>
    <definedName name="CRUCE90_CANAL_S2" localSheetId="7">#REF!</definedName>
    <definedName name="CRUCE90_CANAL_S2" localSheetId="1">#REF!</definedName>
    <definedName name="CRUCE90_CANAL_S2">#REF!</definedName>
    <definedName name="CRUCE90_CANAL_S3" localSheetId="7">#REF!</definedName>
    <definedName name="CRUCE90_CANAL_S3" localSheetId="1">#REF!</definedName>
    <definedName name="CRUCE90_CANAL_S3">#REF!</definedName>
    <definedName name="CRUCE90_CANAL_S4" localSheetId="7">#REF!</definedName>
    <definedName name="CRUCE90_CANAL_S4" localSheetId="1">#REF!</definedName>
    <definedName name="CRUCE90_CANAL_S4">#REF!</definedName>
    <definedName name="CRUCE90_CANAL_S5" localSheetId="7">#REF!</definedName>
    <definedName name="CRUCE90_CANAL_S5" localSheetId="1">#REF!</definedName>
    <definedName name="CRUCE90_CANAL_S5">#REF!</definedName>
    <definedName name="CRUCE90_CANAL_S6" localSheetId="7">#REF!</definedName>
    <definedName name="CRUCE90_CANAL_S6" localSheetId="1">#REF!</definedName>
    <definedName name="CRUCE90_CANAL_S6">#REF!</definedName>
    <definedName name="CRUCE90_S1" localSheetId="7">#REF!</definedName>
    <definedName name="CRUCE90_S1" localSheetId="1">#REF!</definedName>
    <definedName name="CRUCE90_S1">#REF!</definedName>
    <definedName name="CRUCE90_S2" localSheetId="7">#REF!</definedName>
    <definedName name="CRUCE90_S2" localSheetId="1">#REF!</definedName>
    <definedName name="CRUCE90_S2">#REF!</definedName>
    <definedName name="CRUCE90_S3" localSheetId="7">#REF!</definedName>
    <definedName name="CRUCE90_S3" localSheetId="1">#REF!</definedName>
    <definedName name="CRUCE90_S3">#REF!</definedName>
    <definedName name="CRUCE90_S4" localSheetId="7">#REF!</definedName>
    <definedName name="CRUCE90_S4" localSheetId="1">#REF!</definedName>
    <definedName name="CRUCE90_S4">#REF!</definedName>
    <definedName name="CRUCE90_S5" localSheetId="7">#REF!</definedName>
    <definedName name="CRUCE90_S5" localSheetId="1">#REF!</definedName>
    <definedName name="CRUCE90_S5">#REF!</definedName>
    <definedName name="CRUCE90_S6" localSheetId="7">#REF!</definedName>
    <definedName name="CRUCE90_S6" localSheetId="1">#REF!</definedName>
    <definedName name="CRUCE90_S6">#REF!</definedName>
    <definedName name="Cruceta_metálica_en_ángulo_de__2m_x_2_5__x_2_5__x_1_4_.">"Prueba1"</definedName>
    <definedName name="Cs" localSheetId="7">#REF!</definedName>
    <definedName name="Cs" localSheetId="1">#REF!</definedName>
    <definedName name="Cs">#REF!</definedName>
    <definedName name="Ct" localSheetId="7">#REF!</definedName>
    <definedName name="Ct" localSheetId="1">#REF!</definedName>
    <definedName name="Ct">#REF!</definedName>
    <definedName name="CTyre" localSheetId="7">#REF!</definedName>
    <definedName name="CTyre" localSheetId="1">#REF!</definedName>
    <definedName name="CTyre">#REF!</definedName>
    <definedName name="Cu" localSheetId="7">#REF!</definedName>
    <definedName name="Cu" localSheetId="1">#REF!</definedName>
    <definedName name="Cu">#REF!</definedName>
    <definedName name="CUAALB">[103]CUADRILLAS!$D$73</definedName>
    <definedName name="CUACON">[103]CUADRILLAS!$D$62</definedName>
    <definedName name="CUAD" localSheetId="7">#REF!</definedName>
    <definedName name="CUAD" localSheetId="1">#REF!</definedName>
    <definedName name="CUAD">#REF!</definedName>
    <definedName name="cuad1" localSheetId="7">#REF!</definedName>
    <definedName name="cuad1" localSheetId="1">#REF!</definedName>
    <definedName name="cuad1">#REF!</definedName>
    <definedName name="cuad2" localSheetId="7">#REF!</definedName>
    <definedName name="cuad2" localSheetId="1">#REF!</definedName>
    <definedName name="cuad2">#REF!</definedName>
    <definedName name="cuad3" localSheetId="7">#REF!</definedName>
    <definedName name="cuad3" localSheetId="1">#REF!</definedName>
    <definedName name="cuad3">#REF!</definedName>
    <definedName name="cuad4" localSheetId="7">#REF!</definedName>
    <definedName name="cuad4" localSheetId="1">#REF!</definedName>
    <definedName name="cuad4">#REF!</definedName>
    <definedName name="CUAD5" localSheetId="7">#REF!</definedName>
    <definedName name="CUAD5" localSheetId="1">#REF!</definedName>
    <definedName name="CUAD5">#REF!</definedName>
    <definedName name="cuado" localSheetId="7">#REF!</definedName>
    <definedName name="cuado" localSheetId="1">#REF!</definedName>
    <definedName name="cuado">#REF!</definedName>
    <definedName name="cuadr" localSheetId="7">#REF!</definedName>
    <definedName name="cuadr" localSheetId="1">#REF!</definedName>
    <definedName name="cuadr">#REF!</definedName>
    <definedName name="cuadrado" localSheetId="7">#REF!</definedName>
    <definedName name="cuadrado" localSheetId="20">#REF!</definedName>
    <definedName name="cuadrado" localSheetId="1">#REF!</definedName>
    <definedName name="cuadrado">#REF!</definedName>
    <definedName name="CUADRILLA" localSheetId="7">#REF!</definedName>
    <definedName name="CUADRILLA" localSheetId="1">#REF!</definedName>
    <definedName name="CUADRILLA">#REF!</definedName>
    <definedName name="CUADRILLA_J__0M_2C_8O">[83]Cuadrillas!$D$41</definedName>
    <definedName name="cuadrillaa1">[104]PERSONAL!$D$22</definedName>
    <definedName name="cuadrillaa2">[104]PERSONAL!$D$27</definedName>
    <definedName name="cuadrillaa4" localSheetId="7">[51]PERSONAL!#REF!</definedName>
    <definedName name="cuadrillaa4" localSheetId="1">[51]PERSONAL!#REF!</definedName>
    <definedName name="cuadrillaa4">[51]PERSONAL!#REF!</definedName>
    <definedName name="cuadrillac1">[104]PERSONAL!$D$45</definedName>
    <definedName name="cuadrillas" localSheetId="7">#REF!</definedName>
    <definedName name="Cuadrillas" localSheetId="19">#REF!</definedName>
    <definedName name="Cuadrillas" localSheetId="18">#REF!</definedName>
    <definedName name="Cuadrillas" localSheetId="20">#REF!</definedName>
    <definedName name="cuadrillas" localSheetId="1">#REF!</definedName>
    <definedName name="cuadrillas">#REF!</definedName>
    <definedName name="cuadrillas2" localSheetId="7">[51]PERSONAL!#REF!</definedName>
    <definedName name="cuadrillas2" localSheetId="1">[51]PERSONAL!#REF!</definedName>
    <definedName name="cuadrillas2">[51]PERSONAL!#REF!</definedName>
    <definedName name="cuadro" localSheetId="19">#REF!</definedName>
    <definedName name="cuadro" localSheetId="18">#REF!</definedName>
    <definedName name="cuadro" localSheetId="20">#REF!</definedName>
    <definedName name="CUADRO">#N/A</definedName>
    <definedName name="CUADRO1" localSheetId="7">#REF!</definedName>
    <definedName name="CUADRO1" localSheetId="1">#REF!</definedName>
    <definedName name="CUADRO1">#REF!</definedName>
    <definedName name="CUAEXC">[103]CUADRILLAS!$D$49</definedName>
    <definedName name="CUAPLO" localSheetId="7">#REF!</definedName>
    <definedName name="CUAPLO" localSheetId="1">#REF!</definedName>
    <definedName name="CUAPLO">#REF!</definedName>
    <definedName name="CUATOP" localSheetId="7">#REF!</definedName>
    <definedName name="CUATOP" localSheetId="1">#REF!</definedName>
    <definedName name="CUATOP">#REF!</definedName>
    <definedName name="cube" localSheetId="7">#REF!</definedName>
    <definedName name="cube" localSheetId="1">#REF!</definedName>
    <definedName name="cube">#REF!</definedName>
    <definedName name="CUBE_UNIT" localSheetId="7">#REF!</definedName>
    <definedName name="CUBE_UNIT" localSheetId="1">#REF!</definedName>
    <definedName name="CUBE_UNIT">#REF!</definedName>
    <definedName name="cubs">[105]Hoja1!$A:$IV</definedName>
    <definedName name="CUCON" localSheetId="7">#REF!</definedName>
    <definedName name="CUCON" localSheetId="1">#REF!</definedName>
    <definedName name="CUCON">#REF!</definedName>
    <definedName name="CUEXC" localSheetId="7">#REF!</definedName>
    <definedName name="CUEXC" localSheetId="1">#REF!</definedName>
    <definedName name="CUEXC">#REF!</definedName>
    <definedName name="Cumm_Us_inf">[90]Workings!$H$8:$BR$8</definedName>
    <definedName name="CUNET" localSheetId="19" hidden="1">{"via1",#N/A,TRUE,"general";"via2",#N/A,TRUE,"general";"via3",#N/A,TRUE,"general"}</definedName>
    <definedName name="CUNET" localSheetId="20" hidden="1">{"via1",#N/A,TRUE,"general";"via2",#N/A,TRUE,"general";"via3",#N/A,TRUE,"general"}</definedName>
    <definedName name="CUNET" hidden="1">{"via1",#N/A,TRUE,"general";"via2",#N/A,TRUE,"general";"via3",#N/A,TRUE,"general"}</definedName>
    <definedName name="CUNET_1" localSheetId="19" hidden="1">{"via1",#N/A,TRUE,"general";"via2",#N/A,TRUE,"general";"via3",#N/A,TRUE,"general"}</definedName>
    <definedName name="CUNET_1" localSheetId="20" hidden="1">{"via1",#N/A,TRUE,"general";"via2",#N/A,TRUE,"general";"via3",#N/A,TRUE,"general"}</definedName>
    <definedName name="CUNET_1" hidden="1">{"via1",#N/A,TRUE,"general";"via2",#N/A,TRUE,"general";"via3",#N/A,TRUE,"general"}</definedName>
    <definedName name="cuneta" localSheetId="7">#REF!</definedName>
    <definedName name="cuneta" localSheetId="1">#REF!</definedName>
    <definedName name="cuneta">#REF!</definedName>
    <definedName name="Cunete_pintura">'[35]LISTADO '!$F$26</definedName>
    <definedName name="CUPLOM" localSheetId="7">#REF!</definedName>
    <definedName name="CUPLOM" localSheetId="1">#REF!</definedName>
    <definedName name="CUPLOM">#REF!</definedName>
    <definedName name="curAsisCarr1A" localSheetId="7">#REF!</definedName>
    <definedName name="curAsisCarr1A" localSheetId="1">#REF!</definedName>
    <definedName name="curAsisCarr1A">#REF!</definedName>
    <definedName name="curCanDTFSemana" localSheetId="7">#REF!</definedName>
    <definedName name="curCanDTFSemana" localSheetId="1">#REF!</definedName>
    <definedName name="curCanDTFSemana">#REF!</definedName>
    <definedName name="CurCanonPorMillon" localSheetId="7">#REF!</definedName>
    <definedName name="CurCanonPorMillon" localSheetId="1">#REF!</definedName>
    <definedName name="CurCanonPorMillon">#REF!</definedName>
    <definedName name="CurCostComGl1a" localSheetId="7">#REF!</definedName>
    <definedName name="CurCostComGl1a" localSheetId="1">#REF!</definedName>
    <definedName name="CurCostComGl1a">#REF!</definedName>
    <definedName name="CurCostoCondMes" localSheetId="7">#REF!</definedName>
    <definedName name="CurCostoCondMes" localSheetId="1">#REF!</definedName>
    <definedName name="CurCostoCondMes">#REF!</definedName>
    <definedName name="CurCostoImptoTimbre" localSheetId="7">#REF!</definedName>
    <definedName name="CurCostoImptoTimbre" localSheetId="1">#REF!</definedName>
    <definedName name="CurCostoImptoTimbre">#REF!</definedName>
    <definedName name="CurCostoKm10A" localSheetId="7">#REF!</definedName>
    <definedName name="CurCostoKm10A" localSheetId="1">#REF!</definedName>
    <definedName name="CurCostoKm10A">#REF!</definedName>
    <definedName name="CurCostoKm11A" localSheetId="7">#REF!</definedName>
    <definedName name="CurCostoKm11A" localSheetId="1">#REF!</definedName>
    <definedName name="CurCostoKm11A">#REF!</definedName>
    <definedName name="CurCostoKm1A" localSheetId="7">#REF!</definedName>
    <definedName name="CurCostoKm1A" localSheetId="1">#REF!</definedName>
    <definedName name="CurCostoKm1A">#REF!</definedName>
    <definedName name="CurCostoKm2A" localSheetId="7">#REF!</definedName>
    <definedName name="CurCostoKm2A" localSheetId="1">#REF!</definedName>
    <definedName name="CurCostoKm2A">#REF!</definedName>
    <definedName name="CurCostoKm3A" localSheetId="7">#REF!</definedName>
    <definedName name="CurCostoKm3A" localSheetId="1">#REF!</definedName>
    <definedName name="CurCostoKm3A">#REF!</definedName>
    <definedName name="CurCostoKm4A" localSheetId="7">#REF!</definedName>
    <definedName name="CurCostoKm4A" localSheetId="1">#REF!</definedName>
    <definedName name="CurCostoKm4A">#REF!</definedName>
    <definedName name="CurCostoKm5A" localSheetId="7">#REF!</definedName>
    <definedName name="CurCostoKm5A" localSheetId="1">#REF!</definedName>
    <definedName name="CurCostoKm5A">#REF!</definedName>
    <definedName name="CurCostoKm6A" localSheetId="7">#REF!</definedName>
    <definedName name="CurCostoKm6A" localSheetId="1">#REF!</definedName>
    <definedName name="CurCostoKm6A">#REF!</definedName>
    <definedName name="CurCostoKm7A" localSheetId="7">#REF!</definedName>
    <definedName name="CurCostoKm7A" localSheetId="1">#REF!</definedName>
    <definedName name="CurCostoKm7A">#REF!</definedName>
    <definedName name="CurCostoKm8A" localSheetId="7">#REF!</definedName>
    <definedName name="CurCostoKm8A" localSheetId="1">#REF!</definedName>
    <definedName name="CurCostoKm8A">#REF!</definedName>
    <definedName name="CurCostoKm9A" localSheetId="7">#REF!</definedName>
    <definedName name="CurCostoKm9A" localSheetId="1">#REF!</definedName>
    <definedName name="CurCostoKm9A">#REF!</definedName>
    <definedName name="CurCostoLlantas" localSheetId="7">#REF!</definedName>
    <definedName name="CurCostoLlantas" localSheetId="1">#REF!</definedName>
    <definedName name="CurCostoLlantas">#REF!</definedName>
    <definedName name="CurCostoMttoFKm10A" localSheetId="7">#REF!</definedName>
    <definedName name="CurCostoMttoFKm10A" localSheetId="1">#REF!</definedName>
    <definedName name="CurCostoMttoFKm10A">#REF!</definedName>
    <definedName name="CurCostoMttoFKm1A" localSheetId="7">#REF!</definedName>
    <definedName name="CurCostoMttoFKm1A" localSheetId="1">#REF!</definedName>
    <definedName name="CurCostoMttoFKm1A">#REF!</definedName>
    <definedName name="CurCostoMttoFKm2A" localSheetId="7">#REF!</definedName>
    <definedName name="CurCostoMttoFKm2A" localSheetId="1">#REF!</definedName>
    <definedName name="CurCostoMttoFKm2A">#REF!</definedName>
    <definedName name="CurCostoMttoFKm3A" localSheetId="7">#REF!</definedName>
    <definedName name="CurCostoMttoFKm3A" localSheetId="1">#REF!</definedName>
    <definedName name="CurCostoMttoFKm3A">#REF!</definedName>
    <definedName name="CurCostoMttoFKm4A" localSheetId="7">#REF!</definedName>
    <definedName name="CurCostoMttoFKm4A" localSheetId="1">#REF!</definedName>
    <definedName name="CurCostoMttoFKm4A">#REF!</definedName>
    <definedName name="CurCostoMttoFKm5A" localSheetId="7">#REF!</definedName>
    <definedName name="CurCostoMttoFKm5A" localSheetId="1">#REF!</definedName>
    <definedName name="CurCostoMttoFKm5A">#REF!</definedName>
    <definedName name="CurCostoMttoFKm6A" localSheetId="7">#REF!</definedName>
    <definedName name="CurCostoMttoFKm6A" localSheetId="1">#REF!</definedName>
    <definedName name="CurCostoMttoFKm6A">#REF!</definedName>
    <definedName name="CurCostoMttoFKm7A" localSheetId="7">#REF!</definedName>
    <definedName name="CurCostoMttoFKm7A" localSheetId="1">#REF!</definedName>
    <definedName name="CurCostoMttoFKm7A">#REF!</definedName>
    <definedName name="CurCostoMttoFKm8A" localSheetId="7">#REF!</definedName>
    <definedName name="CurCostoMttoFKm8A" localSheetId="1">#REF!</definedName>
    <definedName name="CurCostoMttoFKm8A">#REF!</definedName>
    <definedName name="CurCostoMttoFKm9A" localSheetId="7">#REF!</definedName>
    <definedName name="CurCostoMttoFKm9A" localSheetId="1">#REF!</definedName>
    <definedName name="CurCostoMttoFKm9A">#REF!</definedName>
    <definedName name="CurCostoOportunidadFcroEntrega" localSheetId="7">#REF!</definedName>
    <definedName name="CurCostoOportunidadFcroEntrega" localSheetId="1">#REF!</definedName>
    <definedName name="CurCostoOportunidadFcroEntrega">#REF!</definedName>
    <definedName name="CurCostosMargendeNegociacion" localSheetId="7">#REF!</definedName>
    <definedName name="CurCostosMargendeNegociacion" localSheetId="1">#REF!</definedName>
    <definedName name="CurCostosMargendeNegociacion">#REF!</definedName>
    <definedName name="CurCostoVentaVehCliente" localSheetId="7">#REF!</definedName>
    <definedName name="CurCostoVentaVehCliente" localSheetId="1">#REF!</definedName>
    <definedName name="CurCostoVentaVehCliente">#REF!</definedName>
    <definedName name="CurDescuentoAccesorio" localSheetId="7">#REF!</definedName>
    <definedName name="CurDescuentoAccesorio" localSheetId="1">#REF!</definedName>
    <definedName name="CurDescuentoAccesorio">#REF!</definedName>
    <definedName name="CurDTFMaxima" localSheetId="7">#REF!</definedName>
    <definedName name="CurDTFMaxima" localSheetId="1">#REF!</definedName>
    <definedName name="CurDTFMaxima">#REF!</definedName>
    <definedName name="CurDTFminima" localSheetId="7">#REF!</definedName>
    <definedName name="CurDTFminima" localSheetId="1">#REF!</definedName>
    <definedName name="CurDTFminima">#REF!</definedName>
    <definedName name="CurDTFSemaTriAntic" localSheetId="7">#REF!</definedName>
    <definedName name="CurDTFSemaTriAntic" localSheetId="1">#REF!</definedName>
    <definedName name="CurDTFSemaTriAntic">#REF!</definedName>
    <definedName name="CurFuelCargoMensual" localSheetId="7">#REF!</definedName>
    <definedName name="CurFuelCargoMensual" localSheetId="1">#REF!</definedName>
    <definedName name="CurFuelCargoMensual">#REF!</definedName>
    <definedName name="CurFuelEquipo" localSheetId="7">#REF!</definedName>
    <definedName name="CurFuelEquipo" localSheetId="1">#REF!</definedName>
    <definedName name="CurFuelEquipo">#REF!</definedName>
    <definedName name="CurGPSCargoMensual" localSheetId="7">#REF!</definedName>
    <definedName name="CurGPSCargoMensual" localSheetId="1">#REF!</definedName>
    <definedName name="CurGPSCargoMensual">#REF!</definedName>
    <definedName name="CurGPSEquipo" localSheetId="7">#REF!</definedName>
    <definedName name="CurGPSEquipo" localSheetId="1">#REF!</definedName>
    <definedName name="CurGPSEquipo">#REF!</definedName>
    <definedName name="CurImptoRod1A" localSheetId="7">#REF!</definedName>
    <definedName name="CurImptoRod1A" localSheetId="1">#REF!</definedName>
    <definedName name="CurImptoRod1A">#REF!</definedName>
    <definedName name="CurImptoTimRetoma" localSheetId="7">#REF!</definedName>
    <definedName name="CurImptoTimRetoma" localSheetId="1">#REF!</definedName>
    <definedName name="CurImptoTimRetoma">#REF!</definedName>
    <definedName name="curIpcProye10A" localSheetId="7">#REF!</definedName>
    <definedName name="curIpcProye10A" localSheetId="1">#REF!</definedName>
    <definedName name="curIpcProye10A">#REF!</definedName>
    <definedName name="curIpcProye1A" localSheetId="7">#REF!</definedName>
    <definedName name="curIpcProye1A" localSheetId="1">#REF!</definedName>
    <definedName name="curIpcProye1A">#REF!</definedName>
    <definedName name="CurIpcProye2A" localSheetId="7">#REF!</definedName>
    <definedName name="CurIpcProye2A" localSheetId="1">#REF!</definedName>
    <definedName name="CurIpcProye2A">#REF!</definedName>
    <definedName name="CurIpcProye3A" localSheetId="7">#REF!</definedName>
    <definedName name="CurIpcProye3A" localSheetId="1">#REF!</definedName>
    <definedName name="CurIpcProye3A">#REF!</definedName>
    <definedName name="CurIpcProye4A" localSheetId="7">#REF!</definedName>
    <definedName name="CurIpcProye4A" localSheetId="1">#REF!</definedName>
    <definedName name="CurIpcProye4A">#REF!</definedName>
    <definedName name="CurIpcProye5A" localSheetId="7">#REF!</definedName>
    <definedName name="CurIpcProye5A" localSheetId="1">#REF!</definedName>
    <definedName name="CurIpcProye5A">#REF!</definedName>
    <definedName name="curIpcProye6A" localSheetId="7">#REF!</definedName>
    <definedName name="curIpcProye6A" localSheetId="1">#REF!</definedName>
    <definedName name="curIpcProye6A">#REF!</definedName>
    <definedName name="curIpcProye7A" localSheetId="7">#REF!</definedName>
    <definedName name="curIpcProye7A" localSheetId="1">#REF!</definedName>
    <definedName name="curIpcProye7A">#REF!</definedName>
    <definedName name="curIpcProye8A" localSheetId="7">#REF!</definedName>
    <definedName name="curIpcProye8A" localSheetId="1">#REF!</definedName>
    <definedName name="curIpcProye8A">#REF!</definedName>
    <definedName name="curIpcProye9A" localSheetId="7">#REF!</definedName>
    <definedName name="curIpcProye9A" localSheetId="1">#REF!</definedName>
    <definedName name="curIpcProye9A">#REF!</definedName>
    <definedName name="CurIvaAccesorios" localSheetId="7">#REF!</definedName>
    <definedName name="CurIvaAccesorios" localSheetId="1">#REF!</definedName>
    <definedName name="CurIvaAccesorios">#REF!</definedName>
    <definedName name="CurKitCarretera" localSheetId="7">#REF!</definedName>
    <definedName name="CurKitCarretera" localSheetId="1">#REF!</definedName>
    <definedName name="CurKitCarretera">#REF!</definedName>
    <definedName name="CurMerchand" localSheetId="7">#REF!</definedName>
    <definedName name="CurMerchand" localSheetId="1">#REF!</definedName>
    <definedName name="CurMerchand">#REF!</definedName>
    <definedName name="CurMontoMinImptoTimbre" localSheetId="7">#REF!</definedName>
    <definedName name="CurMontoMinImptoTimbre" localSheetId="1">#REF!</definedName>
    <definedName name="CurMontoMinImptoTimbre">#REF!</definedName>
    <definedName name="CurPickup" localSheetId="7">#REF!</definedName>
    <definedName name="CurPickup" localSheetId="1">#REF!</definedName>
    <definedName name="CurPickup">#REF!</definedName>
    <definedName name="currency_code" localSheetId="7">#REF!</definedName>
    <definedName name="currency_code" localSheetId="1">#REF!</definedName>
    <definedName name="currency_code">#REF!</definedName>
    <definedName name="currency_conversion_factor" localSheetId="7">#REF!</definedName>
    <definedName name="currency_conversion_factor" localSheetId="1">#REF!</definedName>
    <definedName name="currency_conversion_factor">#REF!</definedName>
    <definedName name="CurSeguroCanon" localSheetId="7">#REF!</definedName>
    <definedName name="CurSeguroCanon" localSheetId="1">#REF!</definedName>
    <definedName name="CurSeguroCanon">#REF!</definedName>
    <definedName name="CurServicioGPSDelClienteMensual" localSheetId="7">#REF!</definedName>
    <definedName name="CurServicioGPSDelClienteMensual" localSheetId="1">#REF!</definedName>
    <definedName name="CurServicioGPSDelClienteMensual">#REF!</definedName>
    <definedName name="curSOAT1A" localSheetId="7">#REF!</definedName>
    <definedName name="curSOAT1A" localSheetId="1">#REF!</definedName>
    <definedName name="curSOAT1A">#REF!</definedName>
    <definedName name="CurStandby" localSheetId="7">#REF!</definedName>
    <definedName name="CurStandby" localSheetId="1">#REF!</definedName>
    <definedName name="CurStandby">#REF!</definedName>
    <definedName name="CurTramiteAnual" localSheetId="7">#REF!</definedName>
    <definedName name="CurTramiteAnual" localSheetId="1">#REF!</definedName>
    <definedName name="CurTramiteAnual">#REF!</definedName>
    <definedName name="CurTramTransito" localSheetId="7">#REF!</definedName>
    <definedName name="CurTramTransito" localSheetId="1">#REF!</definedName>
    <definedName name="CurTramTransito">#REF!</definedName>
    <definedName name="CurUtilidadNominal" localSheetId="7">#REF!</definedName>
    <definedName name="CurUtilidadNominal" localSheetId="1">#REF!</definedName>
    <definedName name="CurUtilidadNominal">#REF!</definedName>
    <definedName name="CurValorAccesConIva" localSheetId="7">#REF!</definedName>
    <definedName name="CurValorAccesConIva" localSheetId="1">#REF!</definedName>
    <definedName name="CurValorAccesConIva">#REF!</definedName>
    <definedName name="CurValorMinAccriosReventa" localSheetId="7">#REF!</definedName>
    <definedName name="CurValorMinAccriosReventa" localSheetId="1">#REF!</definedName>
    <definedName name="CurValorMinAccriosReventa">#REF!</definedName>
    <definedName name="CurVariable1" localSheetId="7">#REF!</definedName>
    <definedName name="CurVariable1" localSheetId="1">#REF!</definedName>
    <definedName name="CurVariable1">#REF!</definedName>
    <definedName name="CurVariable2" localSheetId="7">#REF!</definedName>
    <definedName name="CurVariable2" localSheetId="1">#REF!</definedName>
    <definedName name="CurVariable2">#REF!</definedName>
    <definedName name="CurVariable3" localSheetId="7">#REF!</definedName>
    <definedName name="CurVariable3" localSheetId="1">#REF!</definedName>
    <definedName name="CurVariable3">#REF!</definedName>
    <definedName name="Curvas_1_2">'[42]LISTADO '!$F$88</definedName>
    <definedName name="Curvas_2">'[42]LISTADO '!$F$91</definedName>
    <definedName name="CurVlrAsegurado" localSheetId="7">#REF!</definedName>
    <definedName name="CurVlrAsegurado" localSheetId="1">#REF!</definedName>
    <definedName name="CurVlrAsegurado">#REF!</definedName>
    <definedName name="CurVlrVentaVehCliente" localSheetId="7">#REF!</definedName>
    <definedName name="CurVlrVentaVehCliente" localSheetId="1">#REF!</definedName>
    <definedName name="CurVlrVentaVehCliente">#REF!</definedName>
    <definedName name="curVPN" localSheetId="7">#REF!</definedName>
    <definedName name="curVPN" localSheetId="1">#REF!</definedName>
    <definedName name="curVPN">#REF!</definedName>
    <definedName name="CurVrVehicPrecPubConIvaSinDtos" localSheetId="7">#REF!</definedName>
    <definedName name="CurVrVehicPrecPubConIvaSinDtos" localSheetId="1">#REF!</definedName>
    <definedName name="CurVrVehicPrecPubConIvaSinDtos">#REF!</definedName>
    <definedName name="CurVrVehícPrecPubConIvaSinDtos" localSheetId="7">#REF!</definedName>
    <definedName name="CurVrVehícPrecPubConIvaSinDtos" localSheetId="1">#REF!</definedName>
    <definedName name="CurVrVehícPrecPubConIvaSinDtos">#REF!</definedName>
    <definedName name="CUTOP" localSheetId="7">#REF!</definedName>
    <definedName name="CUTOP" localSheetId="1">#REF!</definedName>
    <definedName name="CUTOP">#REF!</definedName>
    <definedName name="Cv" localSheetId="7">#REF!</definedName>
    <definedName name="cv" localSheetId="19" hidden="1">{"TAB1",#N/A,TRUE,"GENERAL";"TAB2",#N/A,TRUE,"GENERAL";"TAB3",#N/A,TRUE,"GENERAL";"TAB4",#N/A,TRUE,"GENERAL";"TAB5",#N/A,TRUE,"GENERAL"}</definedName>
    <definedName name="cv" localSheetId="18" hidden="1">{"TAB1",#N/A,TRUE,"GENERAL";"TAB2",#N/A,TRUE,"GENERAL";"TAB3",#N/A,TRUE,"GENERAL";"TAB4",#N/A,TRUE,"GENERAL";"TAB5",#N/A,TRUE,"GENERAL"}</definedName>
    <definedName name="cv" localSheetId="20" hidden="1">{"TAB1",#N/A,TRUE,"GENERAL";"TAB2",#N/A,TRUE,"GENERAL";"TAB3",#N/A,TRUE,"GENERAL";"TAB4",#N/A,TRUE,"GENERAL";"TAB5",#N/A,TRUE,"GENERAL"}</definedName>
    <definedName name="Cv" localSheetId="1">#REF!</definedName>
    <definedName name="Cv">#REF!</definedName>
    <definedName name="cv_1" localSheetId="19" hidden="1">{"TAB1",#N/A,TRUE,"GENERAL";"TAB2",#N/A,TRUE,"GENERAL";"TAB3",#N/A,TRUE,"GENERAL";"TAB4",#N/A,TRUE,"GENERAL";"TAB5",#N/A,TRUE,"GENERAL"}</definedName>
    <definedName name="cv_1" localSheetId="20" hidden="1">{"TAB1",#N/A,TRUE,"GENERAL";"TAB2",#N/A,TRUE,"GENERAL";"TAB3",#N/A,TRUE,"GENERAL";"TAB4",#N/A,TRUE,"GENERAL";"TAB5",#N/A,TRUE,"GENERAL"}</definedName>
    <definedName name="cv_1" hidden="1">{"TAB1",#N/A,TRUE,"GENERAL";"TAB2",#N/A,TRUE,"GENERAL";"TAB3",#N/A,TRUE,"GENERAL";"TAB4",#N/A,TRUE,"GENERAL";"TAB5",#N/A,TRUE,"GENERAL"}</definedName>
    <definedName name="CV2.Daily_Tonnes" localSheetId="7">#REF!</definedName>
    <definedName name="CV2.Daily_Tonnes" localSheetId="1">#REF!</definedName>
    <definedName name="CV2.Daily_Tonnes">#REF!</definedName>
    <definedName name="CV2.Moisture" localSheetId="7">#REF!</definedName>
    <definedName name="CV2.Moisture" localSheetId="1">#REF!</definedName>
    <definedName name="CV2.Moisture">#REF!</definedName>
    <definedName name="cvcvcvcv" localSheetId="7">#REF!</definedName>
    <definedName name="cvcvcvcv" localSheetId="1">#REF!</definedName>
    <definedName name="cvcvcvcv">#REF!</definedName>
    <definedName name="cvfvd" localSheetId="19" hidden="1">{"via1",#N/A,TRUE,"general";"via2",#N/A,TRUE,"general";"via3",#N/A,TRUE,"general"}</definedName>
    <definedName name="cvfvd" localSheetId="20" hidden="1">{"via1",#N/A,TRUE,"general";"via2",#N/A,TRUE,"general";"via3",#N/A,TRUE,"general"}</definedName>
    <definedName name="cvfvd" hidden="1">{"via1",#N/A,TRUE,"general";"via2",#N/A,TRUE,"general";"via3",#N/A,TRUE,"general"}</definedName>
    <definedName name="cvfvd_1" localSheetId="19" hidden="1">{"via1",#N/A,TRUE,"general";"via2",#N/A,TRUE,"general";"via3",#N/A,TRUE,"general"}</definedName>
    <definedName name="cvfvd_1" localSheetId="20" hidden="1">{"via1",#N/A,TRUE,"general";"via2",#N/A,TRUE,"general";"via3",#N/A,TRUE,"general"}</definedName>
    <definedName name="cvfvd_1" hidden="1">{"via1",#N/A,TRUE,"general";"via2",#N/A,TRUE,"general";"via3",#N/A,TRUE,"general"}</definedName>
    <definedName name="cvn" localSheetId="19" hidden="1">{"TAB1",#N/A,TRUE,"GENERAL";"TAB2",#N/A,TRUE,"GENERAL";"TAB3",#N/A,TRUE,"GENERAL";"TAB4",#N/A,TRUE,"GENERAL";"TAB5",#N/A,TRUE,"GENERAL"}</definedName>
    <definedName name="cvn" localSheetId="20" hidden="1">{"TAB1",#N/A,TRUE,"GENERAL";"TAB2",#N/A,TRUE,"GENERAL";"TAB3",#N/A,TRUE,"GENERAL";"TAB4",#N/A,TRUE,"GENERAL";"TAB5",#N/A,TRUE,"GENERAL"}</definedName>
    <definedName name="cvn" hidden="1">{"TAB1",#N/A,TRUE,"GENERAL";"TAB2",#N/A,TRUE,"GENERAL";"TAB3",#N/A,TRUE,"GENERAL";"TAB4",#N/A,TRUE,"GENERAL";"TAB5",#N/A,TRUE,"GENERAL"}</definedName>
    <definedName name="cvn_1" localSheetId="19" hidden="1">{"TAB1",#N/A,TRUE,"GENERAL";"TAB2",#N/A,TRUE,"GENERAL";"TAB3",#N/A,TRUE,"GENERAL";"TAB4",#N/A,TRUE,"GENERAL";"TAB5",#N/A,TRUE,"GENERAL"}</definedName>
    <definedName name="cvn_1" localSheetId="20" hidden="1">{"TAB1",#N/A,TRUE,"GENERAL";"TAB2",#N/A,TRUE,"GENERAL";"TAB3",#N/A,TRUE,"GENERAL";"TAB4",#N/A,TRUE,"GENERAL";"TAB5",#N/A,TRUE,"GENERAL"}</definedName>
    <definedName name="cvn_1" hidden="1">{"TAB1",#N/A,TRUE,"GENERAL";"TAB2",#N/A,TRUE,"GENERAL";"TAB3",#N/A,TRUE,"GENERAL";"TAB4",#N/A,TRUE,"GENERAL";"TAB5",#N/A,TRUE,"GENERAL"}</definedName>
    <definedName name="CVXC" localSheetId="19" hidden="1">{"via1",#N/A,TRUE,"general";"via2",#N/A,TRUE,"general";"via3",#N/A,TRUE,"general"}</definedName>
    <definedName name="CVXC" localSheetId="20" hidden="1">{"via1",#N/A,TRUE,"general";"via2",#N/A,TRUE,"general";"via3",#N/A,TRUE,"general"}</definedName>
    <definedName name="CVXC" hidden="1">{"via1",#N/A,TRUE,"general";"via2",#N/A,TRUE,"general";"via3",#N/A,TRUE,"general"}</definedName>
    <definedName name="CVXC_1" localSheetId="19" hidden="1">{"via1",#N/A,TRUE,"general";"via2",#N/A,TRUE,"general";"via3",#N/A,TRUE,"general"}</definedName>
    <definedName name="CVXC_1" localSheetId="20" hidden="1">{"via1",#N/A,TRUE,"general";"via2",#N/A,TRUE,"general";"via3",#N/A,TRUE,"general"}</definedName>
    <definedName name="CVXC_1" hidden="1">{"via1",#N/A,TRUE,"general";"via2",#N/A,TRUE,"general";"via3",#N/A,TRUE,"general"}</definedName>
    <definedName name="Cw" localSheetId="7">#REF!</definedName>
    <definedName name="Cw" localSheetId="1">#REF!</definedName>
    <definedName name="Cw">#REF!</definedName>
    <definedName name="Cx" localSheetId="7">#REF!</definedName>
    <definedName name="cx" localSheetId="19">#REF!</definedName>
    <definedName name="cx" localSheetId="18">#REF!</definedName>
    <definedName name="cx" localSheetId="20">#REF!</definedName>
    <definedName name="Cx" localSheetId="1">#REF!</definedName>
    <definedName name="Cx">#REF!</definedName>
    <definedName name="cxcxcxc" localSheetId="7">#REF!</definedName>
    <definedName name="cxcxcxc" localSheetId="1">#REF!</definedName>
    <definedName name="cxcxcxc">#REF!</definedName>
    <definedName name="Cy" localSheetId="7">#REF!</definedName>
    <definedName name="Cy" localSheetId="1">#REF!</definedName>
    <definedName name="Cy">#REF!</definedName>
    <definedName name="CZN_north_perc">50</definedName>
    <definedName name="CZN_south_perc">0</definedName>
    <definedName name="D" localSheetId="7">#REF!</definedName>
    <definedName name="d" localSheetId="19" hidden="1">{"TAB1",#N/A,TRUE,"GENERAL";"TAB2",#N/A,TRUE,"GENERAL";"TAB3",#N/A,TRUE,"GENERAL";"TAB4",#N/A,TRUE,"GENERAL";"TAB5",#N/A,TRUE,"GENERAL"}</definedName>
    <definedName name="d" localSheetId="18" hidden="1">{"TAB1",#N/A,TRUE,"GENERAL";"TAB2",#N/A,TRUE,"GENERAL";"TAB3",#N/A,TRUE,"GENERAL";"TAB4",#N/A,TRUE,"GENERAL";"TAB5",#N/A,TRUE,"GENERAL"}</definedName>
    <definedName name="d" localSheetId="20" hidden="1">{"TAB1",#N/A,TRUE,"GENERAL";"TAB2",#N/A,TRUE,"GENERAL";"TAB3",#N/A,TRUE,"GENERAL";"TAB4",#N/A,TRUE,"GENERAL";"TAB5",#N/A,TRUE,"GENERAL"}</definedName>
    <definedName name="D" localSheetId="1">#REF!</definedName>
    <definedName name="D">#REF!</definedName>
    <definedName name="d_1" localSheetId="19" hidden="1">{"TAB1",#N/A,TRUE,"GENERAL";"TAB2",#N/A,TRUE,"GENERAL";"TAB3",#N/A,TRUE,"GENERAL";"TAB4",#N/A,TRUE,"GENERAL";"TAB5",#N/A,TRUE,"GENERAL"}</definedName>
    <definedName name="d_1" localSheetId="20" hidden="1">{"TAB1",#N/A,TRUE,"GENERAL";"TAB2",#N/A,TRUE,"GENERAL";"TAB3",#N/A,TRUE,"GENERAL";"TAB4",#N/A,TRUE,"GENERAL";"TAB5",#N/A,TRUE,"GENERAL"}</definedName>
    <definedName name="d_1" hidden="1">{"TAB1",#N/A,TRUE,"GENERAL";"TAB2",#N/A,TRUE,"GENERAL";"TAB3",#N/A,TRUE,"GENERAL";"TAB4",#N/A,TRUE,"GENERAL";"TAB5",#N/A,TRUE,"GENERAL"}</definedName>
    <definedName name="DANI" localSheetId="19">[47]ITEMS!$B$6:$B$176</definedName>
    <definedName name="DANI" localSheetId="18">[47]ITEMS!$B$6:$B$176</definedName>
    <definedName name="DANI" localSheetId="20">[47]ITEMS!$B$6:$B$176</definedName>
    <definedName name="DANI">[82]ITEMS!$B$6:$B$176</definedName>
    <definedName name="DASD" localSheetId="19" hidden="1">{"TAB1",#N/A,TRUE,"GENERAL";"TAB2",#N/A,TRUE,"GENERAL";"TAB3",#N/A,TRUE,"GENERAL";"TAB4",#N/A,TRUE,"GENERAL";"TAB5",#N/A,TRUE,"GENERAL"}</definedName>
    <definedName name="DASD" localSheetId="20" hidden="1">{"TAB1",#N/A,TRUE,"GENERAL";"TAB2",#N/A,TRUE,"GENERAL";"TAB3",#N/A,TRUE,"GENERAL";"TAB4",#N/A,TRUE,"GENERAL";"TAB5",#N/A,TRUE,"GENERAL"}</definedName>
    <definedName name="DASD" hidden="1">{"TAB1",#N/A,TRUE,"GENERAL";"TAB2",#N/A,TRUE,"GENERAL";"TAB3",#N/A,TRUE,"GENERAL";"TAB4",#N/A,TRUE,"GENERAL";"TAB5",#N/A,TRUE,"GENERAL"}</definedName>
    <definedName name="DASD_1" localSheetId="19" hidden="1">{"TAB1",#N/A,TRUE,"GENERAL";"TAB2",#N/A,TRUE,"GENERAL";"TAB3",#N/A,TRUE,"GENERAL";"TAB4",#N/A,TRUE,"GENERAL";"TAB5",#N/A,TRUE,"GENERAL"}</definedName>
    <definedName name="DASD_1" localSheetId="20" hidden="1">{"TAB1",#N/A,TRUE,"GENERAL";"TAB2",#N/A,TRUE,"GENERAL";"TAB3",#N/A,TRUE,"GENERAL";"TAB4",#N/A,TRUE,"GENERAL";"TAB5",#N/A,TRUE,"GENERAL"}</definedName>
    <definedName name="DASD_1" hidden="1">{"TAB1",#N/A,TRUE,"GENERAL";"TAB2",#N/A,TRUE,"GENERAL";"TAB3",#N/A,TRUE,"GENERAL";"TAB4",#N/A,TRUE,"GENERAL";"TAB5",#N/A,TRUE,"GENERAL"}</definedName>
    <definedName name="DAT" localSheetId="7">#REF!</definedName>
    <definedName name="DAT" localSheetId="1">#REF!</definedName>
    <definedName name="DAT">#REF!</definedName>
    <definedName name="Data" localSheetId="19">#REF!</definedName>
    <definedName name="Data" localSheetId="18">#REF!</definedName>
    <definedName name="Data" localSheetId="20">#REF!</definedName>
    <definedName name="Data">[106]Sheet1!$F$18:$H$977</definedName>
    <definedName name="Data_Base" localSheetId="7">#REF!</definedName>
    <definedName name="Data_Base" localSheetId="1">#REF!</definedName>
    <definedName name="Data_Base">#REF!</definedName>
    <definedName name="Database" localSheetId="7">#REF!</definedName>
    <definedName name="Database" localSheetId="20">#REF!</definedName>
    <definedName name="Database" localSheetId="1">#REF!</definedName>
    <definedName name="Database">#REF!</definedName>
    <definedName name="Date">[107]Constants!$B$9</definedName>
    <definedName name="Datos">'[108]Base de Diseño'!$A$1:$I$216</definedName>
    <definedName name="datos1">'[109]Base de Diseño'!$A$1:$G$286</definedName>
    <definedName name="Days_in_Month" localSheetId="7">#REF!</definedName>
    <definedName name="Days_in_Month" localSheetId="1">#REF!</definedName>
    <definedName name="Days_in_Month">#REF!</definedName>
    <definedName name="DB" localSheetId="7">#REF!</definedName>
    <definedName name="DB" localSheetId="1">#REF!</definedName>
    <definedName name="DB">#REF!</definedName>
    <definedName name="dbfdfbi" localSheetId="19" hidden="1">{"TAB1",#N/A,TRUE,"GENERAL";"TAB2",#N/A,TRUE,"GENERAL";"TAB3",#N/A,TRUE,"GENERAL";"TAB4",#N/A,TRUE,"GENERAL";"TAB5",#N/A,TRUE,"GENERAL"}</definedName>
    <definedName name="dbfdfbi" localSheetId="20" hidden="1">{"TAB1",#N/A,TRUE,"GENERAL";"TAB2",#N/A,TRUE,"GENERAL";"TAB3",#N/A,TRUE,"GENERAL";"TAB4",#N/A,TRUE,"GENERAL";"TAB5",#N/A,TRUE,"GENERAL"}</definedName>
    <definedName name="dbfdfbi" hidden="1">{"TAB1",#N/A,TRUE,"GENERAL";"TAB2",#N/A,TRUE,"GENERAL";"TAB3",#N/A,TRUE,"GENERAL";"TAB4",#N/A,TRUE,"GENERAL";"TAB5",#N/A,TRUE,"GENERAL"}</definedName>
    <definedName name="dbfdfbi_1" localSheetId="19" hidden="1">{"TAB1",#N/A,TRUE,"GENERAL";"TAB2",#N/A,TRUE,"GENERAL";"TAB3",#N/A,TRUE,"GENERAL";"TAB4",#N/A,TRUE,"GENERAL";"TAB5",#N/A,TRUE,"GENERAL"}</definedName>
    <definedName name="dbfdfbi_1" localSheetId="20" hidden="1">{"TAB1",#N/A,TRUE,"GENERAL";"TAB2",#N/A,TRUE,"GENERAL";"TAB3",#N/A,TRUE,"GENERAL";"TAB4",#N/A,TRUE,"GENERAL";"TAB5",#N/A,TRUE,"GENERAL"}</definedName>
    <definedName name="dbfdfbi_1" hidden="1">{"TAB1",#N/A,TRUE,"GENERAL";"TAB2",#N/A,TRUE,"GENERAL";"TAB3",#N/A,TRUE,"GENERAL";"TAB4",#N/A,TRUE,"GENERAL";"TAB5",#N/A,TRUE,"GENERAL"}</definedName>
    <definedName name="dblgarantiaExtendida" localSheetId="7">#REF!</definedName>
    <definedName name="dblgarantiaExtendida" localSheetId="1">#REF!</definedName>
    <definedName name="dblgarantiaExtendida">#REF!</definedName>
    <definedName name="dblPunRentabilidad" localSheetId="7">#REF!</definedName>
    <definedName name="dblPunRentabilidad" localSheetId="1">#REF!</definedName>
    <definedName name="dblPunRentabilidad">#REF!</definedName>
    <definedName name="dblUtilVehiculo" localSheetId="7">#REF!</definedName>
    <definedName name="dblUtilVehiculo" localSheetId="1">#REF!</definedName>
    <definedName name="dblUtilVehiculo">#REF!</definedName>
    <definedName name="dc" localSheetId="7">#REF!</definedName>
    <definedName name="dc" localSheetId="19">#REF!</definedName>
    <definedName name="dc" localSheetId="18">#REF!</definedName>
    <definedName name="dc" localSheetId="20">#REF!</definedName>
    <definedName name="dc" localSheetId="1">#REF!</definedName>
    <definedName name="dc">#REF!</definedName>
    <definedName name="DCF" localSheetId="7">#REF!</definedName>
    <definedName name="DCF" localSheetId="20">#REF!</definedName>
    <definedName name="DCF" localSheetId="1">#REF!</definedName>
    <definedName name="DCF">#REF!</definedName>
    <definedName name="DCSDCTV" localSheetId="19" hidden="1">{"via1",#N/A,TRUE,"general";"via2",#N/A,TRUE,"general";"via3",#N/A,TRUE,"general"}</definedName>
    <definedName name="DCSDCTV" localSheetId="20" hidden="1">{"via1",#N/A,TRUE,"general";"via2",#N/A,TRUE,"general";"via3",#N/A,TRUE,"general"}</definedName>
    <definedName name="DCSDCTV" hidden="1">{"via1",#N/A,TRUE,"general";"via2",#N/A,TRUE,"general";"via3",#N/A,TRUE,"general"}</definedName>
    <definedName name="DCSDCTV_1" localSheetId="19" hidden="1">{"via1",#N/A,TRUE,"general";"via2",#N/A,TRUE,"general";"via3",#N/A,TRUE,"general"}</definedName>
    <definedName name="DCSDCTV_1" localSheetId="20" hidden="1">{"via1",#N/A,TRUE,"general";"via2",#N/A,TRUE,"general";"via3",#N/A,TRUE,"general"}</definedName>
    <definedName name="DCSDCTV_1" hidden="1">{"via1",#N/A,TRUE,"general";"via2",#N/A,TRUE,"general";"via3",#N/A,TRUE,"general"}</definedName>
    <definedName name="dd" localSheetId="7">#REF!</definedName>
    <definedName name="DD" localSheetId="19">#REF!</definedName>
    <definedName name="DD" localSheetId="18">#REF!</definedName>
    <definedName name="DD" localSheetId="20">#REF!</definedName>
    <definedName name="dd" localSheetId="1">#REF!</definedName>
    <definedName name="dd">#REF!</definedName>
    <definedName name="ddd" localSheetId="19" hidden="1">{"via1",#N/A,TRUE,"general";"via2",#N/A,TRUE,"general";"via3",#N/A,TRUE,"general"}</definedName>
    <definedName name="ddd" localSheetId="20" hidden="1">{"via1",#N/A,TRUE,"general";"via2",#N/A,TRUE,"general";"via3",#N/A,TRUE,"general"}</definedName>
    <definedName name="ddd" hidden="1">{"via1",#N/A,TRUE,"general";"via2",#N/A,TRUE,"general";"via3",#N/A,TRUE,"general"}</definedName>
    <definedName name="ddd_1" localSheetId="19" hidden="1">{"via1",#N/A,TRUE,"general";"via2",#N/A,TRUE,"general";"via3",#N/A,TRUE,"general"}</definedName>
    <definedName name="ddd_1" localSheetId="20" hidden="1">{"via1",#N/A,TRUE,"general";"via2",#N/A,TRUE,"general";"via3",#N/A,TRUE,"general"}</definedName>
    <definedName name="ddd_1" hidden="1">{"via1",#N/A,TRUE,"general";"via2",#N/A,TRUE,"general";"via3",#N/A,TRUE,"general"}</definedName>
    <definedName name="DDDD" localSheetId="19">IF(BASICOS!Values_Entered,Header_Row+BASICOS!Number_of_Payments,Header_Row)</definedName>
    <definedName name="DDDD" localSheetId="18">IF(INSUMOS!Values_Entered,Header_Row+INSUMOS!Number_of_Payments,Header_Row)</definedName>
    <definedName name="DDDD" localSheetId="20">IF('M DE OBRA'!Values_Entered,Header_Row+'M DE OBRA'!Number_of_Payments,Header_Row)</definedName>
    <definedName name="DDDD">#N/A</definedName>
    <definedName name="ddddd" localSheetId="7">#REF!</definedName>
    <definedName name="ddddd" localSheetId="19" hidden="1">#REF!</definedName>
    <definedName name="ddddd" localSheetId="18" hidden="1">#REF!</definedName>
    <definedName name="ddddd" localSheetId="20" hidden="1">#REF!</definedName>
    <definedName name="ddddd" localSheetId="1">#REF!</definedName>
    <definedName name="ddddd">#REF!</definedName>
    <definedName name="ddddddddd" localSheetId="7">#REF!</definedName>
    <definedName name="ddddddddd" localSheetId="1">#REF!</definedName>
    <definedName name="ddddddddd">#REF!</definedName>
    <definedName name="ddddt" localSheetId="19" hidden="1">{"via1",#N/A,TRUE,"general";"via2",#N/A,TRUE,"general";"via3",#N/A,TRUE,"general"}</definedName>
    <definedName name="ddddt" localSheetId="20" hidden="1">{"via1",#N/A,TRUE,"general";"via2",#N/A,TRUE,"general";"via3",#N/A,TRUE,"general"}</definedName>
    <definedName name="ddddt" hidden="1">{"via1",#N/A,TRUE,"general";"via2",#N/A,TRUE,"general";"via3",#N/A,TRUE,"general"}</definedName>
    <definedName name="ddddt_1" localSheetId="19" hidden="1">{"via1",#N/A,TRUE,"general";"via2",#N/A,TRUE,"general";"via3",#N/A,TRUE,"general"}</definedName>
    <definedName name="ddddt_1" localSheetId="20" hidden="1">{"via1",#N/A,TRUE,"general";"via2",#N/A,TRUE,"general";"via3",#N/A,TRUE,"general"}</definedName>
    <definedName name="ddddt_1" hidden="1">{"via1",#N/A,TRUE,"general";"via2",#N/A,TRUE,"general";"via3",#N/A,TRUE,"general"}</definedName>
    <definedName name="ddee" localSheetId="7">#REF!</definedName>
    <definedName name="ddee" localSheetId="1">#REF!</definedName>
    <definedName name="ddee">#REF!</definedName>
    <definedName name="ddewdw" localSheetId="19" hidden="1">{"TAB1",#N/A,TRUE,"GENERAL";"TAB2",#N/A,TRUE,"GENERAL";"TAB3",#N/A,TRUE,"GENERAL";"TAB4",#N/A,TRUE,"GENERAL";"TAB5",#N/A,TRUE,"GENERAL"}</definedName>
    <definedName name="ddewdw" localSheetId="20" hidden="1">{"TAB1",#N/A,TRUE,"GENERAL";"TAB2",#N/A,TRUE,"GENERAL";"TAB3",#N/A,TRUE,"GENERAL";"TAB4",#N/A,TRUE,"GENERAL";"TAB5",#N/A,TRUE,"GENERAL"}</definedName>
    <definedName name="ddewdw" hidden="1">{"TAB1",#N/A,TRUE,"GENERAL";"TAB2",#N/A,TRUE,"GENERAL";"TAB3",#N/A,TRUE,"GENERAL";"TAB4",#N/A,TRUE,"GENERAL";"TAB5",#N/A,TRUE,"GENERAL"}</definedName>
    <definedName name="ddewdw_1" localSheetId="19" hidden="1">{"TAB1",#N/A,TRUE,"GENERAL";"TAB2",#N/A,TRUE,"GENERAL";"TAB3",#N/A,TRUE,"GENERAL";"TAB4",#N/A,TRUE,"GENERAL";"TAB5",#N/A,TRUE,"GENERAL"}</definedName>
    <definedName name="ddewdw_1" localSheetId="20" hidden="1">{"TAB1",#N/A,TRUE,"GENERAL";"TAB2",#N/A,TRUE,"GENERAL";"TAB3",#N/A,TRUE,"GENERAL";"TAB4",#N/A,TRUE,"GENERAL";"TAB5",#N/A,TRUE,"GENERAL"}</definedName>
    <definedName name="ddewdw_1"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20" hidden="1">{"TAB1",#N/A,TRUE,"GENERAL";"TAB2",#N/A,TRUE,"GENERAL";"TAB3",#N/A,TRUE,"GENERAL";"TAB4",#N/A,TRUE,"GENERAL";"TAB5",#N/A,TRUE,"GENERAL"}</definedName>
    <definedName name="ddfdh" hidden="1">{"TAB1",#N/A,TRUE,"GENERAL";"TAB2",#N/A,TRUE,"GENERAL";"TAB3",#N/A,TRUE,"GENERAL";"TAB4",#N/A,TRUE,"GENERAL";"TAB5",#N/A,TRUE,"GENERAL"}</definedName>
    <definedName name="ddfdh_1" localSheetId="19" hidden="1">{"TAB1",#N/A,TRUE,"GENERAL";"TAB2",#N/A,TRUE,"GENERAL";"TAB3",#N/A,TRUE,"GENERAL";"TAB4",#N/A,TRUE,"GENERAL";"TAB5",#N/A,TRUE,"GENERAL"}</definedName>
    <definedName name="ddfdh_1" localSheetId="20" hidden="1">{"TAB1",#N/A,TRUE,"GENERAL";"TAB2",#N/A,TRUE,"GENERAL";"TAB3",#N/A,TRUE,"GENERAL";"TAB4",#N/A,TRUE,"GENERAL";"TAB5",#N/A,TRUE,"GENERAL"}</definedName>
    <definedName name="ddfdh_1"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20" hidden="1">{"TAB1",#N/A,TRUE,"GENERAL";"TAB2",#N/A,TRUE,"GENERAL";"TAB3",#N/A,TRUE,"GENERAL";"TAB4",#N/A,TRUE,"GENERAL";"TAB5",#N/A,TRUE,"GENERAL"}</definedName>
    <definedName name="DDGSDP" hidden="1">{"TAB1",#N/A,TRUE,"GENERAL";"TAB2",#N/A,TRUE,"GENERAL";"TAB3",#N/A,TRUE,"GENERAL";"TAB4",#N/A,TRUE,"GENERAL";"TAB5",#N/A,TRUE,"GENERAL"}</definedName>
    <definedName name="DDGSDP_1" localSheetId="19" hidden="1">{"TAB1",#N/A,TRUE,"GENERAL";"TAB2",#N/A,TRUE,"GENERAL";"TAB3",#N/A,TRUE,"GENERAL";"TAB4",#N/A,TRUE,"GENERAL";"TAB5",#N/A,TRUE,"GENERAL"}</definedName>
    <definedName name="DDGSDP_1" localSheetId="20" hidden="1">{"TAB1",#N/A,TRUE,"GENERAL";"TAB2",#N/A,TRUE,"GENERAL";"TAB3",#N/A,TRUE,"GENERAL";"TAB4",#N/A,TRUE,"GENERAL";"TAB5",#N/A,TRUE,"GENERAL"}</definedName>
    <definedName name="DDGSDP_1" hidden="1">{"TAB1",#N/A,TRUE,"GENERAL";"TAB2",#N/A,TRUE,"GENERAL";"TAB3",#N/A,TRUE,"GENERAL";"TAB4",#N/A,TRUE,"GENERAL";"TAB5",#N/A,TRUE,"GENERAL"}</definedName>
    <definedName name="DE" localSheetId="7">IF([81]!LG=9,[81]!FES,"")</definedName>
    <definedName name="DE" localSheetId="1">IF([81]!LG=9,[81]!FES,"")</definedName>
    <definedName name="DE">IF([81]!LG=9,[81]!FES,"")</definedName>
    <definedName name="Dealpb" localSheetId="7" hidden="1">#REF!</definedName>
    <definedName name="Dealpb" localSheetId="1" hidden="1">#REF!</definedName>
    <definedName name="Dealpb" hidden="1">#REF!</definedName>
    <definedName name="Debt_Purchase_Price_Funding">[110]CONTROL!$G$45</definedName>
    <definedName name="Debt_S5_EA_Sch" localSheetId="7">[94]INPUT_TEMP!#REF!</definedName>
    <definedName name="Debt_S5_EA_Sch" localSheetId="1">[94]INPUT_TEMP!#REF!</definedName>
    <definedName name="Debt_S5_EA_Sch">[94]INPUT_TEMP!#REF!</definedName>
    <definedName name="Debt_S6_EA_Sch" localSheetId="7">[94]INPUT_TEMP!#REF!</definedName>
    <definedName name="Debt_S6_EA_Sch" localSheetId="1">[94]INPUT_TEMP!#REF!</definedName>
    <definedName name="Debt_S6_EA_Sch">[94]INPUT_TEMP!#REF!</definedName>
    <definedName name="DEC" localSheetId="7">#REF!</definedName>
    <definedName name="DEC" localSheetId="1">#REF!</definedName>
    <definedName name="DEC">#REF!</definedName>
    <definedName name="decbs" localSheetId="7">#REF!</definedName>
    <definedName name="decbs" localSheetId="1">#REF!</definedName>
    <definedName name="decbs">#REF!</definedName>
    <definedName name="Decjv" localSheetId="7">#REF!</definedName>
    <definedName name="Decjv" localSheetId="1">#REF!</definedName>
    <definedName name="Decjv">#REF!</definedName>
    <definedName name="Decjv2" localSheetId="7">#REF!</definedName>
    <definedName name="Decjv2" localSheetId="1">#REF!</definedName>
    <definedName name="Decjv2">#REF!</definedName>
    <definedName name="deded" localSheetId="19" hidden="1">{"TAB1",#N/A,TRUE,"GENERAL";"TAB2",#N/A,TRUE,"GENERAL";"TAB3",#N/A,TRUE,"GENERAL";"TAB4",#N/A,TRUE,"GENERAL";"TAB5",#N/A,TRUE,"GENERAL"}</definedName>
    <definedName name="deded" localSheetId="20" hidden="1">{"TAB1",#N/A,TRUE,"GENERAL";"TAB2",#N/A,TRUE,"GENERAL";"TAB3",#N/A,TRUE,"GENERAL";"TAB4",#N/A,TRUE,"GENERAL";"TAB5",#N/A,TRUE,"GENERAL"}</definedName>
    <definedName name="deded" hidden="1">{"TAB1",#N/A,TRUE,"GENERAL";"TAB2",#N/A,TRUE,"GENERAL";"TAB3",#N/A,TRUE,"GENERAL";"TAB4",#N/A,TRUE,"GENERAL";"TAB5",#N/A,TRUE,"GENERAL"}</definedName>
    <definedName name="deded_1" localSheetId="19" hidden="1">{"TAB1",#N/A,TRUE,"GENERAL";"TAB2",#N/A,TRUE,"GENERAL";"TAB3",#N/A,TRUE,"GENERAL";"TAB4",#N/A,TRUE,"GENERAL";"TAB5",#N/A,TRUE,"GENERAL"}</definedName>
    <definedName name="deded_1" localSheetId="20" hidden="1">{"TAB1",#N/A,TRUE,"GENERAL";"TAB2",#N/A,TRUE,"GENERAL";"TAB3",#N/A,TRUE,"GENERAL";"TAB4",#N/A,TRUE,"GENERAL";"TAB5",#N/A,TRUE,"GENERAL"}</definedName>
    <definedName name="deded_1" hidden="1">{"TAB1",#N/A,TRUE,"GENERAL";"TAB2",#N/A,TRUE,"GENERAL";"TAB3",#N/A,TRUE,"GENERAL";"TAB4",#N/A,TRUE,"GENERAL";"TAB5",#N/A,TRUE,"GENERAL"}</definedName>
    <definedName name="dedo" localSheetId="7">#REF!</definedName>
    <definedName name="dedo" localSheetId="1">#REF!</definedName>
    <definedName name="dedo">#REF!</definedName>
    <definedName name="default_leadtime" localSheetId="7">#REF!</definedName>
    <definedName name="default_leadtime" localSheetId="1">#REF!</definedName>
    <definedName name="default_leadtime">#REF!</definedName>
    <definedName name="defd" localSheetId="19" hidden="1">{"via1",#N/A,TRUE,"general";"via2",#N/A,TRUE,"general";"via3",#N/A,TRUE,"general"}</definedName>
    <definedName name="defd" localSheetId="20" hidden="1">{"via1",#N/A,TRUE,"general";"via2",#N/A,TRUE,"general";"via3",#N/A,TRUE,"general"}</definedName>
    <definedName name="defd" hidden="1">{"via1",#N/A,TRUE,"general";"via2",#N/A,TRUE,"general";"via3",#N/A,TRUE,"general"}</definedName>
    <definedName name="defd_1" localSheetId="19" hidden="1">{"via1",#N/A,TRUE,"general";"via2",#N/A,TRUE,"general";"via3",#N/A,TRUE,"general"}</definedName>
    <definedName name="defd_1" localSheetId="20" hidden="1">{"via1",#N/A,TRUE,"general";"via2",#N/A,TRUE,"general";"via3",#N/A,TRUE,"general"}</definedName>
    <definedName name="defd_1" hidden="1">{"via1",#N/A,TRUE,"general";"via2",#N/A,TRUE,"general";"via3",#N/A,TRUE,"general"}</definedName>
    <definedName name="Deflexión" localSheetId="7">#REF!</definedName>
    <definedName name="Deflexión" localSheetId="1">#REF!</definedName>
    <definedName name="Deflexión">#REF!</definedName>
    <definedName name="DEMANDA" localSheetId="7">#REF!</definedName>
    <definedName name="DEMANDA" localSheetId="1">#REF!</definedName>
    <definedName name="DEMANDA">#REF!</definedName>
    <definedName name="DEMASIADO" localSheetId="7">#REF!</definedName>
    <definedName name="DEMASIADO" localSheetId="1">#REF!</definedName>
    <definedName name="DEMASIADO">#REF!</definedName>
    <definedName name="demolicion" localSheetId="7">#REF!</definedName>
    <definedName name="demolicion" localSheetId="1">#REF!</definedName>
    <definedName name="demolicion">#REF!</definedName>
    <definedName name="DEMOLICION_Y_RESTITUCION_PAVIMENTO_FLEXIBLE" localSheetId="7">#REF!</definedName>
    <definedName name="DEMOLICION_Y_RESTITUCION_PAVIMENTO_FLEXIBLE" localSheetId="1">#REF!</definedName>
    <definedName name="DEMOLICION_Y_RESTITUCION_PAVIMENTO_FLEXIBLE">#REF!</definedName>
    <definedName name="demolicioncuneta" localSheetId="7">#REF!</definedName>
    <definedName name="demolicioncuneta" localSheetId="1">#REF!</definedName>
    <definedName name="demolicioncuneta">#REF!</definedName>
    <definedName name="DENS" localSheetId="7">#REF!</definedName>
    <definedName name="DENS" localSheetId="1">#REF!</definedName>
    <definedName name="DENS">#REF!</definedName>
    <definedName name="densi" localSheetId="7">#REF!</definedName>
    <definedName name="densi" localSheetId="1">#REF!</definedName>
    <definedName name="densi">#REF!</definedName>
    <definedName name="Dep_IAS_tot" localSheetId="7">[90]Tax!#REF!</definedName>
    <definedName name="Dep_IAS_tot" localSheetId="1">[90]Tax!#REF!</definedName>
    <definedName name="Dep_IAS_tot">[90]Tax!#REF!</definedName>
    <definedName name="departamentos">[38]Listado!$P$3:$P$34</definedName>
    <definedName name="Department">'[111]REF - Listas'!$D$4:$D$12</definedName>
    <definedName name="Depreciation" localSheetId="7">#REF!</definedName>
    <definedName name="Depreciation" localSheetId="1">#REF!</definedName>
    <definedName name="Depreciation">#REF!</definedName>
    <definedName name="DepreciationPB" localSheetId="7" hidden="1">#REF!</definedName>
    <definedName name="DepreciationPB" localSheetId="1" hidden="1">#REF!</definedName>
    <definedName name="DepreciationPB" hidden="1">#REF!</definedName>
    <definedName name="DES" localSheetId="7">#REF!</definedName>
    <definedName name="DES" localSheetId="1">#REF!</definedName>
    <definedName name="DES">#REF!</definedName>
    <definedName name="DESC_APU">#N/A</definedName>
    <definedName name="DESC_AUX">IF([91]Auxiliares!$A1="",IF([91]Auxiliares!$A1048576="","","DIRECTO:  "&amp;TEXT(ROUNDUP(SUMIF([91]Auxiliares!$A$1:$A$65536,[91]Auxiliares!$A1048576,[91]Auxiliares!$G$1:$G$65536)/2,0),"#,##0")&amp;" / "&amp;VLOOKUP([91]Auxiliares!$A1048576,[91]Insumos!$D$1:$F$65536,3,FALSE)),IF([91]Auxiliares!$A1="","",VLOOKUP([91]Auxiliares!$B1,[91]Insumos!$D$1:$E$65536,2,FALSE)))</definedName>
    <definedName name="DESC521">[112]ITEMS!$B$522</definedName>
    <definedName name="DESCAPOTE" localSheetId="7">#REF!</definedName>
    <definedName name="Descapote" localSheetId="19">#REF!</definedName>
    <definedName name="Descapote" localSheetId="18">#REF!</definedName>
    <definedName name="Descapote" localSheetId="20">#REF!</definedName>
    <definedName name="DESCAPOTE" localSheetId="1">#REF!</definedName>
    <definedName name="DESCAPOTE">#REF!</definedName>
    <definedName name="Descrip_cuadrillas" localSheetId="7">#REF!</definedName>
    <definedName name="Descrip_cuadrillas" localSheetId="20">#REF!</definedName>
    <definedName name="Descrip_cuadrillas" localSheetId="1">#REF!</definedName>
    <definedName name="Descrip_cuadrillas">#REF!</definedName>
    <definedName name="Descrip_equipos" localSheetId="7">#REF!</definedName>
    <definedName name="Descrip_equipos" localSheetId="20">#REF!</definedName>
    <definedName name="Descrip_equipos" localSheetId="1">#REF!</definedName>
    <definedName name="Descrip_equipos">#REF!</definedName>
    <definedName name="Descrip_transporte" localSheetId="7">#REF!</definedName>
    <definedName name="Descrip_transporte" localSheetId="20">#REF!</definedName>
    <definedName name="Descrip_transporte" localSheetId="1">#REF!</definedName>
    <definedName name="Descrip_transporte">#REF!</definedName>
    <definedName name="Descripción" localSheetId="7">#REF!</definedName>
    <definedName name="Descripción" localSheetId="20">#REF!</definedName>
    <definedName name="Descripción" localSheetId="1">#REF!</definedName>
    <definedName name="Descripción">#REF!</definedName>
    <definedName name="DESCRIPCION_APU">#N/A</definedName>
    <definedName name="description" localSheetId="7">#REF!</definedName>
    <definedName name="description" localSheetId="1">#REF!</definedName>
    <definedName name="description">#REF!</definedName>
    <definedName name="design">'[113]Design (3)'!$A$12:$CM$71</definedName>
    <definedName name="design2">[113]Design!$A$24:$CM$66</definedName>
    <definedName name="Designer" localSheetId="7">#REF!</definedName>
    <definedName name="Designer" localSheetId="1">#REF!</definedName>
    <definedName name="Designer">#REF!</definedName>
    <definedName name="desmonte" localSheetId="7">#REF!</definedName>
    <definedName name="desmonte" localSheetId="20">#REF!</definedName>
    <definedName name="desmonte" localSheetId="1">#REF!</definedName>
    <definedName name="desmonte">#REF!</definedName>
    <definedName name="DetailsBid1" localSheetId="7">#REF!</definedName>
    <definedName name="DetailsBid1" localSheetId="1">#REF!</definedName>
    <definedName name="DetailsBid1">#REF!</definedName>
    <definedName name="DetailsBid2" localSheetId="7">#REF!</definedName>
    <definedName name="DetailsBid2" localSheetId="1">#REF!</definedName>
    <definedName name="DetailsBid2">#REF!</definedName>
    <definedName name="DetailsBid3" localSheetId="7">#REF!</definedName>
    <definedName name="DetailsBid3" localSheetId="1">#REF!</definedName>
    <definedName name="DetailsBid3">#REF!</definedName>
    <definedName name="DetailsBid4" localSheetId="7">#REF!</definedName>
    <definedName name="DetailsBid4" localSheetId="1">#REF!</definedName>
    <definedName name="DetailsBid4">#REF!</definedName>
    <definedName name="DetailsBidRange" localSheetId="7">#REF!</definedName>
    <definedName name="DetailsBidRange" localSheetId="1">#REF!</definedName>
    <definedName name="DetailsBidRange">#REF!</definedName>
    <definedName name="deuda">[98]deuda!$A$1:$IV$65536</definedName>
    <definedName name="deuda2">[114]deuda!$A$1:$IV$65536</definedName>
    <definedName name="DEX" localSheetId="7">#REF!</definedName>
    <definedName name="DEX" localSheetId="1">#REF!</definedName>
    <definedName name="DEX">#REF!</definedName>
    <definedName name="df" localSheetId="7">#REF!</definedName>
    <definedName name="df" localSheetId="19">#REF!</definedName>
    <definedName name="df" localSheetId="18">#REF!</definedName>
    <definedName name="df" localSheetId="20">#REF!</definedName>
    <definedName name="df" localSheetId="1">#REF!</definedName>
    <definedName name="df">#REF!</definedName>
    <definedName name="dfa" localSheetId="19" hidden="1">{"TAB1",#N/A,TRUE,"GENERAL";"TAB2",#N/A,TRUE,"GENERAL";"TAB3",#N/A,TRUE,"GENERAL";"TAB4",#N/A,TRUE,"GENERAL";"TAB5",#N/A,TRUE,"GENERAL"}</definedName>
    <definedName name="dfa" localSheetId="20" hidden="1">{"TAB1",#N/A,TRUE,"GENERAL";"TAB2",#N/A,TRUE,"GENERAL";"TAB3",#N/A,TRUE,"GENERAL";"TAB4",#N/A,TRUE,"GENERAL";"TAB5",#N/A,TRUE,"GENERAL"}</definedName>
    <definedName name="dfa" hidden="1">{"TAB1",#N/A,TRUE,"GENERAL";"TAB2",#N/A,TRUE,"GENERAL";"TAB3",#N/A,TRUE,"GENERAL";"TAB4",#N/A,TRUE,"GENERAL";"TAB5",#N/A,TRUE,"GENERAL"}</definedName>
    <definedName name="dfa_1" localSheetId="19" hidden="1">{"TAB1",#N/A,TRUE,"GENERAL";"TAB2",#N/A,TRUE,"GENERAL";"TAB3",#N/A,TRUE,"GENERAL";"TAB4",#N/A,TRUE,"GENERAL";"TAB5",#N/A,TRUE,"GENERAL"}</definedName>
    <definedName name="dfa_1" localSheetId="20" hidden="1">{"TAB1",#N/A,TRUE,"GENERAL";"TAB2",#N/A,TRUE,"GENERAL";"TAB3",#N/A,TRUE,"GENERAL";"TAB4",#N/A,TRUE,"GENERAL";"TAB5",#N/A,TRUE,"GENERAL"}</definedName>
    <definedName name="dfa_1"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20" hidden="1">{"TAB1",#N/A,TRUE,"GENERAL";"TAB2",#N/A,TRUE,"GENERAL";"TAB3",#N/A,TRUE,"GENERAL";"TAB4",#N/A,TRUE,"GENERAL";"TAB5",#N/A,TRUE,"GENERAL"}</definedName>
    <definedName name="dfasd" hidden="1">{"TAB1",#N/A,TRUE,"GENERAL";"TAB2",#N/A,TRUE,"GENERAL";"TAB3",#N/A,TRUE,"GENERAL";"TAB4",#N/A,TRUE,"GENERAL";"TAB5",#N/A,TRUE,"GENERAL"}</definedName>
    <definedName name="dfasd_1" localSheetId="19" hidden="1">{"TAB1",#N/A,TRUE,"GENERAL";"TAB2",#N/A,TRUE,"GENERAL";"TAB3",#N/A,TRUE,"GENERAL";"TAB4",#N/A,TRUE,"GENERAL";"TAB5",#N/A,TRUE,"GENERAL"}</definedName>
    <definedName name="dfasd_1" localSheetId="20" hidden="1">{"TAB1",#N/A,TRUE,"GENERAL";"TAB2",#N/A,TRUE,"GENERAL";"TAB3",#N/A,TRUE,"GENERAL";"TAB4",#N/A,TRUE,"GENERAL";"TAB5",#N/A,TRUE,"GENERAL"}</definedName>
    <definedName name="dfasd_1" hidden="1">{"TAB1",#N/A,TRUE,"GENERAL";"TAB2",#N/A,TRUE,"GENERAL";"TAB3",#N/A,TRUE,"GENERAL";"TAB4",#N/A,TRUE,"GENERAL";"TAB5",#N/A,TRUE,"GENERAL"}</definedName>
    <definedName name="DFBNJ" localSheetId="19" hidden="1">{"via1",#N/A,TRUE,"general";"via2",#N/A,TRUE,"general";"via3",#N/A,TRUE,"general"}</definedName>
    <definedName name="DFBNJ" localSheetId="20" hidden="1">{"via1",#N/A,TRUE,"general";"via2",#N/A,TRUE,"general";"via3",#N/A,TRUE,"general"}</definedName>
    <definedName name="DFBNJ" hidden="1">{"via1",#N/A,TRUE,"general";"via2",#N/A,TRUE,"general";"via3",#N/A,TRUE,"general"}</definedName>
    <definedName name="DFBNJ_1" localSheetId="19" hidden="1">{"via1",#N/A,TRUE,"general";"via2",#N/A,TRUE,"general";"via3",#N/A,TRUE,"general"}</definedName>
    <definedName name="DFBNJ_1" localSheetId="20" hidden="1">{"via1",#N/A,TRUE,"general";"via2",#N/A,TRUE,"general";"via3",#N/A,TRUE,"general"}</definedName>
    <definedName name="DFBNJ_1" hidden="1">{"via1",#N/A,TRUE,"general";"via2",#N/A,TRUE,"general";"via3",#N/A,TRUE,"general"}</definedName>
    <definedName name="dfcvc" localSheetId="7">#REF!</definedName>
    <definedName name="dfcvc" localSheetId="1">#REF!</definedName>
    <definedName name="dfcvc">#REF!</definedName>
    <definedName name="dfdaa" localSheetId="7">#REF!</definedName>
    <definedName name="dfdaa" localSheetId="1">#REF!</definedName>
    <definedName name="dfdaa">#REF!</definedName>
    <definedName name="dfdf" localSheetId="7">#REF!</definedName>
    <definedName name="dfdf" localSheetId="1">#REF!</definedName>
    <definedName name="dfdf">#REF!</definedName>
    <definedName name="dfds" localSheetId="19" hidden="1">{"TAB1",#N/A,TRUE,"GENERAL";"TAB2",#N/A,TRUE,"GENERAL";"TAB3",#N/A,TRUE,"GENERAL";"TAB4",#N/A,TRUE,"GENERAL";"TAB5",#N/A,TRUE,"GENERAL"}</definedName>
    <definedName name="dfds" localSheetId="20" hidden="1">{"TAB1",#N/A,TRUE,"GENERAL";"TAB2",#N/A,TRUE,"GENERAL";"TAB3",#N/A,TRUE,"GENERAL";"TAB4",#N/A,TRUE,"GENERAL";"TAB5",#N/A,TRUE,"GENERAL"}</definedName>
    <definedName name="dfds" hidden="1">{"TAB1",#N/A,TRUE,"GENERAL";"TAB2",#N/A,TRUE,"GENERAL";"TAB3",#N/A,TRUE,"GENERAL";"TAB4",#N/A,TRUE,"GENERAL";"TAB5",#N/A,TRUE,"GENERAL"}</definedName>
    <definedName name="dfds_1" localSheetId="19" hidden="1">{"TAB1",#N/A,TRUE,"GENERAL";"TAB2",#N/A,TRUE,"GENERAL";"TAB3",#N/A,TRUE,"GENERAL";"TAB4",#N/A,TRUE,"GENERAL";"TAB5",#N/A,TRUE,"GENERAL"}</definedName>
    <definedName name="dfds_1" localSheetId="20" hidden="1">{"TAB1",#N/A,TRUE,"GENERAL";"TAB2",#N/A,TRUE,"GENERAL";"TAB3",#N/A,TRUE,"GENERAL";"TAB4",#N/A,TRUE,"GENERAL";"TAB5",#N/A,TRUE,"GENERAL"}</definedName>
    <definedName name="dfds_1" hidden="1">{"TAB1",#N/A,TRUE,"GENERAL";"TAB2",#N/A,TRUE,"GENERAL";"TAB3",#N/A,TRUE,"GENERAL";"TAB4",#N/A,TRUE,"GENERAL";"TAB5",#N/A,TRUE,"GENERAL"}</definedName>
    <definedName name="dfdsfi" localSheetId="19" hidden="1">{"via1",#N/A,TRUE,"general";"via2",#N/A,TRUE,"general";"via3",#N/A,TRUE,"general"}</definedName>
    <definedName name="dfdsfi" localSheetId="20" hidden="1">{"via1",#N/A,TRUE,"general";"via2",#N/A,TRUE,"general";"via3",#N/A,TRUE,"general"}</definedName>
    <definedName name="dfdsfi" hidden="1">{"via1",#N/A,TRUE,"general";"via2",#N/A,TRUE,"general";"via3",#N/A,TRUE,"general"}</definedName>
    <definedName name="dfdsfi_1" localSheetId="19" hidden="1">{"via1",#N/A,TRUE,"general";"via2",#N/A,TRUE,"general";"via3",#N/A,TRUE,"general"}</definedName>
    <definedName name="dfdsfi_1" localSheetId="20" hidden="1">{"via1",#N/A,TRUE,"general";"via2",#N/A,TRUE,"general";"via3",#N/A,TRUE,"general"}</definedName>
    <definedName name="dfdsfi_1" hidden="1">{"via1",#N/A,TRUE,"general";"via2",#N/A,TRUE,"general";"via3",#N/A,TRUE,"general"}</definedName>
    <definedName name="dffffe" localSheetId="19" hidden="1">{"TAB1",#N/A,TRUE,"GENERAL";"TAB2",#N/A,TRUE,"GENERAL";"TAB3",#N/A,TRUE,"GENERAL";"TAB4",#N/A,TRUE,"GENERAL";"TAB5",#N/A,TRUE,"GENERAL"}</definedName>
    <definedName name="dffffe" localSheetId="20" hidden="1">{"TAB1",#N/A,TRUE,"GENERAL";"TAB2",#N/A,TRUE,"GENERAL";"TAB3",#N/A,TRUE,"GENERAL";"TAB4",#N/A,TRUE,"GENERAL";"TAB5",#N/A,TRUE,"GENERAL"}</definedName>
    <definedName name="dffffe" hidden="1">{"TAB1",#N/A,TRUE,"GENERAL";"TAB2",#N/A,TRUE,"GENERAL";"TAB3",#N/A,TRUE,"GENERAL";"TAB4",#N/A,TRUE,"GENERAL";"TAB5",#N/A,TRUE,"GENERAL"}</definedName>
    <definedName name="dffffe_1" localSheetId="19" hidden="1">{"TAB1",#N/A,TRUE,"GENERAL";"TAB2",#N/A,TRUE,"GENERAL";"TAB3",#N/A,TRUE,"GENERAL";"TAB4",#N/A,TRUE,"GENERAL";"TAB5",#N/A,TRUE,"GENERAL"}</definedName>
    <definedName name="dffffe_1" localSheetId="20" hidden="1">{"TAB1",#N/A,TRUE,"GENERAL";"TAB2",#N/A,TRUE,"GENERAL";"TAB3",#N/A,TRUE,"GENERAL";"TAB4",#N/A,TRUE,"GENERAL";"TAB5",#N/A,TRUE,"GENERAL"}</definedName>
    <definedName name="dffffe_1" hidden="1">{"TAB1",#N/A,TRUE,"GENERAL";"TAB2",#N/A,TRUE,"GENERAL";"TAB3",#N/A,TRUE,"GENERAL";"TAB4",#N/A,TRUE,"GENERAL";"TAB5",#N/A,TRUE,"GENERAL"}</definedName>
    <definedName name="DFG" localSheetId="19" hidden="1">{"via1",#N/A,TRUE,"general";"via2",#N/A,TRUE,"general";"via3",#N/A,TRUE,"general"}</definedName>
    <definedName name="DFG" localSheetId="20" hidden="1">{"via1",#N/A,TRUE,"general";"via2",#N/A,TRUE,"general";"via3",#N/A,TRUE,"general"}</definedName>
    <definedName name="DFG" hidden="1">{"via1",#N/A,TRUE,"general";"via2",#N/A,TRUE,"general";"via3",#N/A,TRUE,"general"}</definedName>
    <definedName name="DFG_1" localSheetId="19" hidden="1">{"via1",#N/A,TRUE,"general";"via2",#N/A,TRUE,"general";"via3",#N/A,TRUE,"general"}</definedName>
    <definedName name="DFG_1" localSheetId="20" hidden="1">{"via1",#N/A,TRUE,"general";"via2",#N/A,TRUE,"general";"via3",#N/A,TRUE,"general"}</definedName>
    <definedName name="DFG_1" hidden="1">{"via1",#N/A,TRUE,"general";"via2",#N/A,TRUE,"general";"via3",#N/A,TRUE,"general"}</definedName>
    <definedName name="DFGBHJ" localSheetId="19" hidden="1">{"via1",#N/A,TRUE,"general";"via2",#N/A,TRUE,"general";"via3",#N/A,TRUE,"general"}</definedName>
    <definedName name="DFGBHJ" localSheetId="20" hidden="1">{"via1",#N/A,TRUE,"general";"via2",#N/A,TRUE,"general";"via3",#N/A,TRUE,"general"}</definedName>
    <definedName name="DFGBHJ" hidden="1">{"via1",#N/A,TRUE,"general";"via2",#N/A,TRUE,"general";"via3",#N/A,TRUE,"general"}</definedName>
    <definedName name="DFGBHJ_1" localSheetId="19" hidden="1">{"via1",#N/A,TRUE,"general";"via2",#N/A,TRUE,"general";"via3",#N/A,TRUE,"general"}</definedName>
    <definedName name="DFGBHJ_1" localSheetId="20" hidden="1">{"via1",#N/A,TRUE,"general";"via2",#N/A,TRUE,"general";"via3",#N/A,TRUE,"general"}</definedName>
    <definedName name="DFGBHJ_1" hidden="1">{"via1",#N/A,TRUE,"general";"via2",#N/A,TRUE,"general";"via3",#N/A,TRUE,"general"}</definedName>
    <definedName name="DFGDFG" localSheetId="19" hidden="1">{"via1",#N/A,TRUE,"general";"via2",#N/A,TRUE,"general";"via3",#N/A,TRUE,"general"}</definedName>
    <definedName name="DFGDFG" localSheetId="20" hidden="1">{"via1",#N/A,TRUE,"general";"via2",#N/A,TRUE,"general";"via3",#N/A,TRUE,"general"}</definedName>
    <definedName name="DFGDFG" hidden="1">{"via1",#N/A,TRUE,"general";"via2",#N/A,TRUE,"general";"via3",#N/A,TRUE,"general"}</definedName>
    <definedName name="DFGDFG_1" localSheetId="19" hidden="1">{"via1",#N/A,TRUE,"general";"via2",#N/A,TRUE,"general";"via3",#N/A,TRUE,"general"}</definedName>
    <definedName name="DFGDFG_1" localSheetId="20" hidden="1">{"via1",#N/A,TRUE,"general";"via2",#N/A,TRUE,"general";"via3",#N/A,TRUE,"general"}</definedName>
    <definedName name="DFGDFG_1" hidden="1">{"via1",#N/A,TRUE,"general";"via2",#N/A,TRUE,"general";"via3",#N/A,TRUE,"general"}</definedName>
    <definedName name="dfgdh" localSheetId="7">#REF!</definedName>
    <definedName name="dfgdh" localSheetId="1">#REF!</definedName>
    <definedName name="dfgdh">#REF!</definedName>
    <definedName name="DFGDYYB" localSheetId="19" hidden="1">{"TAB1",#N/A,TRUE,"GENERAL";"TAB2",#N/A,TRUE,"GENERAL";"TAB3",#N/A,TRUE,"GENERAL";"TAB4",#N/A,TRUE,"GENERAL";"TAB5",#N/A,TRUE,"GENERAL"}</definedName>
    <definedName name="DFGDYYB" localSheetId="20" hidden="1">{"TAB1",#N/A,TRUE,"GENERAL";"TAB2",#N/A,TRUE,"GENERAL";"TAB3",#N/A,TRUE,"GENERAL";"TAB4",#N/A,TRUE,"GENERAL";"TAB5",#N/A,TRUE,"GENERAL"}</definedName>
    <definedName name="DFGDYYB" hidden="1">{"TAB1",#N/A,TRUE,"GENERAL";"TAB2",#N/A,TRUE,"GENERAL";"TAB3",#N/A,TRUE,"GENERAL";"TAB4",#N/A,TRUE,"GENERAL";"TAB5",#N/A,TRUE,"GENERAL"}</definedName>
    <definedName name="DFGDYYB_1" localSheetId="19" hidden="1">{"TAB1",#N/A,TRUE,"GENERAL";"TAB2",#N/A,TRUE,"GENERAL";"TAB3",#N/A,TRUE,"GENERAL";"TAB4",#N/A,TRUE,"GENERAL";"TAB5",#N/A,TRUE,"GENERAL"}</definedName>
    <definedName name="DFGDYYB_1" localSheetId="20" hidden="1">{"TAB1",#N/A,TRUE,"GENERAL";"TAB2",#N/A,TRUE,"GENERAL";"TAB3",#N/A,TRUE,"GENERAL";"TAB4",#N/A,TRUE,"GENERAL";"TAB5",#N/A,TRUE,"GENERAL"}</definedName>
    <definedName name="DFGDYYB_1" hidden="1">{"TAB1",#N/A,TRUE,"GENERAL";"TAB2",#N/A,TRUE,"GENERAL";"TAB3",#N/A,TRUE,"GENERAL";"TAB4",#N/A,TRUE,"GENERAL";"TAB5",#N/A,TRUE,"GENERAL"}</definedName>
    <definedName name="dfgf" localSheetId="19" hidden="1">{"via1",#N/A,TRUE,"general";"via2",#N/A,TRUE,"general";"via3",#N/A,TRUE,"general"}</definedName>
    <definedName name="dfgf" localSheetId="20" hidden="1">{"via1",#N/A,TRUE,"general";"via2",#N/A,TRUE,"general";"via3",#N/A,TRUE,"general"}</definedName>
    <definedName name="dfgf" hidden="1">{"via1",#N/A,TRUE,"general";"via2",#N/A,TRUE,"general";"via3",#N/A,TRUE,"general"}</definedName>
    <definedName name="dfgf_1" localSheetId="19" hidden="1">{"via1",#N/A,TRUE,"general";"via2",#N/A,TRUE,"general";"via3",#N/A,TRUE,"general"}</definedName>
    <definedName name="dfgf_1" localSheetId="20" hidden="1">{"via1",#N/A,TRUE,"general";"via2",#N/A,TRUE,"general";"via3",#N/A,TRUE,"general"}</definedName>
    <definedName name="dfgf_1" hidden="1">{"via1",#N/A,TRUE,"general";"via2",#N/A,TRUE,"general";"via3",#N/A,TRUE,"general"}</definedName>
    <definedName name="DFGFBOP" localSheetId="19" hidden="1">{"TAB1",#N/A,TRUE,"GENERAL";"TAB2",#N/A,TRUE,"GENERAL";"TAB3",#N/A,TRUE,"GENERAL";"TAB4",#N/A,TRUE,"GENERAL";"TAB5",#N/A,TRUE,"GENERAL"}</definedName>
    <definedName name="DFGFBOP" localSheetId="20" hidden="1">{"TAB1",#N/A,TRUE,"GENERAL";"TAB2",#N/A,TRUE,"GENERAL";"TAB3",#N/A,TRUE,"GENERAL";"TAB4",#N/A,TRUE,"GENERAL";"TAB5",#N/A,TRUE,"GENERAL"}</definedName>
    <definedName name="DFGFBOP" hidden="1">{"TAB1",#N/A,TRUE,"GENERAL";"TAB2",#N/A,TRUE,"GENERAL";"TAB3",#N/A,TRUE,"GENERAL";"TAB4",#N/A,TRUE,"GENERAL";"TAB5",#N/A,TRUE,"GENERAL"}</definedName>
    <definedName name="DFGFBOP_1" localSheetId="19" hidden="1">{"TAB1",#N/A,TRUE,"GENERAL";"TAB2",#N/A,TRUE,"GENERAL";"TAB3",#N/A,TRUE,"GENERAL";"TAB4",#N/A,TRUE,"GENERAL";"TAB5",#N/A,TRUE,"GENERAL"}</definedName>
    <definedName name="DFGFBOP_1" localSheetId="20" hidden="1">{"TAB1",#N/A,TRUE,"GENERAL";"TAB2",#N/A,TRUE,"GENERAL";"TAB3",#N/A,TRUE,"GENERAL";"TAB4",#N/A,TRUE,"GENERAL";"TAB5",#N/A,TRUE,"GENERAL"}</definedName>
    <definedName name="DFGFBOP_1"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20" hidden="1">{"TAB1",#N/A,TRUE,"GENERAL";"TAB2",#N/A,TRUE,"GENERAL";"TAB3",#N/A,TRUE,"GENERAL";"TAB4",#N/A,TRUE,"GENERAL";"TAB5",#N/A,TRUE,"GENERAL"}</definedName>
    <definedName name="DFGFDG" hidden="1">{"TAB1",#N/A,TRUE,"GENERAL";"TAB2",#N/A,TRUE,"GENERAL";"TAB3",#N/A,TRUE,"GENERAL";"TAB4",#N/A,TRUE,"GENERAL";"TAB5",#N/A,TRUE,"GENERAL"}</definedName>
    <definedName name="DFGFDG_1" localSheetId="19" hidden="1">{"TAB1",#N/A,TRUE,"GENERAL";"TAB2",#N/A,TRUE,"GENERAL";"TAB3",#N/A,TRUE,"GENERAL";"TAB4",#N/A,TRUE,"GENERAL";"TAB5",#N/A,TRUE,"GENERAL"}</definedName>
    <definedName name="DFGFDG_1" localSheetId="20" hidden="1">{"TAB1",#N/A,TRUE,"GENERAL";"TAB2",#N/A,TRUE,"GENERAL";"TAB3",#N/A,TRUE,"GENERAL";"TAB4",#N/A,TRUE,"GENERAL";"TAB5",#N/A,TRUE,"GENERAL"}</definedName>
    <definedName name="DFGFDG_1" hidden="1">{"TAB1",#N/A,TRUE,"GENERAL";"TAB2",#N/A,TRUE,"GENERAL";"TAB3",#N/A,TRUE,"GENERAL";"TAB4",#N/A,TRUE,"GENERAL";"TAB5",#N/A,TRUE,"GENERAL"}</definedName>
    <definedName name="DFGV" localSheetId="19" hidden="1">{"TAB1",#N/A,TRUE,"GENERAL";"TAB2",#N/A,TRUE,"GENERAL";"TAB3",#N/A,TRUE,"GENERAL";"TAB4",#N/A,TRUE,"GENERAL";"TAB5",#N/A,TRUE,"GENERAL"}</definedName>
    <definedName name="DFGV" localSheetId="20" hidden="1">{"TAB1",#N/A,TRUE,"GENERAL";"TAB2",#N/A,TRUE,"GENERAL";"TAB3",#N/A,TRUE,"GENERAL";"TAB4",#N/A,TRUE,"GENERAL";"TAB5",#N/A,TRUE,"GENERAL"}</definedName>
    <definedName name="DFGV" hidden="1">{"TAB1",#N/A,TRUE,"GENERAL";"TAB2",#N/A,TRUE,"GENERAL";"TAB3",#N/A,TRUE,"GENERAL";"TAB4",#N/A,TRUE,"GENERAL";"TAB5",#N/A,TRUE,"GENERAL"}</definedName>
    <definedName name="DFGV_1" localSheetId="19" hidden="1">{"TAB1",#N/A,TRUE,"GENERAL";"TAB2",#N/A,TRUE,"GENERAL";"TAB3",#N/A,TRUE,"GENERAL";"TAB4",#N/A,TRUE,"GENERAL";"TAB5",#N/A,TRUE,"GENERAL"}</definedName>
    <definedName name="DFGV_1" localSheetId="20" hidden="1">{"TAB1",#N/A,TRUE,"GENERAL";"TAB2",#N/A,TRUE,"GENERAL";"TAB3",#N/A,TRUE,"GENERAL";"TAB4",#N/A,TRUE,"GENERAL";"TAB5",#N/A,TRUE,"GENERAL"}</definedName>
    <definedName name="DFGV_1"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20" hidden="1">{"TAB1",#N/A,TRUE,"GENERAL";"TAB2",#N/A,TRUE,"GENERAL";"TAB3",#N/A,TRUE,"GENERAL";"TAB4",#N/A,TRUE,"GENERAL";"TAB5",#N/A,TRUE,"GENERAL"}</definedName>
    <definedName name="dfgypuj" hidden="1">{"TAB1",#N/A,TRUE,"GENERAL";"TAB2",#N/A,TRUE,"GENERAL";"TAB3",#N/A,TRUE,"GENERAL";"TAB4",#N/A,TRUE,"GENERAL";"TAB5",#N/A,TRUE,"GENERAL"}</definedName>
    <definedName name="dfgypuj_1" localSheetId="19" hidden="1">{"TAB1",#N/A,TRUE,"GENERAL";"TAB2",#N/A,TRUE,"GENERAL";"TAB3",#N/A,TRUE,"GENERAL";"TAB4",#N/A,TRUE,"GENERAL";"TAB5",#N/A,TRUE,"GENERAL"}</definedName>
    <definedName name="dfgypuj_1" localSheetId="20" hidden="1">{"TAB1",#N/A,TRUE,"GENERAL";"TAB2",#N/A,TRUE,"GENERAL";"TAB3",#N/A,TRUE,"GENERAL";"TAB4",#N/A,TRUE,"GENERAL";"TAB5",#N/A,TRUE,"GENERAL"}</definedName>
    <definedName name="dfgypuj_1" hidden="1">{"TAB1",#N/A,TRUE,"GENERAL";"TAB2",#N/A,TRUE,"GENERAL";"TAB3",#N/A,TRUE,"GENERAL";"TAB4",#N/A,TRUE,"GENERAL";"TAB5",#N/A,TRUE,"GENERAL"}</definedName>
    <definedName name="dfh" localSheetId="19" hidden="1">{"TAB1",#N/A,TRUE,"GENERAL";"TAB2",#N/A,TRUE,"GENERAL";"TAB3",#N/A,TRUE,"GENERAL";"TAB4",#N/A,TRUE,"GENERAL";"TAB5",#N/A,TRUE,"GENERAL"}</definedName>
    <definedName name="dfh" localSheetId="20" hidden="1">{"TAB1",#N/A,TRUE,"GENERAL";"TAB2",#N/A,TRUE,"GENERAL";"TAB3",#N/A,TRUE,"GENERAL";"TAB4",#N/A,TRUE,"GENERAL";"TAB5",#N/A,TRUE,"GENERAL"}</definedName>
    <definedName name="dfh" hidden="1">{"TAB1",#N/A,TRUE,"GENERAL";"TAB2",#N/A,TRUE,"GENERAL";"TAB3",#N/A,TRUE,"GENERAL";"TAB4",#N/A,TRUE,"GENERAL";"TAB5",#N/A,TRUE,"GENERAL"}</definedName>
    <definedName name="dfh_1" localSheetId="19" hidden="1">{"TAB1",#N/A,TRUE,"GENERAL";"TAB2",#N/A,TRUE,"GENERAL";"TAB3",#N/A,TRUE,"GENERAL";"TAB4",#N/A,TRUE,"GENERAL";"TAB5",#N/A,TRUE,"GENERAL"}</definedName>
    <definedName name="dfh_1" localSheetId="20" hidden="1">{"TAB1",#N/A,TRUE,"GENERAL";"TAB2",#N/A,TRUE,"GENERAL";"TAB3",#N/A,TRUE,"GENERAL";"TAB4",#N/A,TRUE,"GENERAL";"TAB5",#N/A,TRUE,"GENERAL"}</definedName>
    <definedName name="dfh_1" hidden="1">{"TAB1",#N/A,TRUE,"GENERAL";"TAB2",#N/A,TRUE,"GENERAL";"TAB3",#N/A,TRUE,"GENERAL";"TAB4",#N/A,TRUE,"GENERAL";"TAB5",#N/A,TRUE,"GENERAL"}</definedName>
    <definedName name="dfhdr" localSheetId="19" hidden="1">{"via1",#N/A,TRUE,"general";"via2",#N/A,TRUE,"general";"via3",#N/A,TRUE,"general"}</definedName>
    <definedName name="dfhdr" localSheetId="20" hidden="1">{"via1",#N/A,TRUE,"general";"via2",#N/A,TRUE,"general";"via3",#N/A,TRUE,"general"}</definedName>
    <definedName name="dfhdr" hidden="1">{"via1",#N/A,TRUE,"general";"via2",#N/A,TRUE,"general";"via3",#N/A,TRUE,"general"}</definedName>
    <definedName name="dfhdr_1" localSheetId="19" hidden="1">{"via1",#N/A,TRUE,"general";"via2",#N/A,TRUE,"general";"via3",#N/A,TRUE,"general"}</definedName>
    <definedName name="dfhdr_1" localSheetId="20" hidden="1">{"via1",#N/A,TRUE,"general";"via2",#N/A,TRUE,"general";"via3",#N/A,TRUE,"general"}</definedName>
    <definedName name="dfhdr_1" hidden="1">{"via1",#N/A,TRUE,"general";"via2",#N/A,TRUE,"general";"via3",#N/A,TRUE,"general"}</definedName>
    <definedName name="dfhgh" localSheetId="19" hidden="1">{"via1",#N/A,TRUE,"general";"via2",#N/A,TRUE,"general";"via3",#N/A,TRUE,"general"}</definedName>
    <definedName name="dfhgh" localSheetId="20" hidden="1">{"via1",#N/A,TRUE,"general";"via2",#N/A,TRUE,"general";"via3",#N/A,TRUE,"general"}</definedName>
    <definedName name="dfhgh" hidden="1">{"via1",#N/A,TRUE,"general";"via2",#N/A,TRUE,"general";"via3",#N/A,TRUE,"general"}</definedName>
    <definedName name="dfhgh_1" localSheetId="19" hidden="1">{"via1",#N/A,TRUE,"general";"via2",#N/A,TRUE,"general";"via3",#N/A,TRUE,"general"}</definedName>
    <definedName name="dfhgh_1" localSheetId="20" hidden="1">{"via1",#N/A,TRUE,"general";"via2",#N/A,TRUE,"general";"via3",#N/A,TRUE,"general"}</definedName>
    <definedName name="dfhgh_1" hidden="1">{"via1",#N/A,TRUE,"general";"via2",#N/A,TRUE,"general";"via3",#N/A,TRUE,"general"}</definedName>
    <definedName name="dfj" localSheetId="19" hidden="1">{"via1",#N/A,TRUE,"general";"via2",#N/A,TRUE,"general";"via3",#N/A,TRUE,"general"}</definedName>
    <definedName name="dfj" localSheetId="20" hidden="1">{"via1",#N/A,TRUE,"general";"via2",#N/A,TRUE,"general";"via3",#N/A,TRUE,"general"}</definedName>
    <definedName name="dfj" hidden="1">{"via1",#N/A,TRUE,"general";"via2",#N/A,TRUE,"general";"via3",#N/A,TRUE,"general"}</definedName>
    <definedName name="dfj_1" localSheetId="19" hidden="1">{"via1",#N/A,TRUE,"general";"via2",#N/A,TRUE,"general";"via3",#N/A,TRUE,"general"}</definedName>
    <definedName name="dfj_1" localSheetId="20" hidden="1">{"via1",#N/A,TRUE,"general";"via2",#N/A,TRUE,"general";"via3",#N/A,TRUE,"general"}</definedName>
    <definedName name="dfj_1" hidden="1">{"via1",#N/A,TRUE,"general";"via2",#N/A,TRUE,"general";"via3",#N/A,TRUE,"general"}</definedName>
    <definedName name="DFJKATKFNGR" localSheetId="7">#REF!</definedName>
    <definedName name="DFJKATKFNGR" localSheetId="1">#REF!</definedName>
    <definedName name="DFJKATKFNGR">#REF!</definedName>
    <definedName name="DFRFRF" localSheetId="19" hidden="1">{"via1",#N/A,TRUE,"general";"via2",#N/A,TRUE,"general";"via3",#N/A,TRUE,"general"}</definedName>
    <definedName name="DFRFRF" localSheetId="20" hidden="1">{"via1",#N/A,TRUE,"general";"via2",#N/A,TRUE,"general";"via3",#N/A,TRUE,"general"}</definedName>
    <definedName name="DFRFRF" hidden="1">{"via1",#N/A,TRUE,"general";"via2",#N/A,TRUE,"general";"via3",#N/A,TRUE,"general"}</definedName>
    <definedName name="DFRFRF_1" localSheetId="19" hidden="1">{"via1",#N/A,TRUE,"general";"via2",#N/A,TRUE,"general";"via3",#N/A,TRUE,"general"}</definedName>
    <definedName name="DFRFRF_1" localSheetId="20" hidden="1">{"via1",#N/A,TRUE,"general";"via2",#N/A,TRUE,"general";"via3",#N/A,TRUE,"general"}</definedName>
    <definedName name="DFRFRF_1" hidden="1">{"via1",#N/A,TRUE,"general";"via2",#N/A,TRUE,"general";"via3",#N/A,TRUE,"general"}</definedName>
    <definedName name="DFVUI" localSheetId="19" hidden="1">{"via1",#N/A,TRUE,"general";"via2",#N/A,TRUE,"general";"via3",#N/A,TRUE,"general"}</definedName>
    <definedName name="DFVUI" localSheetId="20" hidden="1">{"via1",#N/A,TRUE,"general";"via2",#N/A,TRUE,"general";"via3",#N/A,TRUE,"general"}</definedName>
    <definedName name="DFVUI" hidden="1">{"via1",#N/A,TRUE,"general";"via2",#N/A,TRUE,"general";"via3",#N/A,TRUE,"general"}</definedName>
    <definedName name="DFVUI_1" localSheetId="19" hidden="1">{"via1",#N/A,TRUE,"general";"via2",#N/A,TRUE,"general";"via3",#N/A,TRUE,"general"}</definedName>
    <definedName name="DFVUI_1" localSheetId="20" hidden="1">{"via1",#N/A,TRUE,"general";"via2",#N/A,TRUE,"general";"via3",#N/A,TRUE,"general"}</definedName>
    <definedName name="DFVUI_1" hidden="1">{"via1",#N/A,TRUE,"general";"via2",#N/A,TRUE,"general";"via3",#N/A,TRUE,"general"}</definedName>
    <definedName name="dg" localSheetId="19" hidden="1">{"via1",#N/A,TRUE,"general";"via2",#N/A,TRUE,"general";"via3",#N/A,TRUE,"general"}</definedName>
    <definedName name="dg" localSheetId="20" hidden="1">{"via1",#N/A,TRUE,"general";"via2",#N/A,TRUE,"general";"via3",#N/A,TRUE,"general"}</definedName>
    <definedName name="dg" hidden="1">{"via1",#N/A,TRUE,"general";"via2",#N/A,TRUE,"general";"via3",#N/A,TRUE,"general"}</definedName>
    <definedName name="dg_1" localSheetId="19" hidden="1">{"via1",#N/A,TRUE,"general";"via2",#N/A,TRUE,"general";"via3",#N/A,TRUE,"general"}</definedName>
    <definedName name="dg_1" localSheetId="20" hidden="1">{"via1",#N/A,TRUE,"general";"via2",#N/A,TRUE,"general";"via3",#N/A,TRUE,"general"}</definedName>
    <definedName name="dg_1" hidden="1">{"via1",#N/A,TRUE,"general";"via2",#N/A,TRUE,"general";"via3",#N/A,TRUE,"general"}</definedName>
    <definedName name="dgdgr" localSheetId="19" hidden="1">{"via1",#N/A,TRUE,"general";"via2",#N/A,TRUE,"general";"via3",#N/A,TRUE,"general"}</definedName>
    <definedName name="dgdgr" localSheetId="20" hidden="1">{"via1",#N/A,TRUE,"general";"via2",#N/A,TRUE,"general";"via3",#N/A,TRUE,"general"}</definedName>
    <definedName name="dgdgr" hidden="1">{"via1",#N/A,TRUE,"general";"via2",#N/A,TRUE,"general";"via3",#N/A,TRUE,"general"}</definedName>
    <definedName name="dgdgr_1" localSheetId="19" hidden="1">{"via1",#N/A,TRUE,"general";"via2",#N/A,TRUE,"general";"via3",#N/A,TRUE,"general"}</definedName>
    <definedName name="dgdgr_1" localSheetId="20" hidden="1">{"via1",#N/A,TRUE,"general";"via2",#N/A,TRUE,"general";"via3",#N/A,TRUE,"general"}</definedName>
    <definedName name="dgdgr_1" hidden="1">{"via1",#N/A,TRUE,"general";"via2",#N/A,TRUE,"general";"via3",#N/A,TRUE,"general"}</definedName>
    <definedName name="dgfd" localSheetId="19" hidden="1">{"TAB1",#N/A,TRUE,"GENERAL";"TAB2",#N/A,TRUE,"GENERAL";"TAB3",#N/A,TRUE,"GENERAL";"TAB4",#N/A,TRUE,"GENERAL";"TAB5",#N/A,TRUE,"GENERAL"}</definedName>
    <definedName name="dgfd" localSheetId="20" hidden="1">{"TAB1",#N/A,TRUE,"GENERAL";"TAB2",#N/A,TRUE,"GENERAL";"TAB3",#N/A,TRUE,"GENERAL";"TAB4",#N/A,TRUE,"GENERAL";"TAB5",#N/A,TRUE,"GENERAL"}</definedName>
    <definedName name="dgfd" hidden="1">{"TAB1",#N/A,TRUE,"GENERAL";"TAB2",#N/A,TRUE,"GENERAL";"TAB3",#N/A,TRUE,"GENERAL";"TAB4",#N/A,TRUE,"GENERAL";"TAB5",#N/A,TRUE,"GENERAL"}</definedName>
    <definedName name="dgfd_1" localSheetId="19" hidden="1">{"TAB1",#N/A,TRUE,"GENERAL";"TAB2",#N/A,TRUE,"GENERAL";"TAB3",#N/A,TRUE,"GENERAL";"TAB4",#N/A,TRUE,"GENERAL";"TAB5",#N/A,TRUE,"GENERAL"}</definedName>
    <definedName name="dgfd_1" localSheetId="20" hidden="1">{"TAB1",#N/A,TRUE,"GENERAL";"TAB2",#N/A,TRUE,"GENERAL";"TAB3",#N/A,TRUE,"GENERAL";"TAB4",#N/A,TRUE,"GENERAL";"TAB5",#N/A,TRUE,"GENERAL"}</definedName>
    <definedName name="dgfd_1" hidden="1">{"TAB1",#N/A,TRUE,"GENERAL";"TAB2",#N/A,TRUE,"GENERAL";"TAB3",#N/A,TRUE,"GENERAL";"TAB4",#N/A,TRUE,"GENERAL";"TAB5",#N/A,TRUE,"GENERAL"}</definedName>
    <definedName name="DGFDFVSDF" localSheetId="19" hidden="1">{"via1",#N/A,TRUE,"general";"via2",#N/A,TRUE,"general";"via3",#N/A,TRUE,"general"}</definedName>
    <definedName name="DGFDFVSDF" localSheetId="20" hidden="1">{"via1",#N/A,TRUE,"general";"via2",#N/A,TRUE,"general";"via3",#N/A,TRUE,"general"}</definedName>
    <definedName name="DGFDFVSDF" hidden="1">{"via1",#N/A,TRUE,"general";"via2",#N/A,TRUE,"general";"via3",#N/A,TRUE,"general"}</definedName>
    <definedName name="DGFDFVSDF_1" localSheetId="19" hidden="1">{"via1",#N/A,TRUE,"general";"via2",#N/A,TRUE,"general";"via3",#N/A,TRUE,"general"}</definedName>
    <definedName name="DGFDFVSDF_1" localSheetId="20" hidden="1">{"via1",#N/A,TRUE,"general";"via2",#N/A,TRUE,"general";"via3",#N/A,TRUE,"general"}</definedName>
    <definedName name="DGFDFVSDF_1" hidden="1">{"via1",#N/A,TRUE,"general";"via2",#N/A,TRUE,"general";"via3",#N/A,TRUE,"general"}</definedName>
    <definedName name="dgfdg" localSheetId="19" hidden="1">{"via1",#N/A,TRUE,"general";"via2",#N/A,TRUE,"general";"via3",#N/A,TRUE,"general"}</definedName>
    <definedName name="dgfdg" localSheetId="20" hidden="1">{"via1",#N/A,TRUE,"general";"via2",#N/A,TRUE,"general";"via3",#N/A,TRUE,"general"}</definedName>
    <definedName name="dgfdg" hidden="1">{"via1",#N/A,TRUE,"general";"via2",#N/A,TRUE,"general";"via3",#N/A,TRUE,"general"}</definedName>
    <definedName name="dgfdg_1" localSheetId="19" hidden="1">{"via1",#N/A,TRUE,"general";"via2",#N/A,TRUE,"general";"via3",#N/A,TRUE,"general"}</definedName>
    <definedName name="dgfdg_1" localSheetId="20" hidden="1">{"via1",#N/A,TRUE,"general";"via2",#N/A,TRUE,"general";"via3",#N/A,TRUE,"general"}</definedName>
    <definedName name="dgfdg_1" hidden="1">{"via1",#N/A,TRUE,"general";"via2",#N/A,TRUE,"general";"via3",#N/A,TRUE,"general"}</definedName>
    <definedName name="DGFG" localSheetId="19" hidden="1">{"via1",#N/A,TRUE,"general";"via2",#N/A,TRUE,"general";"via3",#N/A,TRUE,"general"}</definedName>
    <definedName name="DGFG" localSheetId="20" hidden="1">{"via1",#N/A,TRUE,"general";"via2",#N/A,TRUE,"general";"via3",#N/A,TRUE,"general"}</definedName>
    <definedName name="DGFG" hidden="1">{"via1",#N/A,TRUE,"general";"via2",#N/A,TRUE,"general";"via3",#N/A,TRUE,"general"}</definedName>
    <definedName name="DGFG_1" localSheetId="19" hidden="1">{"via1",#N/A,TRUE,"general";"via2",#N/A,TRUE,"general";"via3",#N/A,TRUE,"general"}</definedName>
    <definedName name="DGFG_1" localSheetId="20" hidden="1">{"via1",#N/A,TRUE,"general";"via2",#N/A,TRUE,"general";"via3",#N/A,TRUE,"general"}</definedName>
    <definedName name="DGFG_1" hidden="1">{"via1",#N/A,TRUE,"general";"via2",#N/A,TRUE,"general";"via3",#N/A,TRUE,"general"}</definedName>
    <definedName name="dgfsado" localSheetId="19" hidden="1">{"TAB1",#N/A,TRUE,"GENERAL";"TAB2",#N/A,TRUE,"GENERAL";"TAB3",#N/A,TRUE,"GENERAL";"TAB4",#N/A,TRUE,"GENERAL";"TAB5",#N/A,TRUE,"GENERAL"}</definedName>
    <definedName name="dgfsado" localSheetId="20" hidden="1">{"TAB1",#N/A,TRUE,"GENERAL";"TAB2",#N/A,TRUE,"GENERAL";"TAB3",#N/A,TRUE,"GENERAL";"TAB4",#N/A,TRUE,"GENERAL";"TAB5",#N/A,TRUE,"GENERAL"}</definedName>
    <definedName name="dgfsado" hidden="1">{"TAB1",#N/A,TRUE,"GENERAL";"TAB2",#N/A,TRUE,"GENERAL";"TAB3",#N/A,TRUE,"GENERAL";"TAB4",#N/A,TRUE,"GENERAL";"TAB5",#N/A,TRUE,"GENERAL"}</definedName>
    <definedName name="dgfsado_1" localSheetId="19" hidden="1">{"TAB1",#N/A,TRUE,"GENERAL";"TAB2",#N/A,TRUE,"GENERAL";"TAB3",#N/A,TRUE,"GENERAL";"TAB4",#N/A,TRUE,"GENERAL";"TAB5",#N/A,TRUE,"GENERAL"}</definedName>
    <definedName name="dgfsado_1" localSheetId="20" hidden="1">{"TAB1",#N/A,TRUE,"GENERAL";"TAB2",#N/A,TRUE,"GENERAL";"TAB3",#N/A,TRUE,"GENERAL";"TAB4",#N/A,TRUE,"GENERAL";"TAB5",#N/A,TRUE,"GENERAL"}</definedName>
    <definedName name="dgfsado_1" hidden="1">{"TAB1",#N/A,TRUE,"GENERAL";"TAB2",#N/A,TRUE,"GENERAL";"TAB3",#N/A,TRUE,"GENERAL";"TAB4",#N/A,TRUE,"GENERAL";"TAB5",#N/A,TRUE,"GENERAL"}</definedName>
    <definedName name="dgrdeb" localSheetId="19" hidden="1">{"TAB1",#N/A,TRUE,"GENERAL";"TAB2",#N/A,TRUE,"GENERAL";"TAB3",#N/A,TRUE,"GENERAL";"TAB4",#N/A,TRUE,"GENERAL";"TAB5",#N/A,TRUE,"GENERAL"}</definedName>
    <definedName name="dgrdeb" localSheetId="20" hidden="1">{"TAB1",#N/A,TRUE,"GENERAL";"TAB2",#N/A,TRUE,"GENERAL";"TAB3",#N/A,TRUE,"GENERAL";"TAB4",#N/A,TRUE,"GENERAL";"TAB5",#N/A,TRUE,"GENERAL"}</definedName>
    <definedName name="dgrdeb" hidden="1">{"TAB1",#N/A,TRUE,"GENERAL";"TAB2",#N/A,TRUE,"GENERAL";"TAB3",#N/A,TRUE,"GENERAL";"TAB4",#N/A,TRUE,"GENERAL";"TAB5",#N/A,TRUE,"GENERAL"}</definedName>
    <definedName name="dgrdeb_1" localSheetId="19" hidden="1">{"TAB1",#N/A,TRUE,"GENERAL";"TAB2",#N/A,TRUE,"GENERAL";"TAB3",#N/A,TRUE,"GENERAL";"TAB4",#N/A,TRUE,"GENERAL";"TAB5",#N/A,TRUE,"GENERAL"}</definedName>
    <definedName name="dgrdeb_1" localSheetId="20" hidden="1">{"TAB1",#N/A,TRUE,"GENERAL";"TAB2",#N/A,TRUE,"GENERAL";"TAB3",#N/A,TRUE,"GENERAL";"TAB4",#N/A,TRUE,"GENERAL";"TAB5",#N/A,TRUE,"GENERAL"}</definedName>
    <definedName name="dgrdeb_1" hidden="1">{"TAB1",#N/A,TRUE,"GENERAL";"TAB2",#N/A,TRUE,"GENERAL";"TAB3",#N/A,TRUE,"GENERAL";"TAB4",#N/A,TRUE,"GENERAL";"TAB5",#N/A,TRUE,"GENERAL"}</definedName>
    <definedName name="dgreg" localSheetId="19" hidden="1">{"via1",#N/A,TRUE,"general";"via2",#N/A,TRUE,"general";"via3",#N/A,TRUE,"general"}</definedName>
    <definedName name="dgreg" localSheetId="20" hidden="1">{"via1",#N/A,TRUE,"general";"via2",#N/A,TRUE,"general";"via3",#N/A,TRUE,"general"}</definedName>
    <definedName name="dgreg" hidden="1">{"via1",#N/A,TRUE,"general";"via2",#N/A,TRUE,"general";"via3",#N/A,TRUE,"general"}</definedName>
    <definedName name="dgreg_1" localSheetId="19" hidden="1">{"via1",#N/A,TRUE,"general";"via2",#N/A,TRUE,"general";"via3",#N/A,TRUE,"general"}</definedName>
    <definedName name="dgreg_1" localSheetId="20" hidden="1">{"via1",#N/A,TRUE,"general";"via2",#N/A,TRUE,"general";"via3",#N/A,TRUE,"general"}</definedName>
    <definedName name="dgreg_1" hidden="1">{"via1",#N/A,TRUE,"general";"via2",#N/A,TRUE,"general";"via3",#N/A,TRUE,"general"}</definedName>
    <definedName name="DH" localSheetId="19" hidden="1">{"via1",#N/A,TRUE,"general";"via2",#N/A,TRUE,"general";"via3",#N/A,TRUE,"general"}</definedName>
    <definedName name="DH" localSheetId="20" hidden="1">{"via1",#N/A,TRUE,"general";"via2",#N/A,TRUE,"general";"via3",#N/A,TRUE,"general"}</definedName>
    <definedName name="DH" hidden="1">{"via1",#N/A,TRUE,"general";"via2",#N/A,TRUE,"general";"via3",#N/A,TRUE,"general"}</definedName>
    <definedName name="DH_1" localSheetId="19" hidden="1">{"via1",#N/A,TRUE,"general";"via2",#N/A,TRUE,"general";"via3",#N/A,TRUE,"general"}</definedName>
    <definedName name="DH_1" localSheetId="20" hidden="1">{"via1",#N/A,TRUE,"general";"via2",#N/A,TRUE,"general";"via3",#N/A,TRUE,"general"}</definedName>
    <definedName name="DH_1" hidden="1">{"via1",#N/A,TRUE,"general";"via2",#N/A,TRUE,"general";"via3",#N/A,TRUE,"general"}</definedName>
    <definedName name="dhdth" localSheetId="19" hidden="1">{"TAB1",#N/A,TRUE,"GENERAL";"TAB2",#N/A,TRUE,"GENERAL";"TAB3",#N/A,TRUE,"GENERAL";"TAB4",#N/A,TRUE,"GENERAL";"TAB5",#N/A,TRUE,"GENERAL"}</definedName>
    <definedName name="dhdth" localSheetId="20" hidden="1">{"TAB1",#N/A,TRUE,"GENERAL";"TAB2",#N/A,TRUE,"GENERAL";"TAB3",#N/A,TRUE,"GENERAL";"TAB4",#N/A,TRUE,"GENERAL";"TAB5",#N/A,TRUE,"GENERAL"}</definedName>
    <definedName name="dhdth" hidden="1">{"TAB1",#N/A,TRUE,"GENERAL";"TAB2",#N/A,TRUE,"GENERAL";"TAB3",#N/A,TRUE,"GENERAL";"TAB4",#N/A,TRUE,"GENERAL";"TAB5",#N/A,TRUE,"GENERAL"}</definedName>
    <definedName name="dhdth_1" localSheetId="19" hidden="1">{"TAB1",#N/A,TRUE,"GENERAL";"TAB2",#N/A,TRUE,"GENERAL";"TAB3",#N/A,TRUE,"GENERAL";"TAB4",#N/A,TRUE,"GENERAL";"TAB5",#N/A,TRUE,"GENERAL"}</definedName>
    <definedName name="dhdth_1" localSheetId="20" hidden="1">{"TAB1",#N/A,TRUE,"GENERAL";"TAB2",#N/A,TRUE,"GENERAL";"TAB3",#N/A,TRUE,"GENERAL";"TAB4",#N/A,TRUE,"GENERAL";"TAB5",#N/A,TRUE,"GENERAL"}</definedName>
    <definedName name="dhdth_1" hidden="1">{"TAB1",#N/A,TRUE,"GENERAL";"TAB2",#N/A,TRUE,"GENERAL";"TAB3",#N/A,TRUE,"GENERAL";"TAB4",#N/A,TRUE,"GENERAL";"TAB5",#N/A,TRUE,"GENERAL"}</definedName>
    <definedName name="dhgh" localSheetId="19" hidden="1">{"via1",#N/A,TRUE,"general";"via2",#N/A,TRUE,"general";"via3",#N/A,TRUE,"general"}</definedName>
    <definedName name="dhgh" localSheetId="20" hidden="1">{"via1",#N/A,TRUE,"general";"via2",#N/A,TRUE,"general";"via3",#N/A,TRUE,"general"}</definedName>
    <definedName name="dhgh" hidden="1">{"via1",#N/A,TRUE,"general";"via2",#N/A,TRUE,"general";"via3",#N/A,TRUE,"general"}</definedName>
    <definedName name="dhgh_1" localSheetId="19" hidden="1">{"via1",#N/A,TRUE,"general";"via2",#N/A,TRUE,"general";"via3",#N/A,TRUE,"general"}</definedName>
    <definedName name="dhgh_1" localSheetId="20" hidden="1">{"via1",#N/A,TRUE,"general";"via2",#N/A,TRUE,"general";"via3",#N/A,TRUE,"general"}</definedName>
    <definedName name="dhgh_1" hidden="1">{"via1",#N/A,TRUE,"general";"via2",#N/A,TRUE,"general";"via3",#N/A,TRUE,"general"}</definedName>
    <definedName name="di" localSheetId="7">#REF!</definedName>
    <definedName name="di" localSheetId="19">#REF!</definedName>
    <definedName name="di" localSheetId="18">#REF!</definedName>
    <definedName name="di" localSheetId="20">#REF!</definedName>
    <definedName name="di" localSheetId="1">#REF!</definedName>
    <definedName name="di">#REF!</definedName>
    <definedName name="dia24hr" localSheetId="7">#REF!</definedName>
    <definedName name="dia24hr" localSheetId="1">#REF!</definedName>
    <definedName name="dia24hr">#REF!</definedName>
    <definedName name="diametros" localSheetId="7">#REF!</definedName>
    <definedName name="diametros" localSheetId="1">#REF!</definedName>
    <definedName name="diametros">#REF!</definedName>
    <definedName name="diario" localSheetId="7">#REF!</definedName>
    <definedName name="diario" localSheetId="20">#REF!</definedName>
    <definedName name="diario" localSheetId="1">#REF!</definedName>
    <definedName name="diario">#REF!</definedName>
    <definedName name="dias" localSheetId="7">#REF!</definedName>
    <definedName name="dias" localSheetId="1">#REF!</definedName>
    <definedName name="dias">#REF!</definedName>
    <definedName name="DIAS_DEL_MES" localSheetId="7">#REF!</definedName>
    <definedName name="DIAS_DEL_MES" localSheetId="1">#REF!</definedName>
    <definedName name="DIAS_DEL_MES">#REF!</definedName>
    <definedName name="dias_semana" localSheetId="7">#REF!</definedName>
    <definedName name="dias_semana" localSheetId="1">#REF!</definedName>
    <definedName name="dias_semana">#REF!</definedName>
    <definedName name="Dias_semanales" localSheetId="7">#REF!</definedName>
    <definedName name="Dias_semanales" localSheetId="1">#REF!</definedName>
    <definedName name="Dias_semanales">#REF!</definedName>
    <definedName name="DIAS_SEMANAS" localSheetId="7">#REF!</definedName>
    <definedName name="DIAS_SEMANAS" localSheetId="1">#REF!</definedName>
    <definedName name="DIAS_SEMANAS">#REF!</definedName>
    <definedName name="DIASDELMES" localSheetId="7">#REF!</definedName>
    <definedName name="DIASDELMES" localSheetId="1">#REF!</definedName>
    <definedName name="DIASDELMES">#REF!</definedName>
    <definedName name="DIASROTACION" localSheetId="7">#REF!</definedName>
    <definedName name="DIASROTACION" localSheetId="1">#REF!</definedName>
    <definedName name="DIASROTACION">#REF!</definedName>
    <definedName name="DiasSupuestosCierre" localSheetId="7">#REF!</definedName>
    <definedName name="DiasSupuestosCierre" localSheetId="1">#REF!</definedName>
    <definedName name="DiasSupuestosCierre">#REF!</definedName>
    <definedName name="dic00" localSheetId="7">[14]Dólar!#REF!</definedName>
    <definedName name="dic00" localSheetId="1">[14]Dólar!#REF!</definedName>
    <definedName name="dic00">[14]Dólar!#REF!</definedName>
    <definedName name="diego" localSheetId="19">#REF!</definedName>
    <definedName name="diego" localSheetId="18">#REF!</definedName>
    <definedName name="diego" localSheetId="20">#REF!</definedName>
    <definedName name="diego">[66]Hoja1!$G$5</definedName>
    <definedName name="diego1" localSheetId="7">#REF!</definedName>
    <definedName name="diego1" localSheetId="19">#REF!</definedName>
    <definedName name="diego1" localSheetId="18">#REF!</definedName>
    <definedName name="diego1" localSheetId="20">#REF!</definedName>
    <definedName name="diego1" localSheetId="1">#REF!</definedName>
    <definedName name="diego1">#REF!</definedName>
    <definedName name="Dif.Este" localSheetId="7">#REF!</definedName>
    <definedName name="Dif.Este" localSheetId="1">#REF!</definedName>
    <definedName name="Dif.Este">#REF!</definedName>
    <definedName name="Dif.Norte" localSheetId="7">#REF!</definedName>
    <definedName name="Dif.Norte" localSheetId="1">#REF!</definedName>
    <definedName name="Dif.Norte">#REF!</definedName>
    <definedName name="diferencial" localSheetId="7">[51]lisprecios!#REF!</definedName>
    <definedName name="diferencial" localSheetId="1">[51]lisprecios!#REF!</definedName>
    <definedName name="diferencial">[51]lisprecios!#REF!</definedName>
    <definedName name="DIRECTO">"DIRECTO:  "&amp;TEXT(ROUNDUP(SUMIF([91]apu!$A$1:$A$65536,[91]apu!$A1048576,[91]apu!$G$1:$G$65536)/2,0),"#,##0")&amp;" / "&amp;VLOOKUP([91]apu!$A1048576,'[91]Ppto completo'!$D$1:$F$65536,3,FALSE)</definedName>
    <definedName name="DIRECTO1">[115]APU!$U$132</definedName>
    <definedName name="DIRECTO10">[115]APU!$U$681</definedName>
    <definedName name="DIRECTO100">[115]APU!$U$6171</definedName>
    <definedName name="DIRECTO101">[115]APU!$U$6232</definedName>
    <definedName name="DIRECTO102">[115]APU!$U$6293</definedName>
    <definedName name="DIRECTO103">[115]APU!$U$6354</definedName>
    <definedName name="DIRECTO104">[115]APU!$U$6415</definedName>
    <definedName name="DIRECTO105">[115]APU!$U$6476</definedName>
    <definedName name="DIRECTO11">[115]APU!$U$742</definedName>
    <definedName name="DIRECTO12">[115]APU!$U$803</definedName>
    <definedName name="DIRECTO124">[115]APU!$U$7635</definedName>
    <definedName name="DIRECTO125">[115]APU!$U$7696</definedName>
    <definedName name="DIRECTO126">[115]APU!$U$7757</definedName>
    <definedName name="DIRECTO127">[115]APU!$U$7818</definedName>
    <definedName name="DIRECTO128">[115]APU!$U$7879</definedName>
    <definedName name="DIRECTO129">[115]APU!$U$7940</definedName>
    <definedName name="DIRECTO13">[115]APU!$U$864</definedName>
    <definedName name="DIRECTO130">[115]APU!$U$8001</definedName>
    <definedName name="DIRECTO131">[115]APU!$U$8062</definedName>
    <definedName name="DIRECTO132">[115]APU!$U$8123</definedName>
    <definedName name="DIRECTO133">[115]APU!$U$8184</definedName>
    <definedName name="DIRECTO134">[115]APU!$U$8245</definedName>
    <definedName name="DIRECTO14">[115]APU!$U$925</definedName>
    <definedName name="DIRECTO15">[115]APU!$U$986</definedName>
    <definedName name="DIRECTO16">[115]APU!$U$1047</definedName>
    <definedName name="DIRECTO17">[115]APU!$U$1108</definedName>
    <definedName name="DIRECTO18">[115]APU!$U$1169</definedName>
    <definedName name="DIRECTO2">[115]APU!$U$193</definedName>
    <definedName name="DIRECTO2.10">[115]APU!$U$14889</definedName>
    <definedName name="DIRECTO2.11">[115]APU!$U$14950</definedName>
    <definedName name="DIRECTO2.12">[115]APU!$U$15011</definedName>
    <definedName name="DIRECTO2.9">[115]APU!$U$11839</definedName>
    <definedName name="DIRECTO21">[115]APU!$U$1352</definedName>
    <definedName name="DIRECTO22">[115]APU!$U$1413</definedName>
    <definedName name="DIRECTO23">[115]APU!$U$1474</definedName>
    <definedName name="DIRECTO24">[115]APU!$U$1535</definedName>
    <definedName name="DIRECTO25">[115]APU!$U$1596</definedName>
    <definedName name="DIRECTO26">[115]APU!$U$1657</definedName>
    <definedName name="DIRECTO27">[115]APU!$U$1718</definedName>
    <definedName name="DIRECTO28">[115]APU!$U$1779</definedName>
    <definedName name="DIRECTO29">[115]APU!$U$1840</definedName>
    <definedName name="DIRECTO3">[115]APU!$U$254</definedName>
    <definedName name="DIRECTO3.15">[115]APU!$U$8667</definedName>
    <definedName name="DIRECTO3.16">[115]APU!$U$8728</definedName>
    <definedName name="DIRECTO3.17">[115]APU!$U$8789</definedName>
    <definedName name="DIRECTO3.18">[115]APU!$U$8850</definedName>
    <definedName name="DIRECTO3.19">[115]APU!$U$8911</definedName>
    <definedName name="DIRECTO3.20">[115]APU!$U$8972</definedName>
    <definedName name="DIRECTO3.21">[115]APU!$U$11961</definedName>
    <definedName name="DIRECTO3.22">[115]APU!$U$14523</definedName>
    <definedName name="DIRECTO3.23">[115]APU!$U$15133</definedName>
    <definedName name="DIRECTO3.24">[115]APU!$U$16292</definedName>
    <definedName name="DIRECTO3.25">[115]APU!$U$16353</definedName>
    <definedName name="DIRECTO3.26">[115]APU!$U$16414</definedName>
    <definedName name="DIRECTO3.27">[115]APU!$U$16475</definedName>
    <definedName name="DIRECTO3.28">[115]APU!$U$16536</definedName>
    <definedName name="DIRECTO30">[115]APU!$U$1901</definedName>
    <definedName name="DIRECTO31">[115]APU!$U$1962</definedName>
    <definedName name="DIRECTO32">[115]APU!$U$2023</definedName>
    <definedName name="DIRECTO33">[115]APU!$U$2084</definedName>
    <definedName name="DIRECTO34">[115]APU!$U$2145</definedName>
    <definedName name="DIRECTO35">[115]APU!$U$2206</definedName>
    <definedName name="DIRECTO36">[115]APU!$U$2267</definedName>
    <definedName name="DIRECTO37">[115]APU!$U$2328</definedName>
    <definedName name="DIRECTO38">[115]APU!$U$2389</definedName>
    <definedName name="DIRECTO39">[115]APU!$U$2450</definedName>
    <definedName name="DIRECTO4">[115]APU!$U$315</definedName>
    <definedName name="DIRECTO4.20">[115]APU!$U$9216</definedName>
    <definedName name="DIRECTO4.21">[115]APU!$U$9277</definedName>
    <definedName name="DIRECTO4.22">[115]APU!$U$9338</definedName>
    <definedName name="DIRECTO4.23">[115]APU!$U$9399</definedName>
    <definedName name="DIRECTO4.24">[115]APU!$U$9460</definedName>
    <definedName name="DIRECTO4.25">[115]APU!$U$9521</definedName>
    <definedName name="DIRECTO4.26">[115]APU!$U$9582</definedName>
    <definedName name="DIRECTO4.27">[115]APU!$U$9643</definedName>
    <definedName name="DIRECTO4.28">[115]APU!$U$9704</definedName>
    <definedName name="DIRECTO4.29">[115]APU!$U$9765</definedName>
    <definedName name="DIRECTO4.30">[115]APU!$U$9826</definedName>
    <definedName name="DIRECTO4.31">[115]APU!$U$9887</definedName>
    <definedName name="DIRECTO4.32">[115]APU!$U$9948</definedName>
    <definedName name="DIRECTO4.33">[115]APU!$U$10009</definedName>
    <definedName name="DIRECTO4.34">[115]APU!$U$10070</definedName>
    <definedName name="DIRECTO4.35">[115]APU!$U$11595</definedName>
    <definedName name="DIRECTO4.36">[115]APU!$U$11656</definedName>
    <definedName name="DIRECTO4.37">[115]APU!$U$15987</definedName>
    <definedName name="DIRECTO4.38">[115]APU!$U$15194</definedName>
    <definedName name="DIRECTO4.39">[115]APU!$U$14279</definedName>
    <definedName name="DIRECTO4.40">[115]APU!$U$14340</definedName>
    <definedName name="DIRECTO4.41">[115]APU!$U$14401</definedName>
    <definedName name="DIRECTO4.42">[115]APU!$U$14462</definedName>
    <definedName name="DIRECTO4.43">[115]APU!$U$14584</definedName>
    <definedName name="DIRECTO4.44">[115]APU!$U$16048</definedName>
    <definedName name="DIRECTO4.45">[115]APU!$U$16109</definedName>
    <definedName name="DIRECTO4.46">[115]APU!$U$14706</definedName>
    <definedName name="DIRECTO4.47">[115]APU!$U$15926</definedName>
    <definedName name="DIRECTO4.48">[115]APU!$U$16170</definedName>
    <definedName name="DIRECTO4.49">[115]APU!$U$16231</definedName>
    <definedName name="DIRECTO4.50">[115]APU!$U$16902</definedName>
    <definedName name="DIRECTO4.51">[115]APU!$U$17634</definedName>
    <definedName name="DIRECTO4.52">[115]APU!$U$17695</definedName>
    <definedName name="DIRECTO40">[115]APU!$U$2511</definedName>
    <definedName name="DIRECTO41">[115]APU!$U$2572</definedName>
    <definedName name="DIRECTO42">[115]APU!$U$2633</definedName>
    <definedName name="DIRECTO43">[115]APU!$U$2694</definedName>
    <definedName name="DIRECTO44">[115]APU!$U$2755</definedName>
    <definedName name="DIRECTO45">[115]APU!$U$2816</definedName>
    <definedName name="DIRECTO46">[115]APU!$U$2877</definedName>
    <definedName name="DIRECTO47">[115]APU!$U$2938</definedName>
    <definedName name="DIRECTO48">[115]APU!$U$2999</definedName>
    <definedName name="DIRECTO49">[115]APU!$U$3060</definedName>
    <definedName name="DIRECTO5">[115]APU!$U$376</definedName>
    <definedName name="DIRECTO5.100">[115]APU!$U$12449</definedName>
    <definedName name="DIRECTO5.101">[115]APU!$U$12510</definedName>
    <definedName name="DIRECTO5.104">[115]APU!$U$12571</definedName>
    <definedName name="DIRECTO5.105">[115]APU!$U$12632</definedName>
    <definedName name="DIRECTO5.106">[115]APU!$U$12693</definedName>
    <definedName name="DIRECTO5.107">[115]APU!$U$12754</definedName>
    <definedName name="DIRECTO5.108">[115]APU!$U$12815</definedName>
    <definedName name="DIRECTO5.109">[115]APU!$U$12876</definedName>
    <definedName name="DIRECTO5.111">[115]APU!$U$12937</definedName>
    <definedName name="DIRECTO5.112">[115]APU!$U$12998</definedName>
    <definedName name="DIRECTO5.113">[115]APU!$U$14767</definedName>
    <definedName name="DIRECTO5.114">[115]APU!$U$14828</definedName>
    <definedName name="DIRECTO5.115">[115]APU!$U$15072</definedName>
    <definedName name="DIRECTO5.53">[115]APU!$U$10131</definedName>
    <definedName name="DIRECTO5.54">[115]APU!$U$10192</definedName>
    <definedName name="DIRECTO5.55">[115]APU!$U$10253</definedName>
    <definedName name="DIRECTO5.56">[115]APU!$U$10314</definedName>
    <definedName name="DIRECTO5.57">[115]APU!$U$10375</definedName>
    <definedName name="DIRECTO5.58">[115]APU!$U$10436</definedName>
    <definedName name="DIRECTO5.59">[115]APU!$U$10497</definedName>
    <definedName name="DIRECTO5.60">[115]APU!$U$10558</definedName>
    <definedName name="DIRECTO5.61">[115]APU!$U$10619</definedName>
    <definedName name="DIRECTO5.62">[115]APU!$U$10680</definedName>
    <definedName name="DIRECTO5.63">[115]APU!$U$10741</definedName>
    <definedName name="DIRECTO5.64">[115]APU!$U$10802</definedName>
    <definedName name="DIRECTO5.65">[115]APU!$U$10863</definedName>
    <definedName name="DIRECTO5.66">[115]APU!$U$10924</definedName>
    <definedName name="DIRECTO5.67">[115]APU!$U$10985</definedName>
    <definedName name="DIRECTO5.68">[115]APU!$U$11046</definedName>
    <definedName name="DIRECTO5.69">[115]APU!$U$11107</definedName>
    <definedName name="DIRECTO5.70">[115]APU!$U$11168</definedName>
    <definedName name="DIRECTO5.71">[115]APU!$U$11229</definedName>
    <definedName name="DIRECTO5.72">[115]APU!$U$12022</definedName>
    <definedName name="DIRECTO5.73">[115]APU!$U$12083</definedName>
    <definedName name="DIRECTO5.74">[115]APU!$U$12144</definedName>
    <definedName name="DIRECTO5.77">[115]APU!$U$12205</definedName>
    <definedName name="DIRECTO5.78">[115]APU!$U$12327</definedName>
    <definedName name="DIRECTO5.79">[115]APU!$U$12388</definedName>
    <definedName name="DIRECTO5.80">[115]APU!$U$12266</definedName>
    <definedName name="DIRECTO5.82">[115]APU!$U$14035</definedName>
    <definedName name="DIRECTO5.83">[115]APU!$U$14096</definedName>
    <definedName name="DIRECTO5.84">[115]APU!$U$13364</definedName>
    <definedName name="DIRECTO5.85">[115]APU!$U$13425</definedName>
    <definedName name="DIRECTO5.86">[115]APU!$U$13486</definedName>
    <definedName name="DIRECTO5.87">[115]APU!$U$13547</definedName>
    <definedName name="DIRECTO5.88">[115]APU!$U$13608</definedName>
    <definedName name="DIRECTO5.89">[115]APU!$U$13669</definedName>
    <definedName name="DIRECTO5.90">[115]APU!$U$13730</definedName>
    <definedName name="DIRECTO5.91">[115]APU!$U$13791</definedName>
    <definedName name="DIRECTO5.92">[115]APU!$U$13852</definedName>
    <definedName name="DIRECTO5.93">[115]APU!$U$13913</definedName>
    <definedName name="DIRECTO5.94">[115]APU!$U$13974</definedName>
    <definedName name="DIRECTO5.95">[115]APU!$U$13059</definedName>
    <definedName name="DIRECTO5.96">[115]APU!$U$13120</definedName>
    <definedName name="DIRECTO5.97">[115]APU!$U$13181</definedName>
    <definedName name="DIRECTO5.98">[115]APU!$U$13242</definedName>
    <definedName name="DIRECTO5.99">[115]APU!$U$13303</definedName>
    <definedName name="DIRECTO50">[115]APU!$U$3121</definedName>
    <definedName name="DIRECTO51">[115]APU!$U$3182</definedName>
    <definedName name="DIRECTO52">[115]APU!$U$3243</definedName>
    <definedName name="DIRECTO53">[115]APU!$U$3304</definedName>
    <definedName name="DIRECTO54">[115]APU!$U$3365</definedName>
    <definedName name="DIRECTO55">[115]APU!$U$3426</definedName>
    <definedName name="DIRECTO56">[115]APU!$U$3487</definedName>
    <definedName name="DIRECTO57">[115]APU!$U$3548</definedName>
    <definedName name="DIRECTO58">[115]APU!$U$3609</definedName>
    <definedName name="DIRECTO59">[115]APU!$U$3670</definedName>
    <definedName name="DIRECTO6">[115]APU!$U$437</definedName>
    <definedName name="DIRECTO60">[115]APU!$U$3731</definedName>
    <definedName name="DIRECTO61">[115]APU!$U$3792</definedName>
    <definedName name="DIRECTO62">[115]APU!$U$3853</definedName>
    <definedName name="DIRECTO63">[115]APU!$U$3914</definedName>
    <definedName name="DIRECTO64">[115]APU!$U$3975</definedName>
    <definedName name="DIRECTO65">[115]APU!$U$4036</definedName>
    <definedName name="DIRECTO66">[115]APU!$U$4097</definedName>
    <definedName name="DIRECTO67">[115]APU!$U$4158</definedName>
    <definedName name="DIRECTO68">[115]APU!$U$4219</definedName>
    <definedName name="DIRECTO69">[115]APU!$U$4280</definedName>
    <definedName name="DIRECTO7">[115]APU!$U$498</definedName>
    <definedName name="DIRECTO7.12">[115]APU!$U$8305</definedName>
    <definedName name="DIRECTO7.13">[115]APU!$U$8366</definedName>
    <definedName name="DIRECTO7.14">[115]APU!$U$8427</definedName>
    <definedName name="DIRECTO7.15">[115]APU!$U$8488</definedName>
    <definedName name="DIRECTO7.16">[115]APU!$U$8606</definedName>
    <definedName name="DIRECTO7.17">[115]APU!$U$11290</definedName>
    <definedName name="DIRECTO7.18">[115]APU!$U$11351</definedName>
    <definedName name="DIRECTO7.19">[115]APU!$U$11412</definedName>
    <definedName name="DIRECTO7.20">[115]APU!$U$11473</definedName>
    <definedName name="DIRECTO7.21">[115]APU!$U$11534</definedName>
    <definedName name="DIRECTO7.22">[115]APU!$U$11717</definedName>
    <definedName name="DIRECTO7.23">[115]APU!$U$11778</definedName>
    <definedName name="DIRECTO7.24">[115]APU!$U$14645</definedName>
    <definedName name="DIRECTO7.25">[115]APU!$U$15255</definedName>
    <definedName name="DIRECTO7.26">[115]APU!$U$15316</definedName>
    <definedName name="DIRECTO7.27">[115]APU!$U$15377</definedName>
    <definedName name="DIRECTO7.28">[115]APU!$U$15438</definedName>
    <definedName name="DIRECTO7.29">[115]APU!$U$15499</definedName>
    <definedName name="DIRECTO7.30">[115]APU!$U$15560</definedName>
    <definedName name="DIRECTO7.31">[115]APU!$U$15621</definedName>
    <definedName name="DIRECTO7.32">[115]APU!$U$15682</definedName>
    <definedName name="DIRECTO7.33">[115]APU!$U$15743</definedName>
    <definedName name="DIRECTO7.34">[115]APU!$U$15804</definedName>
    <definedName name="DIRECTO7.35">[115]APU!$U$15865</definedName>
    <definedName name="DIRECTO7.36">[115]APU!$U$17085</definedName>
    <definedName name="DIRECTO7.37">[115]APU!$U$17268</definedName>
    <definedName name="DIRECTO7.38">[115]APU!$U$17207</definedName>
    <definedName name="DIRECTO7.39">[115]APU!$U$17390</definedName>
    <definedName name="DIRECTO7.40">[115]APU!$U$17451</definedName>
    <definedName name="DIRECTO7.41">[115]APU!$U$17512</definedName>
    <definedName name="DIRECTO7.42">[115]APU!$U$17146</definedName>
    <definedName name="DIRECTO7.43">[115]APU!$U$17573</definedName>
    <definedName name="DIRECTO7.44">[115]APU!$U$17329</definedName>
    <definedName name="DIRECTO70">[115]APU!$U$4341</definedName>
    <definedName name="DIRECTO71">[115]APU!$U$4402</definedName>
    <definedName name="DIRECTO72">[115]APU!$U$4463</definedName>
    <definedName name="DIRECTO73">[115]APU!$U$4524</definedName>
    <definedName name="DIRECTO74">[115]APU!$U$4585</definedName>
    <definedName name="DIRECTO75">[115]APU!$U$4646</definedName>
    <definedName name="DIRECTO76">[115]APU!$U$4707</definedName>
    <definedName name="DIRECTO77">[115]APU!$U$4768</definedName>
    <definedName name="DIRECTO78">[115]APU!$U$4829</definedName>
    <definedName name="DIRECTO79">[115]APU!$U$4890</definedName>
    <definedName name="DIRECTO8">[115]APU!$U$559</definedName>
    <definedName name="DIRECTO80">[115]APU!$U$4951</definedName>
    <definedName name="DIRECTO81">[115]APU!$U$5012</definedName>
    <definedName name="DIRECTO82">[115]APU!$U$5073</definedName>
    <definedName name="DIRECTO83">[115]APU!$U$5134</definedName>
    <definedName name="DIRECTO84">[115]APU!$U$5195</definedName>
    <definedName name="DIRECTO85">[115]APU!$U$5256</definedName>
    <definedName name="DIRECTO86">[115]APU!$U$5317</definedName>
    <definedName name="DIRECTO87">[115]APU!$U$5378</definedName>
    <definedName name="DIRECTO88">[115]APU!$U$5439</definedName>
    <definedName name="DIRECTO89">[115]APU!$U$5500</definedName>
    <definedName name="DIRECTO9">[115]APU!$U$620</definedName>
    <definedName name="DIRECTO9.1">[115]APU!$U$16597</definedName>
    <definedName name="DIRECTO9.2">[115]APU!$U$16658</definedName>
    <definedName name="DIRECTO9.3">[115]APU!$U$16719</definedName>
    <definedName name="DIRECTO9.4">[115]APU!$U$16780</definedName>
    <definedName name="DIRECTO9.5">[115]APU!$U$16841</definedName>
    <definedName name="DIRECTO90">[115]APU!$U$5561</definedName>
    <definedName name="DIRECTO91">[115]APU!$U$5622</definedName>
    <definedName name="DIRECTO92">[115]APU!$U$5683</definedName>
    <definedName name="DIRECTO93">[115]APU!$U$5744</definedName>
    <definedName name="DIRECTO94">[115]APU!$U$5805</definedName>
    <definedName name="DIRECTO95">[115]APU!$U$5866</definedName>
    <definedName name="DIRECTO96">[115]APU!$U$5927</definedName>
    <definedName name="DIRECTO97">[115]APU!$U$5988</definedName>
    <definedName name="DIRECTO98">[115]APU!$U$6049</definedName>
    <definedName name="DIRECTO99">[115]APU!$U$6110</definedName>
    <definedName name="Director_Administrativo" localSheetId="7">#REF!</definedName>
    <definedName name="Director_Administrativo" localSheetId="1">#REF!</definedName>
    <definedName name="Director_Administrativo">#REF!</definedName>
    <definedName name="Discount_Lumpsum" localSheetId="7">#REF!</definedName>
    <definedName name="Discount_Lumpsum" localSheetId="1">#REF!</definedName>
    <definedName name="Discount_Lumpsum">#REF!</definedName>
    <definedName name="discount_percent" localSheetId="7">#REF!</definedName>
    <definedName name="discount_percent" localSheetId="1">#REF!</definedName>
    <definedName name="discount_percent">#REF!</definedName>
    <definedName name="discount2" localSheetId="7">[116]Cover!#REF!</definedName>
    <definedName name="discount2" localSheetId="1">[116]Cover!#REF!</definedName>
    <definedName name="discount2">[116]Cover!#REF!</definedName>
    <definedName name="discount3" localSheetId="7">[116]Cover!#REF!</definedName>
    <definedName name="discount3" localSheetId="1">[116]Cover!#REF!</definedName>
    <definedName name="discount3">[116]Cover!#REF!</definedName>
    <definedName name="discount4" localSheetId="7">[116]Cover!#REF!</definedName>
    <definedName name="discount4" localSheetId="1">[116]Cover!#REF!</definedName>
    <definedName name="discount4">[116]Cover!#REF!</definedName>
    <definedName name="DiscRateHigh" localSheetId="7">#REF!</definedName>
    <definedName name="DiscRateHigh" localSheetId="1">#REF!</definedName>
    <definedName name="DiscRateHigh">#REF!</definedName>
    <definedName name="DiscRateMed" localSheetId="7">#REF!</definedName>
    <definedName name="DiscRateMed" localSheetId="1">#REF!</definedName>
    <definedName name="DiscRateMed">#REF!</definedName>
    <definedName name="DISPONIBILIDAD" localSheetId="7">#REF!</definedName>
    <definedName name="DISPONIBILIDAD" localSheetId="1">#REF!</definedName>
    <definedName name="DISPONIBILIDAD">#REF!</definedName>
    <definedName name="Distancia" localSheetId="7">#REF!</definedName>
    <definedName name="Distancia" localSheetId="1">#REF!</definedName>
    <definedName name="Distancia">#REF!</definedName>
    <definedName name="div_pay" localSheetId="7">[94]ASSUMPTIONS!#REF!</definedName>
    <definedName name="div_pay" localSheetId="1">[94]ASSUMPTIONS!#REF!</definedName>
    <definedName name="div_pay">[94]ASSUMPTIONS!#REF!</definedName>
    <definedName name="dj" localSheetId="7">#REF!</definedName>
    <definedName name="dj" localSheetId="19">#REF!</definedName>
    <definedName name="dj" localSheetId="18">#REF!</definedName>
    <definedName name="dj" localSheetId="20">#REF!</definedName>
    <definedName name="dj" localSheetId="1">#REF!</definedName>
    <definedName name="dj">#REF!</definedName>
    <definedName name="djdytj" localSheetId="19" hidden="1">{"TAB1",#N/A,TRUE,"GENERAL";"TAB2",#N/A,TRUE,"GENERAL";"TAB3",#N/A,TRUE,"GENERAL";"TAB4",#N/A,TRUE,"GENERAL";"TAB5",#N/A,TRUE,"GENERAL"}</definedName>
    <definedName name="djdytj" localSheetId="20" hidden="1">{"TAB1",#N/A,TRUE,"GENERAL";"TAB2",#N/A,TRUE,"GENERAL";"TAB3",#N/A,TRUE,"GENERAL";"TAB4",#N/A,TRUE,"GENERAL";"TAB5",#N/A,TRUE,"GENERAL"}</definedName>
    <definedName name="djdytj" hidden="1">{"TAB1",#N/A,TRUE,"GENERAL";"TAB2",#N/A,TRUE,"GENERAL";"TAB3",#N/A,TRUE,"GENERAL";"TAB4",#N/A,TRUE,"GENERAL";"TAB5",#N/A,TRUE,"GENERAL"}</definedName>
    <definedName name="djdytj_1" localSheetId="19" hidden="1">{"TAB1",#N/A,TRUE,"GENERAL";"TAB2",#N/A,TRUE,"GENERAL";"TAB3",#N/A,TRUE,"GENERAL";"TAB4",#N/A,TRUE,"GENERAL";"TAB5",#N/A,TRUE,"GENERAL"}</definedName>
    <definedName name="djdytj_1" localSheetId="20" hidden="1">{"TAB1",#N/A,TRUE,"GENERAL";"TAB2",#N/A,TRUE,"GENERAL";"TAB3",#N/A,TRUE,"GENERAL";"TAB4",#N/A,TRUE,"GENERAL";"TAB5",#N/A,TRUE,"GENERAL"}</definedName>
    <definedName name="djdytj_1" hidden="1">{"TAB1",#N/A,TRUE,"GENERAL";"TAB2",#N/A,TRUE,"GENERAL";"TAB3",#N/A,TRUE,"GENERAL";"TAB4",#N/A,TRUE,"GENERAL";"TAB5",#N/A,TRUE,"GENERAL"}</definedName>
    <definedName name="DJFH">[117]MATERIALES!$H$4</definedName>
    <definedName name="dkdfeifskefanjkxxxx" localSheetId="7">#REF!</definedName>
    <definedName name="dkdfeifskefanjkxxxx" localSheetId="1">#REF!</definedName>
    <definedName name="dkdfeifskefanjkxxxx">#REF!</definedName>
    <definedName name="dkjfefifmfswegkdwwigfdfsqktofe" localSheetId="7">#REF!</definedName>
    <definedName name="dkjfefifmfswegkdwwigfdfsqktofe" localSheetId="1">#REF!</definedName>
    <definedName name="dkjfefifmfswegkdwwigfdfsqktofe">#REF!</definedName>
    <definedName name="dl" localSheetId="7">#REF!</definedName>
    <definedName name="dl" localSheetId="19">#REF!</definedName>
    <definedName name="dl" localSheetId="18">#REF!</definedName>
    <definedName name="dl" localSheetId="20">#REF!</definedName>
    <definedName name="dl" localSheetId="1">#REF!</definedName>
    <definedName name="dl">#REF!</definedName>
    <definedName name="DM" localSheetId="7">#REF!</definedName>
    <definedName name="dm" localSheetId="20">#REF!</definedName>
    <definedName name="DM" localSheetId="1">#REF!</definedName>
    <definedName name="DM">#REF!</definedName>
    <definedName name="DMD" localSheetId="7">#REF!</definedName>
    <definedName name="DMD" localSheetId="1">#REF!</definedName>
    <definedName name="DMD">#REF!</definedName>
    <definedName name="do" localSheetId="7">#REF!</definedName>
    <definedName name="do" localSheetId="20">#REF!</definedName>
    <definedName name="do" localSheetId="1">#REF!</definedName>
    <definedName name="do">#REF!</definedName>
    <definedName name="Documentstatus" localSheetId="7">#REF!</definedName>
    <definedName name="Documentstatus" localSheetId="1">#REF!</definedName>
    <definedName name="Documentstatus">#REF!</definedName>
    <definedName name="Documentstatus1">'[67]REF - Listas'!$B$4:$B$11</definedName>
    <definedName name="DOM160X20_S1" localSheetId="7">#REF!</definedName>
    <definedName name="DOM160X20_S1" localSheetId="1">#REF!</definedName>
    <definedName name="DOM160X20_S1">#REF!</definedName>
    <definedName name="DOM160X20_S2" localSheetId="7">#REF!</definedName>
    <definedName name="DOM160X20_S2" localSheetId="1">#REF!</definedName>
    <definedName name="DOM160X20_S2">#REF!</definedName>
    <definedName name="DOM160X20_S3" localSheetId="7">#REF!</definedName>
    <definedName name="DOM160X20_S3" localSheetId="1">#REF!</definedName>
    <definedName name="DOM160X20_S3">#REF!</definedName>
    <definedName name="DOM160X20_S4" localSheetId="7">#REF!</definedName>
    <definedName name="DOM160X20_S4" localSheetId="1">#REF!</definedName>
    <definedName name="DOM160X20_S4">#REF!</definedName>
    <definedName name="DOM160X20_S5" localSheetId="7">#REF!</definedName>
    <definedName name="DOM160X20_S5" localSheetId="1">#REF!</definedName>
    <definedName name="DOM160X20_S5">#REF!</definedName>
    <definedName name="DOM160X20_S6" localSheetId="7">#REF!</definedName>
    <definedName name="DOM160X20_S6" localSheetId="1">#REF!</definedName>
    <definedName name="DOM160X20_S6">#REF!</definedName>
    <definedName name="DOM160X32_S1" localSheetId="7">#REF!</definedName>
    <definedName name="DOM160X32_S1" localSheetId="1">#REF!</definedName>
    <definedName name="DOM160X32_S1">#REF!</definedName>
    <definedName name="DOM160X32_S2" localSheetId="7">#REF!</definedName>
    <definedName name="DOM160X32_S2" localSheetId="1">#REF!</definedName>
    <definedName name="DOM160X32_S2">#REF!</definedName>
    <definedName name="DOM160X32_S3" localSheetId="7">#REF!</definedName>
    <definedName name="DOM160X32_S3" localSheetId="1">#REF!</definedName>
    <definedName name="DOM160X32_S3">#REF!</definedName>
    <definedName name="DOM160X32_S4" localSheetId="7">#REF!</definedName>
    <definedName name="DOM160X32_S4" localSheetId="1">#REF!</definedName>
    <definedName name="DOM160X32_S4">#REF!</definedName>
    <definedName name="DOM160X32_S5" localSheetId="7">#REF!</definedName>
    <definedName name="DOM160X32_S5" localSheetId="1">#REF!</definedName>
    <definedName name="DOM160X32_S5">#REF!</definedName>
    <definedName name="DOM160X32_S6" localSheetId="7">#REF!</definedName>
    <definedName name="DOM160X32_S6" localSheetId="1">#REF!</definedName>
    <definedName name="DOM160X32_S6">#REF!</definedName>
    <definedName name="DOM200X20_S1" localSheetId="7">#REF!</definedName>
    <definedName name="DOM200X20_S1" localSheetId="1">#REF!</definedName>
    <definedName name="DOM200X20_S1">#REF!</definedName>
    <definedName name="DOM200X20_S2" localSheetId="7">#REF!</definedName>
    <definedName name="DOM200X20_S2" localSheetId="1">#REF!</definedName>
    <definedName name="DOM200X20_S2">#REF!</definedName>
    <definedName name="DOM200X20_S3" localSheetId="7">#REF!</definedName>
    <definedName name="DOM200X20_S3" localSheetId="1">#REF!</definedName>
    <definedName name="DOM200X20_S3">#REF!</definedName>
    <definedName name="DOM200X20_S4" localSheetId="7">#REF!</definedName>
    <definedName name="DOM200X20_S4" localSheetId="1">#REF!</definedName>
    <definedName name="DOM200X20_S4">#REF!</definedName>
    <definedName name="DOM200X20_S5" localSheetId="7">#REF!</definedName>
    <definedName name="DOM200X20_S5" localSheetId="1">#REF!</definedName>
    <definedName name="DOM200X20_S5">#REF!</definedName>
    <definedName name="DOM200X20_S6" localSheetId="7">#REF!</definedName>
    <definedName name="DOM200X20_S6" localSheetId="1">#REF!</definedName>
    <definedName name="DOM200X20_S6">#REF!</definedName>
    <definedName name="DOM200X32_S1" localSheetId="7">#REF!</definedName>
    <definedName name="DOM200X32_S1" localSheetId="1">#REF!</definedName>
    <definedName name="DOM200X32_S1">#REF!</definedName>
    <definedName name="DOM200X32_S2" localSheetId="7">#REF!</definedName>
    <definedName name="DOM200X32_S2" localSheetId="1">#REF!</definedName>
    <definedName name="DOM200X32_S2">#REF!</definedName>
    <definedName name="DOM200X32_S3" localSheetId="7">#REF!</definedName>
    <definedName name="DOM200X32_S3" localSheetId="1">#REF!</definedName>
    <definedName name="DOM200X32_S3">#REF!</definedName>
    <definedName name="DOM200X32_S4" localSheetId="7">#REF!</definedName>
    <definedName name="DOM200X32_S4" localSheetId="1">#REF!</definedName>
    <definedName name="DOM200X32_S4">#REF!</definedName>
    <definedName name="DOM200X32_S5" localSheetId="7">#REF!</definedName>
    <definedName name="DOM200X32_S5" localSheetId="1">#REF!</definedName>
    <definedName name="DOM200X32_S5">#REF!</definedName>
    <definedName name="DOM200X32_S6" localSheetId="7">#REF!</definedName>
    <definedName name="DOM200X32_S6" localSheetId="1">#REF!</definedName>
    <definedName name="DOM200X32_S6">#REF!</definedName>
    <definedName name="DOM90X20_S1" localSheetId="7">#REF!</definedName>
    <definedName name="DOM90X20_S1" localSheetId="1">#REF!</definedName>
    <definedName name="DOM90X20_S1">#REF!</definedName>
    <definedName name="DOM90X20_S2" localSheetId="7">#REF!</definedName>
    <definedName name="DOM90X20_S2" localSheetId="1">#REF!</definedName>
    <definedName name="DOM90X20_S2">#REF!</definedName>
    <definedName name="DOM90X20_S3" localSheetId="7">#REF!</definedName>
    <definedName name="DOM90X20_S3" localSheetId="1">#REF!</definedName>
    <definedName name="DOM90X20_S3">#REF!</definedName>
    <definedName name="DOM90X20_S4" localSheetId="7">#REF!</definedName>
    <definedName name="DOM90X20_S4" localSheetId="1">#REF!</definedName>
    <definedName name="DOM90X20_S4">#REF!</definedName>
    <definedName name="DOM90X20_S5" localSheetId="7">#REF!</definedName>
    <definedName name="DOM90X20_S5" localSheetId="1">#REF!</definedName>
    <definedName name="DOM90X20_S5">#REF!</definedName>
    <definedName name="DOM90X20_S6" localSheetId="7">#REF!</definedName>
    <definedName name="DOM90X20_S6" localSheetId="1">#REF!</definedName>
    <definedName name="DOM90X20_S6">#REF!</definedName>
    <definedName name="DOM90X32_S1" localSheetId="7">#REF!</definedName>
    <definedName name="DOM90X32_S1" localSheetId="1">#REF!</definedName>
    <definedName name="DOM90X32_S1">#REF!</definedName>
    <definedName name="DOM90X32_S2" localSheetId="7">#REF!</definedName>
    <definedName name="DOM90X32_S2" localSheetId="1">#REF!</definedName>
    <definedName name="DOM90X32_S2">#REF!</definedName>
    <definedName name="DOM90X32_S3" localSheetId="7">#REF!</definedName>
    <definedName name="DOM90X32_S3" localSheetId="1">#REF!</definedName>
    <definedName name="DOM90X32_S3">#REF!</definedName>
    <definedName name="DOM90X32_S4" localSheetId="7">#REF!</definedName>
    <definedName name="DOM90X32_S4" localSheetId="1">#REF!</definedName>
    <definedName name="DOM90X32_S4">#REF!</definedName>
    <definedName name="DOM90X32_S5" localSheetId="7">#REF!</definedName>
    <definedName name="DOM90X32_S5" localSheetId="1">#REF!</definedName>
    <definedName name="DOM90X32_S5">#REF!</definedName>
    <definedName name="DOM90X32_S6" localSheetId="7">#REF!</definedName>
    <definedName name="DOM90X32_S6" localSheetId="1">#REF!</definedName>
    <definedName name="DOM90X32_S6">#REF!</definedName>
    <definedName name="DOMESP90X63_S1" localSheetId="7">#REF!</definedName>
    <definedName name="DOMESP90X63_S1" localSheetId="1">#REF!</definedName>
    <definedName name="DOMESP90X63_S1">#REF!</definedName>
    <definedName name="DOMESP90X63_S2" localSheetId="7">#REF!</definedName>
    <definedName name="DOMESP90X63_S2" localSheetId="1">#REF!</definedName>
    <definedName name="DOMESP90X63_S2">#REF!</definedName>
    <definedName name="DOMESP90X63_S3" localSheetId="7">#REF!</definedName>
    <definedName name="DOMESP90X63_S3" localSheetId="1">#REF!</definedName>
    <definedName name="DOMESP90X63_S3">#REF!</definedName>
    <definedName name="DOMESP90X63_S4" localSheetId="7">#REF!</definedName>
    <definedName name="DOMESP90X63_S4" localSheetId="1">#REF!</definedName>
    <definedName name="DOMESP90X63_S4">#REF!</definedName>
    <definedName name="DOMESP90X63_S5" localSheetId="7">#REF!</definedName>
    <definedName name="DOMESP90X63_S5" localSheetId="1">#REF!</definedName>
    <definedName name="DOMESP90X63_S5">#REF!</definedName>
    <definedName name="DOMESP90X63_S6" localSheetId="7">#REF!</definedName>
    <definedName name="DOMESP90X63_S6" localSheetId="1">#REF!</definedName>
    <definedName name="DOMESP90X63_S6">#REF!</definedName>
    <definedName name="DOR" localSheetId="7">#REF!</definedName>
    <definedName name="DOR" localSheetId="20">#REF!</definedName>
    <definedName name="DOR" localSheetId="1">#REF!</definedName>
    <definedName name="DOR">#REF!</definedName>
    <definedName name="DOT" localSheetId="7">#REF!</definedName>
    <definedName name="DOT" localSheetId="1">#REF!</definedName>
    <definedName name="DOT">#REF!</definedName>
    <definedName name="dota" localSheetId="7">#REF!</definedName>
    <definedName name="dota" localSheetId="1">#REF!</definedName>
    <definedName name="dota">#REF!</definedName>
    <definedName name="DPF">[26]APU!$J$407</definedName>
    <definedName name="DPR">[26]APU!$J$511</definedName>
    <definedName name="DRAWING_LEAD_TIME" localSheetId="7">#REF!</definedName>
    <definedName name="DRAWING_LEAD_TIME" localSheetId="1">#REF!</definedName>
    <definedName name="DRAWING_LEAD_TIME">#REF!</definedName>
    <definedName name="drf" localSheetId="7">#REF!</definedName>
    <definedName name="drf" localSheetId="19">#REF!</definedName>
    <definedName name="drf" localSheetId="18">#REF!</definedName>
    <definedName name="drf" localSheetId="20">#REF!</definedName>
    <definedName name="drf" localSheetId="1">#REF!</definedName>
    <definedName name="drf">#REF!</definedName>
    <definedName name="DRTOS1">'[118]Cost Codes'!$B$4:$G$331</definedName>
    <definedName name="dry" localSheetId="19" hidden="1">{"via1",#N/A,TRUE,"general";"via2",#N/A,TRUE,"general";"via3",#N/A,TRUE,"general"}</definedName>
    <definedName name="dry" localSheetId="20" hidden="1">{"via1",#N/A,TRUE,"general";"via2",#N/A,TRUE,"general";"via3",#N/A,TRUE,"general"}</definedName>
    <definedName name="dry" hidden="1">{"via1",#N/A,TRUE,"general";"via2",#N/A,TRUE,"general";"via3",#N/A,TRUE,"general"}</definedName>
    <definedName name="dry_1" localSheetId="19" hidden="1">{"via1",#N/A,TRUE,"general";"via2",#N/A,TRUE,"general";"via3",#N/A,TRUE,"general"}</definedName>
    <definedName name="dry_1" localSheetId="20" hidden="1">{"via1",#N/A,TRUE,"general";"via2",#N/A,TRUE,"general";"via3",#N/A,TRUE,"general"}</definedName>
    <definedName name="dry_1" hidden="1">{"via1",#N/A,TRUE,"general";"via2",#N/A,TRUE,"general";"via3",#N/A,TRUE,"general"}</definedName>
    <definedName name="DS" localSheetId="7">#REF!</definedName>
    <definedName name="DS" localSheetId="1">#REF!</definedName>
    <definedName name="DS">#REF!</definedName>
    <definedName name="DSA" localSheetId="7">#REF!</definedName>
    <definedName name="DSA" localSheetId="19">#REF!</definedName>
    <definedName name="DSA" localSheetId="18">#REF!</definedName>
    <definedName name="DSA" localSheetId="20">#REF!</definedName>
    <definedName name="DSA" localSheetId="1">#REF!</definedName>
    <definedName name="DSA">#REF!</definedName>
    <definedName name="DSAD" localSheetId="19" hidden="1">{"via1",#N/A,TRUE,"general";"via2",#N/A,TRUE,"general";"via3",#N/A,TRUE,"general"}</definedName>
    <definedName name="DSAD" localSheetId="20" hidden="1">{"via1",#N/A,TRUE,"general";"via2",#N/A,TRUE,"general";"via3",#N/A,TRUE,"general"}</definedName>
    <definedName name="DSAD" hidden="1">{"via1",#N/A,TRUE,"general";"via2",#N/A,TRUE,"general";"via3",#N/A,TRUE,"general"}</definedName>
    <definedName name="DSAD_1" localSheetId="19" hidden="1">{"via1",#N/A,TRUE,"general";"via2",#N/A,TRUE,"general";"via3",#N/A,TRUE,"general"}</definedName>
    <definedName name="DSAD_1" localSheetId="20" hidden="1">{"via1",#N/A,TRUE,"general";"via2",#N/A,TRUE,"general";"via3",#N/A,TRUE,"general"}</definedName>
    <definedName name="DSAD_1" hidden="1">{"via1",#N/A,TRUE,"general";"via2",#N/A,TRUE,"general";"via3",#N/A,TRUE,"general"}</definedName>
    <definedName name="dsadfp" localSheetId="19" hidden="1">{"TAB1",#N/A,TRUE,"GENERAL";"TAB2",#N/A,TRUE,"GENERAL";"TAB3",#N/A,TRUE,"GENERAL";"TAB4",#N/A,TRUE,"GENERAL";"TAB5",#N/A,TRUE,"GENERAL"}</definedName>
    <definedName name="dsadfp" localSheetId="20" hidden="1">{"TAB1",#N/A,TRUE,"GENERAL";"TAB2",#N/A,TRUE,"GENERAL";"TAB3",#N/A,TRUE,"GENERAL";"TAB4",#N/A,TRUE,"GENERAL";"TAB5",#N/A,TRUE,"GENERAL"}</definedName>
    <definedName name="dsadfp" hidden="1">{"TAB1",#N/A,TRUE,"GENERAL";"TAB2",#N/A,TRUE,"GENERAL";"TAB3",#N/A,TRUE,"GENERAL";"TAB4",#N/A,TRUE,"GENERAL";"TAB5",#N/A,TRUE,"GENERAL"}</definedName>
    <definedName name="dsadfp_1" localSheetId="19" hidden="1">{"TAB1",#N/A,TRUE,"GENERAL";"TAB2",#N/A,TRUE,"GENERAL";"TAB3",#N/A,TRUE,"GENERAL";"TAB4",#N/A,TRUE,"GENERAL";"TAB5",#N/A,TRUE,"GENERAL"}</definedName>
    <definedName name="dsadfp_1" localSheetId="20" hidden="1">{"TAB1",#N/A,TRUE,"GENERAL";"TAB2",#N/A,TRUE,"GENERAL";"TAB3",#N/A,TRUE,"GENERAL";"TAB4",#N/A,TRUE,"GENERAL";"TAB5",#N/A,TRUE,"GENERAL"}</definedName>
    <definedName name="dsadfp_1" hidden="1">{"TAB1",#N/A,TRUE,"GENERAL";"TAB2",#N/A,TRUE,"GENERAL";"TAB3",#N/A,TRUE,"GENERAL";"TAB4",#N/A,TRUE,"GENERAL";"TAB5",#N/A,TRUE,"GENERAL"}</definedName>
    <definedName name="DSAF" localSheetId="19">[119]PRECIOS!$G$10</definedName>
    <definedName name="DSAF" localSheetId="18">[119]PRECIOS!$G$10</definedName>
    <definedName name="DSAF" localSheetId="20">[119]PRECIOS!$G$10</definedName>
    <definedName name="DSAF">[63]PRECIOS!$G$10</definedName>
    <definedName name="DSAGASG" localSheetId="7">#REF!</definedName>
    <definedName name="DSAGASG" localSheetId="19">#REF!</definedName>
    <definedName name="DSAGASG" localSheetId="18">#REF!</definedName>
    <definedName name="DSAGASG" localSheetId="20">#REF!</definedName>
    <definedName name="DSAGASG" localSheetId="1">#REF!</definedName>
    <definedName name="DSAGASG">#REF!</definedName>
    <definedName name="DSD" localSheetId="19" hidden="1">{"via1",#N/A,TRUE,"general";"via2",#N/A,TRUE,"general";"via3",#N/A,TRUE,"general"}</definedName>
    <definedName name="DSD" localSheetId="20" hidden="1">{"via1",#N/A,TRUE,"general";"via2",#N/A,TRUE,"general";"via3",#N/A,TRUE,"general"}</definedName>
    <definedName name="DSD" hidden="1">{"via1",#N/A,TRUE,"general";"via2",#N/A,TRUE,"general";"via3",#N/A,TRUE,"general"}</definedName>
    <definedName name="DSD_1" localSheetId="19" hidden="1">{"via1",#N/A,TRUE,"general";"via2",#N/A,TRUE,"general";"via3",#N/A,TRUE,"general"}</definedName>
    <definedName name="DSD_1" localSheetId="20" hidden="1">{"via1",#N/A,TRUE,"general";"via2",#N/A,TRUE,"general";"via3",#N/A,TRUE,"general"}</definedName>
    <definedName name="DSD_1" hidden="1">{"via1",#N/A,TRUE,"general";"via2",#N/A,TRUE,"general";"via3",#N/A,TRUE,"general"}</definedName>
    <definedName name="dsdads4" localSheetId="19" hidden="1">{"TAB1",#N/A,TRUE,"GENERAL";"TAB2",#N/A,TRUE,"GENERAL";"TAB3",#N/A,TRUE,"GENERAL";"TAB4",#N/A,TRUE,"GENERAL";"TAB5",#N/A,TRUE,"GENERAL"}</definedName>
    <definedName name="dsdads4" localSheetId="20" hidden="1">{"TAB1",#N/A,TRUE,"GENERAL";"TAB2",#N/A,TRUE,"GENERAL";"TAB3",#N/A,TRUE,"GENERAL";"TAB4",#N/A,TRUE,"GENERAL";"TAB5",#N/A,TRUE,"GENERAL"}</definedName>
    <definedName name="dsdads4" hidden="1">{"TAB1",#N/A,TRUE,"GENERAL";"TAB2",#N/A,TRUE,"GENERAL";"TAB3",#N/A,TRUE,"GENERAL";"TAB4",#N/A,TRUE,"GENERAL";"TAB5",#N/A,TRUE,"GENERAL"}</definedName>
    <definedName name="dsdads4_1" localSheetId="19" hidden="1">{"TAB1",#N/A,TRUE,"GENERAL";"TAB2",#N/A,TRUE,"GENERAL";"TAB3",#N/A,TRUE,"GENERAL";"TAB4",#N/A,TRUE,"GENERAL";"TAB5",#N/A,TRUE,"GENERAL"}</definedName>
    <definedName name="dsdads4_1" localSheetId="20" hidden="1">{"TAB1",#N/A,TRUE,"GENERAL";"TAB2",#N/A,TRUE,"GENERAL";"TAB3",#N/A,TRUE,"GENERAL";"TAB4",#N/A,TRUE,"GENERAL";"TAB5",#N/A,TRUE,"GENERAL"}</definedName>
    <definedName name="dsdads4_1" hidden="1">{"TAB1",#N/A,TRUE,"GENERAL";"TAB2",#N/A,TRUE,"GENERAL";"TAB3",#N/A,TRUE,"GENERAL";"TAB4",#N/A,TRUE,"GENERAL";"TAB5",#N/A,TRUE,"GENERAL"}</definedName>
    <definedName name="DSDSE" localSheetId="7">[76]Estruc.ICEL!#REF!</definedName>
    <definedName name="DSDSE" localSheetId="20">[76]Estruc.ICEL!#REF!</definedName>
    <definedName name="DSDSE" localSheetId="1">[76]Estruc.ICEL!#REF!</definedName>
    <definedName name="DSDSE">[76]Estruc.ICEL!#REF!</definedName>
    <definedName name="DSF" localSheetId="7">'[120]A.P.U'!#REF!</definedName>
    <definedName name="DSF" localSheetId="19" hidden="1">{"via1",#N/A,TRUE,"general";"via2",#N/A,TRUE,"general";"via3",#N/A,TRUE,"general"}</definedName>
    <definedName name="DSF" localSheetId="18" hidden="1">{"via1",#N/A,TRUE,"general";"via2",#N/A,TRUE,"general";"via3",#N/A,TRUE,"general"}</definedName>
    <definedName name="DSF" localSheetId="20" hidden="1">{"via1",#N/A,TRUE,"general";"via2",#N/A,TRUE,"general";"via3",#N/A,TRUE,"general"}</definedName>
    <definedName name="DSF" localSheetId="1">'[120]A.P.U'!#REF!</definedName>
    <definedName name="DSF">'[120]A.P.U'!#REF!</definedName>
    <definedName name="DSF_1" localSheetId="19" hidden="1">{"via1",#N/A,TRUE,"general";"via2",#N/A,TRUE,"general";"via3",#N/A,TRUE,"general"}</definedName>
    <definedName name="DSF_1" localSheetId="20" hidden="1">{"via1",#N/A,TRUE,"general";"via2",#N/A,TRUE,"general";"via3",#N/A,TRUE,"general"}</definedName>
    <definedName name="DSF_1" hidden="1">{"via1",#N/A,TRUE,"general";"via2",#N/A,TRUE,"general";"via3",#N/A,TRUE,"general"}</definedName>
    <definedName name="DSFCVTY" localSheetId="19" hidden="1">{"TAB1",#N/A,TRUE,"GENERAL";"TAB2",#N/A,TRUE,"GENERAL";"TAB3",#N/A,TRUE,"GENERAL";"TAB4",#N/A,TRUE,"GENERAL";"TAB5",#N/A,TRUE,"GENERAL"}</definedName>
    <definedName name="DSFCVTY" localSheetId="20" hidden="1">{"TAB1",#N/A,TRUE,"GENERAL";"TAB2",#N/A,TRUE,"GENERAL";"TAB3",#N/A,TRUE,"GENERAL";"TAB4",#N/A,TRUE,"GENERAL";"TAB5",#N/A,TRUE,"GENERAL"}</definedName>
    <definedName name="DSFCVTY" hidden="1">{"TAB1",#N/A,TRUE,"GENERAL";"TAB2",#N/A,TRUE,"GENERAL";"TAB3",#N/A,TRUE,"GENERAL";"TAB4",#N/A,TRUE,"GENERAL";"TAB5",#N/A,TRUE,"GENERAL"}</definedName>
    <definedName name="DSFCVTY_1" localSheetId="19" hidden="1">{"TAB1",#N/A,TRUE,"GENERAL";"TAB2",#N/A,TRUE,"GENERAL";"TAB3",#N/A,TRUE,"GENERAL";"TAB4",#N/A,TRUE,"GENERAL";"TAB5",#N/A,TRUE,"GENERAL"}</definedName>
    <definedName name="DSFCVTY_1" localSheetId="20" hidden="1">{"TAB1",#N/A,TRUE,"GENERAL";"TAB2",#N/A,TRUE,"GENERAL";"TAB3",#N/A,TRUE,"GENERAL";"TAB4",#N/A,TRUE,"GENERAL";"TAB5",#N/A,TRUE,"GENERAL"}</definedName>
    <definedName name="DSFCVTY_1" hidden="1">{"TAB1",#N/A,TRUE,"GENERAL";"TAB2",#N/A,TRUE,"GENERAL";"TAB3",#N/A,TRUE,"GENERAL";"TAB4",#N/A,TRUE,"GENERAL";"TAB5",#N/A,TRUE,"GENERAL"}</definedName>
    <definedName name="dsfg" localSheetId="19" hidden="1">{"via1",#N/A,TRUE,"general";"via2",#N/A,TRUE,"general";"via3",#N/A,TRUE,"general"}</definedName>
    <definedName name="dsfg" localSheetId="20" hidden="1">{"via1",#N/A,TRUE,"general";"via2",#N/A,TRUE,"general";"via3",#N/A,TRUE,"general"}</definedName>
    <definedName name="dsfg" hidden="1">{"via1",#N/A,TRUE,"general";"via2",#N/A,TRUE,"general";"via3",#N/A,TRUE,"general"}</definedName>
    <definedName name="dsfg_1" localSheetId="19" hidden="1">{"via1",#N/A,TRUE,"general";"via2",#N/A,TRUE,"general";"via3",#N/A,TRUE,"general"}</definedName>
    <definedName name="dsfg_1" localSheetId="20" hidden="1">{"via1",#N/A,TRUE,"general";"via2",#N/A,TRUE,"general";"via3",#N/A,TRUE,"general"}</definedName>
    <definedName name="dsfg_1" hidden="1">{"via1",#N/A,TRUE,"general";"via2",#N/A,TRUE,"general";"via3",#N/A,TRUE,"general"}</definedName>
    <definedName name="dsfhgfdh" localSheetId="19" hidden="1">{"TAB1",#N/A,TRUE,"GENERAL";"TAB2",#N/A,TRUE,"GENERAL";"TAB3",#N/A,TRUE,"GENERAL";"TAB4",#N/A,TRUE,"GENERAL";"TAB5",#N/A,TRUE,"GENERAL"}</definedName>
    <definedName name="dsfhgfdh" localSheetId="20" hidden="1">{"TAB1",#N/A,TRUE,"GENERAL";"TAB2",#N/A,TRUE,"GENERAL";"TAB3",#N/A,TRUE,"GENERAL";"TAB4",#N/A,TRUE,"GENERAL";"TAB5",#N/A,TRUE,"GENERAL"}</definedName>
    <definedName name="dsfhgfdh" hidden="1">{"TAB1",#N/A,TRUE,"GENERAL";"TAB2",#N/A,TRUE,"GENERAL";"TAB3",#N/A,TRUE,"GENERAL";"TAB4",#N/A,TRUE,"GENERAL";"TAB5",#N/A,TRUE,"GENERAL"}</definedName>
    <definedName name="dsfhgfdh_1" localSheetId="19" hidden="1">{"TAB1",#N/A,TRUE,"GENERAL";"TAB2",#N/A,TRUE,"GENERAL";"TAB3",#N/A,TRUE,"GENERAL";"TAB4",#N/A,TRUE,"GENERAL";"TAB5",#N/A,TRUE,"GENERAL"}</definedName>
    <definedName name="dsfhgfdh_1" localSheetId="20" hidden="1">{"TAB1",#N/A,TRUE,"GENERAL";"TAB2",#N/A,TRUE,"GENERAL";"TAB3",#N/A,TRUE,"GENERAL";"TAB4",#N/A,TRUE,"GENERAL";"TAB5",#N/A,TRUE,"GENERAL"}</definedName>
    <definedName name="dsfhgfdh_1" hidden="1">{"TAB1",#N/A,TRUE,"GENERAL";"TAB2",#N/A,TRUE,"GENERAL";"TAB3",#N/A,TRUE,"GENERAL";"TAB4",#N/A,TRUE,"GENERAL";"TAB5",#N/A,TRUE,"GENERAL"}</definedName>
    <definedName name="dsfsdf" localSheetId="19" hidden="1">{"via1",#N/A,TRUE,"general";"via2",#N/A,TRUE,"general";"via3",#N/A,TRUE,"general"}</definedName>
    <definedName name="dsfsdf" localSheetId="20" hidden="1">{"via1",#N/A,TRUE,"general";"via2",#N/A,TRUE,"general";"via3",#N/A,TRUE,"general"}</definedName>
    <definedName name="dsfsdf" hidden="1">{"via1",#N/A,TRUE,"general";"via2",#N/A,TRUE,"general";"via3",#N/A,TRUE,"general"}</definedName>
    <definedName name="dsfsdf_1" localSheetId="19" hidden="1">{"via1",#N/A,TRUE,"general";"via2",#N/A,TRUE,"general";"via3",#N/A,TRUE,"general"}</definedName>
    <definedName name="dsfsdf_1" localSheetId="20" hidden="1">{"via1",#N/A,TRUE,"general";"via2",#N/A,TRUE,"general";"via3",#N/A,TRUE,"general"}</definedName>
    <definedName name="dsfsdf_1" hidden="1">{"via1",#N/A,TRUE,"general";"via2",#N/A,TRUE,"general";"via3",#N/A,TRUE,"general"}</definedName>
    <definedName name="DSFSDFCXV" localSheetId="19" hidden="1">{"TAB1",#N/A,TRUE,"GENERAL";"TAB2",#N/A,TRUE,"GENERAL";"TAB3",#N/A,TRUE,"GENERAL";"TAB4",#N/A,TRUE,"GENERAL";"TAB5",#N/A,TRUE,"GENERAL"}</definedName>
    <definedName name="DSFSDFCXV" localSheetId="20" hidden="1">{"TAB1",#N/A,TRUE,"GENERAL";"TAB2",#N/A,TRUE,"GENERAL";"TAB3",#N/A,TRUE,"GENERAL";"TAB4",#N/A,TRUE,"GENERAL";"TAB5",#N/A,TRUE,"GENERAL"}</definedName>
    <definedName name="DSFSDFCXV" hidden="1">{"TAB1",#N/A,TRUE,"GENERAL";"TAB2",#N/A,TRUE,"GENERAL";"TAB3",#N/A,TRUE,"GENERAL";"TAB4",#N/A,TRUE,"GENERAL";"TAB5",#N/A,TRUE,"GENERAL"}</definedName>
    <definedName name="DSFSDFCXV_1" localSheetId="19" hidden="1">{"TAB1",#N/A,TRUE,"GENERAL";"TAB2",#N/A,TRUE,"GENERAL";"TAB3",#N/A,TRUE,"GENERAL";"TAB4",#N/A,TRUE,"GENERAL";"TAB5",#N/A,TRUE,"GENERAL"}</definedName>
    <definedName name="DSFSDFCXV_1" localSheetId="20" hidden="1">{"TAB1",#N/A,TRUE,"GENERAL";"TAB2",#N/A,TRUE,"GENERAL";"TAB3",#N/A,TRUE,"GENERAL";"TAB4",#N/A,TRUE,"GENERAL";"TAB5",#N/A,TRUE,"GENERAL"}</definedName>
    <definedName name="DSFSDFCXV_1"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20" hidden="1">{"TAB1",#N/A,TRUE,"GENERAL";"TAB2",#N/A,TRUE,"GENERAL";"TAB3",#N/A,TRUE,"GENERAL";"TAB4",#N/A,TRUE,"GENERAL";"TAB5",#N/A,TRUE,"GENERAL"}</definedName>
    <definedName name="dsfsvm" hidden="1">{"TAB1",#N/A,TRUE,"GENERAL";"TAB2",#N/A,TRUE,"GENERAL";"TAB3",#N/A,TRUE,"GENERAL";"TAB4",#N/A,TRUE,"GENERAL";"TAB5",#N/A,TRUE,"GENERAL"}</definedName>
    <definedName name="dsfsvm_1" localSheetId="19" hidden="1">{"TAB1",#N/A,TRUE,"GENERAL";"TAB2",#N/A,TRUE,"GENERAL";"TAB3",#N/A,TRUE,"GENERAL";"TAB4",#N/A,TRUE,"GENERAL";"TAB5",#N/A,TRUE,"GENERAL"}</definedName>
    <definedName name="dsfsvm_1" localSheetId="20" hidden="1">{"TAB1",#N/A,TRUE,"GENERAL";"TAB2",#N/A,TRUE,"GENERAL";"TAB3",#N/A,TRUE,"GENERAL";"TAB4",#N/A,TRUE,"GENERAL";"TAB5",#N/A,TRUE,"GENERAL"}</definedName>
    <definedName name="dsfsvm_1" hidden="1">{"TAB1",#N/A,TRUE,"GENERAL";"TAB2",#N/A,TRUE,"GENERAL";"TAB3",#N/A,TRUE,"GENERAL";"TAB4",#N/A,TRUE,"GENERAL";"TAB5",#N/A,TRUE,"GENERAL"}</definedName>
    <definedName name="dsftbv" localSheetId="19" hidden="1">{"via1",#N/A,TRUE,"general";"via2",#N/A,TRUE,"general";"via3",#N/A,TRUE,"general"}</definedName>
    <definedName name="dsftbv" localSheetId="20" hidden="1">{"via1",#N/A,TRUE,"general";"via2",#N/A,TRUE,"general";"via3",#N/A,TRUE,"general"}</definedName>
    <definedName name="dsftbv" hidden="1">{"via1",#N/A,TRUE,"general";"via2",#N/A,TRUE,"general";"via3",#N/A,TRUE,"general"}</definedName>
    <definedName name="dsftbv_1" localSheetId="19" hidden="1">{"via1",#N/A,TRUE,"general";"via2",#N/A,TRUE,"general";"via3",#N/A,TRUE,"general"}</definedName>
    <definedName name="dsftbv_1" localSheetId="20" hidden="1">{"via1",#N/A,TRUE,"general";"via2",#N/A,TRUE,"general";"via3",#N/A,TRUE,"general"}</definedName>
    <definedName name="dsftbv_1" hidden="1">{"via1",#N/A,TRUE,"general";"via2",#N/A,TRUE,"general";"via3",#N/A,TRUE,"general"}</definedName>
    <definedName name="dsz" localSheetId="7">[121]!absc</definedName>
    <definedName name="dsz" localSheetId="1">[121]!absc</definedName>
    <definedName name="dsz">[121]!absc</definedName>
    <definedName name="dt" localSheetId="7">#REF!</definedName>
    <definedName name="dt" localSheetId="19">#REF!</definedName>
    <definedName name="dt" localSheetId="18">#REF!</definedName>
    <definedName name="dt" localSheetId="20">#REF!</definedName>
    <definedName name="dt" localSheetId="1">#REF!</definedName>
    <definedName name="dt">#REF!</definedName>
    <definedName name="dtf" localSheetId="7">#REF!</definedName>
    <definedName name="dtf" localSheetId="1">#REF!</definedName>
    <definedName name="dtf">#REF!</definedName>
    <definedName name="DTFSMedida" localSheetId="7">#REF!</definedName>
    <definedName name="DTFSMedida" localSheetId="1">#REF!</definedName>
    <definedName name="DTFSMedida">#REF!</definedName>
    <definedName name="DtmFechaCotizacion" localSheetId="7">#REF!</definedName>
    <definedName name="DtmFechaCotizacion" localSheetId="1">#REF!</definedName>
    <definedName name="DtmFechaCotizacion">#REF!</definedName>
    <definedName name="DtmFechVigenCotiza" localSheetId="7">#REF!</definedName>
    <definedName name="DtmFechVigenCotiza" localSheetId="1">#REF!</definedName>
    <definedName name="DtmFechVigenCotiza">#REF!</definedName>
    <definedName name="dtrhj" localSheetId="19" hidden="1">{"via1",#N/A,TRUE,"general";"via2",#N/A,TRUE,"general";"via3",#N/A,TRUE,"general"}</definedName>
    <definedName name="dtrhj" localSheetId="20" hidden="1">{"via1",#N/A,TRUE,"general";"via2",#N/A,TRUE,"general";"via3",#N/A,TRUE,"general"}</definedName>
    <definedName name="dtrhj" hidden="1">{"via1",#N/A,TRUE,"general";"via2",#N/A,TRUE,"general";"via3",#N/A,TRUE,"general"}</definedName>
    <definedName name="dtrhj_1" localSheetId="19" hidden="1">{"via1",#N/A,TRUE,"general";"via2",#N/A,TRUE,"general";"via3",#N/A,TRUE,"general"}</definedName>
    <definedName name="dtrhj_1" localSheetId="20" hidden="1">{"via1",#N/A,TRUE,"general";"via2",#N/A,TRUE,"general";"via3",#N/A,TRUE,"general"}</definedName>
    <definedName name="dtrhj_1" hidden="1">{"via1",#N/A,TRUE,"general";"via2",#N/A,TRUE,"general";"via3",#N/A,TRUE,"general"}</definedName>
    <definedName name="DTS" localSheetId="7">#REF!</definedName>
    <definedName name="DTS" localSheetId="19">#REF!</definedName>
    <definedName name="DTS" localSheetId="18">#REF!</definedName>
    <definedName name="DTS" localSheetId="20">#REF!</definedName>
    <definedName name="DTS" localSheetId="1">#REF!</definedName>
    <definedName name="DTS">#REF!</definedName>
    <definedName name="dxd">[17]CALCULO!$E$75</definedName>
    <definedName name="dxfgg" localSheetId="19" hidden="1">{"via1",#N/A,TRUE,"general";"via2",#N/A,TRUE,"general";"via3",#N/A,TRUE,"general"}</definedName>
    <definedName name="dxfgg" localSheetId="20" hidden="1">{"via1",#N/A,TRUE,"general";"via2",#N/A,TRUE,"general";"via3",#N/A,TRUE,"general"}</definedName>
    <definedName name="dxfgg" hidden="1">{"via1",#N/A,TRUE,"general";"via2",#N/A,TRUE,"general";"via3",#N/A,TRUE,"general"}</definedName>
    <definedName name="dxfgg_1" localSheetId="19" hidden="1">{"via1",#N/A,TRUE,"general";"via2",#N/A,TRUE,"general";"via3",#N/A,TRUE,"general"}</definedName>
    <definedName name="dxfgg_1" localSheetId="20" hidden="1">{"via1",#N/A,TRUE,"general";"via2",#N/A,TRUE,"general";"via3",#N/A,TRUE,"general"}</definedName>
    <definedName name="dxfgg_1" hidden="1">{"via1",#N/A,TRUE,"general";"via2",#N/A,TRUE,"general";"via3",#N/A,TRUE,"general"}</definedName>
    <definedName name="DZ.Main" localSheetId="7" hidden="1">#REF!</definedName>
    <definedName name="DZ.Main" localSheetId="1" hidden="1">#REF!</definedName>
    <definedName name="DZ.Main" hidden="1">#REF!</definedName>
    <definedName name="e" localSheetId="7">#REF!</definedName>
    <definedName name="e" localSheetId="19">#REF!</definedName>
    <definedName name="e" localSheetId="18">#REF!</definedName>
    <definedName name="e" localSheetId="20">#REF!</definedName>
    <definedName name="e" localSheetId="1">#REF!</definedName>
    <definedName name="e">#REF!</definedName>
    <definedName name="E_03" localSheetId="7">#REF!</definedName>
    <definedName name="E_03" localSheetId="1">#REF!</definedName>
    <definedName name="E_03">#REF!</definedName>
    <definedName name="e3e33" localSheetId="19" hidden="1">{"via1",#N/A,TRUE,"general";"via2",#N/A,TRUE,"general";"via3",#N/A,TRUE,"general"}</definedName>
    <definedName name="e3e33" localSheetId="20" hidden="1">{"via1",#N/A,TRUE,"general";"via2",#N/A,TRUE,"general";"via3",#N/A,TRUE,"general"}</definedName>
    <definedName name="e3e33" hidden="1">{"via1",#N/A,TRUE,"general";"via2",#N/A,TRUE,"general";"via3",#N/A,TRUE,"general"}</definedName>
    <definedName name="e3e33_1" localSheetId="19" hidden="1">{"via1",#N/A,TRUE,"general";"via2",#N/A,TRUE,"general";"via3",#N/A,TRUE,"general"}</definedName>
    <definedName name="e3e33_1" localSheetId="20" hidden="1">{"via1",#N/A,TRUE,"general";"via2",#N/A,TRUE,"general";"via3",#N/A,TRUE,"general"}</definedName>
    <definedName name="e3e33_1" hidden="1">{"via1",#N/A,TRUE,"general";"via2",#N/A,TRUE,"general";"via3",#N/A,TRUE,"general"}</definedName>
    <definedName name="eas" localSheetId="7">#REF!</definedName>
    <definedName name="eas" localSheetId="20">#REF!</definedName>
    <definedName name="eas" localSheetId="1">#REF!</definedName>
    <definedName name="eas">#REF!</definedName>
    <definedName name="ED" localSheetId="7">#REF!</definedName>
    <definedName name="ed" localSheetId="20">#REF!</definedName>
    <definedName name="ED" localSheetId="1">#REF!</definedName>
    <definedName name="ED">#REF!</definedName>
    <definedName name="EDEDWSWQA" localSheetId="19" hidden="1">{"TAB1",#N/A,TRUE,"GENERAL";"TAB2",#N/A,TRUE,"GENERAL";"TAB3",#N/A,TRUE,"GENERAL";"TAB4",#N/A,TRUE,"GENERAL";"TAB5",#N/A,TRUE,"GENERAL"}</definedName>
    <definedName name="EDEDWSWQA" localSheetId="20" hidden="1">{"TAB1",#N/A,TRUE,"GENERAL";"TAB2",#N/A,TRUE,"GENERAL";"TAB3",#N/A,TRUE,"GENERAL";"TAB4",#N/A,TRUE,"GENERAL";"TAB5",#N/A,TRUE,"GENERAL"}</definedName>
    <definedName name="EDEDWSWQA" hidden="1">{"TAB1",#N/A,TRUE,"GENERAL";"TAB2",#N/A,TRUE,"GENERAL";"TAB3",#N/A,TRUE,"GENERAL";"TAB4",#N/A,TRUE,"GENERAL";"TAB5",#N/A,TRUE,"GENERAL"}</definedName>
    <definedName name="EDEDWSWQA_1" localSheetId="19" hidden="1">{"TAB1",#N/A,TRUE,"GENERAL";"TAB2",#N/A,TRUE,"GENERAL";"TAB3",#N/A,TRUE,"GENERAL";"TAB4",#N/A,TRUE,"GENERAL";"TAB5",#N/A,TRUE,"GENERAL"}</definedName>
    <definedName name="EDEDWSWQA_1" localSheetId="20" hidden="1">{"TAB1",#N/A,TRUE,"GENERAL";"TAB2",#N/A,TRUE,"GENERAL";"TAB3",#N/A,TRUE,"GENERAL";"TAB4",#N/A,TRUE,"GENERAL";"TAB5",#N/A,TRUE,"GENERAL"}</definedName>
    <definedName name="EDEDWSWQA_1" hidden="1">{"TAB1",#N/A,TRUE,"GENERAL";"TAB2",#N/A,TRUE,"GENERAL";"TAB3",#N/A,TRUE,"GENERAL";"TAB4",#N/A,TRUE,"GENERAL";"TAB5",#N/A,TRUE,"GENERAL"}</definedName>
    <definedName name="edgfhmn" localSheetId="19" hidden="1">{"via1",#N/A,TRUE,"general";"via2",#N/A,TRUE,"general";"via3",#N/A,TRUE,"general"}</definedName>
    <definedName name="edgfhmn" localSheetId="20" hidden="1">{"via1",#N/A,TRUE,"general";"via2",#N/A,TRUE,"general";"via3",#N/A,TRUE,"general"}</definedName>
    <definedName name="edgfhmn" hidden="1">{"via1",#N/A,TRUE,"general";"via2",#N/A,TRUE,"general";"via3",#N/A,TRUE,"general"}</definedName>
    <definedName name="edgfhmn_1" localSheetId="19" hidden="1">{"via1",#N/A,TRUE,"general";"via2",#N/A,TRUE,"general";"via3",#N/A,TRUE,"general"}</definedName>
    <definedName name="edgfhmn_1" localSheetId="20" hidden="1">{"via1",#N/A,TRUE,"general";"via2",#N/A,TRUE,"general";"via3",#N/A,TRUE,"general"}</definedName>
    <definedName name="edgfhmn_1" hidden="1">{"via1",#N/A,TRUE,"general";"via2",#N/A,TRUE,"general";"via3",#N/A,TRUE,"general"}</definedName>
    <definedName name="edil" localSheetId="7">[51]lisprecios!#REF!</definedName>
    <definedName name="edil" localSheetId="1">[51]lisprecios!#REF!</definedName>
    <definedName name="edil">[51]lisprecios!#REF!</definedName>
    <definedName name="EDWIN" localSheetId="7">#REF!</definedName>
    <definedName name="EDWIN" localSheetId="1">#REF!</definedName>
    <definedName name="EDWIN">#REF!</definedName>
    <definedName name="ee" localSheetId="19">#REF!</definedName>
    <definedName name="ee" localSheetId="18">#REF!</definedName>
    <definedName name="ee" localSheetId="20">#REF!</definedName>
    <definedName name="EE">'[99]C - CENTROS DE COSTO Y GASTOS'!$D$5:$E$123</definedName>
    <definedName name="eeedfr" localSheetId="19" hidden="1">{"TAB1",#N/A,TRUE,"GENERAL";"TAB2",#N/A,TRUE,"GENERAL";"TAB3",#N/A,TRUE,"GENERAL";"TAB4",#N/A,TRUE,"GENERAL";"TAB5",#N/A,TRUE,"GENERAL"}</definedName>
    <definedName name="eeedfr" localSheetId="20" hidden="1">{"TAB1",#N/A,TRUE,"GENERAL";"TAB2",#N/A,TRUE,"GENERAL";"TAB3",#N/A,TRUE,"GENERAL";"TAB4",#N/A,TRUE,"GENERAL";"TAB5",#N/A,TRUE,"GENERAL"}</definedName>
    <definedName name="eeedfr" hidden="1">{"TAB1",#N/A,TRUE,"GENERAL";"TAB2",#N/A,TRUE,"GENERAL";"TAB3",#N/A,TRUE,"GENERAL";"TAB4",#N/A,TRUE,"GENERAL";"TAB5",#N/A,TRUE,"GENERAL"}</definedName>
    <definedName name="eeedfr_1" localSheetId="19" hidden="1">{"TAB1",#N/A,TRUE,"GENERAL";"TAB2",#N/A,TRUE,"GENERAL";"TAB3",#N/A,TRUE,"GENERAL";"TAB4",#N/A,TRUE,"GENERAL";"TAB5",#N/A,TRUE,"GENERAL"}</definedName>
    <definedName name="eeedfr_1" localSheetId="20" hidden="1">{"TAB1",#N/A,TRUE,"GENERAL";"TAB2",#N/A,TRUE,"GENERAL";"TAB3",#N/A,TRUE,"GENERAL";"TAB4",#N/A,TRUE,"GENERAL";"TAB5",#N/A,TRUE,"GENERAL"}</definedName>
    <definedName name="eeedfr_1" hidden="1">{"TAB1",#N/A,TRUE,"GENERAL";"TAB2",#N/A,TRUE,"GENERAL";"TAB3",#N/A,TRUE,"GENERAL";"TAB4",#N/A,TRUE,"GENERAL";"TAB5",#N/A,TRUE,"GENERAL"}</definedName>
    <definedName name="eeeeeeeeee" localSheetId="7">#REF!</definedName>
    <definedName name="eeeeeeeeee" localSheetId="1">#REF!</definedName>
    <definedName name="eeeeeeeeee">#REF!</definedName>
    <definedName name="eeeeeeeeeee" localSheetId="7">#REF!</definedName>
    <definedName name="eeeeeeeeeee" localSheetId="1">#REF!</definedName>
    <definedName name="eeeeeeeeeee">#REF!</definedName>
    <definedName name="eeeeer" localSheetId="19" hidden="1">{"TAB1",#N/A,TRUE,"GENERAL";"TAB2",#N/A,TRUE,"GENERAL";"TAB3",#N/A,TRUE,"GENERAL";"TAB4",#N/A,TRUE,"GENERAL";"TAB5",#N/A,TRUE,"GENERAL"}</definedName>
    <definedName name="eeeeer" localSheetId="20" hidden="1">{"TAB1",#N/A,TRUE,"GENERAL";"TAB2",#N/A,TRUE,"GENERAL";"TAB3",#N/A,TRUE,"GENERAL";"TAB4",#N/A,TRUE,"GENERAL";"TAB5",#N/A,TRUE,"GENERAL"}</definedName>
    <definedName name="eeeeer" hidden="1">{"TAB1",#N/A,TRUE,"GENERAL";"TAB2",#N/A,TRUE,"GENERAL";"TAB3",#N/A,TRUE,"GENERAL";"TAB4",#N/A,TRUE,"GENERAL";"TAB5",#N/A,TRUE,"GENERAL"}</definedName>
    <definedName name="eeeeer_1" localSheetId="19" hidden="1">{"TAB1",#N/A,TRUE,"GENERAL";"TAB2",#N/A,TRUE,"GENERAL";"TAB3",#N/A,TRUE,"GENERAL";"TAB4",#N/A,TRUE,"GENERAL";"TAB5",#N/A,TRUE,"GENERAL"}</definedName>
    <definedName name="eeeeer_1" localSheetId="20" hidden="1">{"TAB1",#N/A,TRUE,"GENERAL";"TAB2",#N/A,TRUE,"GENERAL";"TAB3",#N/A,TRUE,"GENERAL";"TAB4",#N/A,TRUE,"GENERAL";"TAB5",#N/A,TRUE,"GENERAL"}</definedName>
    <definedName name="eeeeer_1" hidden="1">{"TAB1",#N/A,TRUE,"GENERAL";"TAB2",#N/A,TRUE,"GENERAL";"TAB3",#N/A,TRUE,"GENERAL";"TAB4",#N/A,TRUE,"GENERAL";"TAB5",#N/A,TRUE,"GENERAL"}</definedName>
    <definedName name="eeerfd" localSheetId="19" hidden="1">{"via1",#N/A,TRUE,"general";"via2",#N/A,TRUE,"general";"via3",#N/A,TRUE,"general"}</definedName>
    <definedName name="eeerfd" localSheetId="20" hidden="1">{"via1",#N/A,TRUE,"general";"via2",#N/A,TRUE,"general";"via3",#N/A,TRUE,"general"}</definedName>
    <definedName name="eeerfd" hidden="1">{"via1",#N/A,TRUE,"general";"via2",#N/A,TRUE,"general";"via3",#N/A,TRUE,"general"}</definedName>
    <definedName name="eeerfd_1" localSheetId="19" hidden="1">{"via1",#N/A,TRUE,"general";"via2",#N/A,TRUE,"general";"via3",#N/A,TRUE,"general"}</definedName>
    <definedName name="eeerfd_1" localSheetId="20" hidden="1">{"via1",#N/A,TRUE,"general";"via2",#N/A,TRUE,"general";"via3",#N/A,TRUE,"general"}</definedName>
    <definedName name="eeerfd_1" hidden="1">{"via1",#N/A,TRUE,"general";"via2",#N/A,TRUE,"general";"via3",#N/A,TRUE,"general"}</definedName>
    <definedName name="EER" localSheetId="7">#REF!</definedName>
    <definedName name="EER" localSheetId="1">#REF!</definedName>
    <definedName name="EER">#REF!</definedName>
    <definedName name="eess" localSheetId="7">#REF!</definedName>
    <definedName name="eess" localSheetId="1">#REF!</definedName>
    <definedName name="eess">#REF!</definedName>
    <definedName name="ef" localSheetId="7">#REF!</definedName>
    <definedName name="ef" localSheetId="19">#REF!</definedName>
    <definedName name="ef" localSheetId="18">#REF!</definedName>
    <definedName name="ef" localSheetId="20">#REF!</definedName>
    <definedName name="ef" localSheetId="1">#REF!</definedName>
    <definedName name="ef">#REF!</definedName>
    <definedName name="efectcjq" localSheetId="7">#REF!</definedName>
    <definedName name="efectcjq" localSheetId="20">#REF!</definedName>
    <definedName name="efectcjq" localSheetId="1">#REF!</definedName>
    <definedName name="efectcjq">#REF!</definedName>
    <definedName name="efef" localSheetId="19" hidden="1">{"TAB1",#N/A,TRUE,"GENERAL";"TAB2",#N/A,TRUE,"GENERAL";"TAB3",#N/A,TRUE,"GENERAL";"TAB4",#N/A,TRUE,"GENERAL";"TAB5",#N/A,TRUE,"GENERAL"}</definedName>
    <definedName name="efef" localSheetId="20" hidden="1">{"TAB1",#N/A,TRUE,"GENERAL";"TAB2",#N/A,TRUE,"GENERAL";"TAB3",#N/A,TRUE,"GENERAL";"TAB4",#N/A,TRUE,"GENERAL";"TAB5",#N/A,TRUE,"GENERAL"}</definedName>
    <definedName name="efef" hidden="1">{"TAB1",#N/A,TRUE,"GENERAL";"TAB2",#N/A,TRUE,"GENERAL";"TAB3",#N/A,TRUE,"GENERAL";"TAB4",#N/A,TRUE,"GENERAL";"TAB5",#N/A,TRUE,"GENERAL"}</definedName>
    <definedName name="efef_1" localSheetId="19" hidden="1">{"TAB1",#N/A,TRUE,"GENERAL";"TAB2",#N/A,TRUE,"GENERAL";"TAB3",#N/A,TRUE,"GENERAL";"TAB4",#N/A,TRUE,"GENERAL";"TAB5",#N/A,TRUE,"GENERAL"}</definedName>
    <definedName name="efef_1" localSheetId="20" hidden="1">{"TAB1",#N/A,TRUE,"GENERAL";"TAB2",#N/A,TRUE,"GENERAL";"TAB3",#N/A,TRUE,"GENERAL";"TAB4",#N/A,TRUE,"GENERAL";"TAB5",#N/A,TRUE,"GENERAL"}</definedName>
    <definedName name="efef_1" hidden="1">{"TAB1",#N/A,TRUE,"GENERAL";"TAB2",#N/A,TRUE,"GENERAL";"TAB3",#N/A,TRUE,"GENERAL";"TAB4",#N/A,TRUE,"GENERAL";"TAB5",#N/A,TRUE,"GENERAL"}</definedName>
    <definedName name="efer" localSheetId="19" hidden="1">{"via1",#N/A,TRUE,"general";"via2",#N/A,TRUE,"general";"via3",#N/A,TRUE,"general"}</definedName>
    <definedName name="efer" localSheetId="20" hidden="1">{"via1",#N/A,TRUE,"general";"via2",#N/A,TRUE,"general";"via3",#N/A,TRUE,"general"}</definedName>
    <definedName name="efer" hidden="1">{"via1",#N/A,TRUE,"general";"via2",#N/A,TRUE,"general";"via3",#N/A,TRUE,"general"}</definedName>
    <definedName name="efer_1" localSheetId="19" hidden="1">{"via1",#N/A,TRUE,"general";"via2",#N/A,TRUE,"general";"via3",#N/A,TRUE,"general"}</definedName>
    <definedName name="efer_1" localSheetId="20" hidden="1">{"via1",#N/A,TRUE,"general";"via2",#N/A,TRUE,"general";"via3",#N/A,TRUE,"general"}</definedName>
    <definedName name="efer_1" hidden="1">{"via1",#N/A,TRUE,"general";"via2",#N/A,TRUE,"general";"via3",#N/A,TRUE,"general"}</definedName>
    <definedName name="eficiencia">'[122]Indicadores de Eficiencia'!$B$2</definedName>
    <definedName name="egeg" localSheetId="19" hidden="1">{"TAB1",#N/A,TRUE,"GENERAL";"TAB2",#N/A,TRUE,"GENERAL";"TAB3",#N/A,TRUE,"GENERAL";"TAB4",#N/A,TRUE,"GENERAL";"TAB5",#N/A,TRUE,"GENERAL"}</definedName>
    <definedName name="egeg" localSheetId="20" hidden="1">{"TAB1",#N/A,TRUE,"GENERAL";"TAB2",#N/A,TRUE,"GENERAL";"TAB3",#N/A,TRUE,"GENERAL";"TAB4",#N/A,TRUE,"GENERAL";"TAB5",#N/A,TRUE,"GENERAL"}</definedName>
    <definedName name="egeg" hidden="1">{"TAB1",#N/A,TRUE,"GENERAL";"TAB2",#N/A,TRUE,"GENERAL";"TAB3",#N/A,TRUE,"GENERAL";"TAB4",#N/A,TRUE,"GENERAL";"TAB5",#N/A,TRUE,"GENERAL"}</definedName>
    <definedName name="egeg_1" localSheetId="19" hidden="1">{"TAB1",#N/A,TRUE,"GENERAL";"TAB2",#N/A,TRUE,"GENERAL";"TAB3",#N/A,TRUE,"GENERAL";"TAB4",#N/A,TRUE,"GENERAL";"TAB5",#N/A,TRUE,"GENERAL"}</definedName>
    <definedName name="egeg_1" localSheetId="20" hidden="1">{"TAB1",#N/A,TRUE,"GENERAL";"TAB2",#N/A,TRUE,"GENERAL";"TAB3",#N/A,TRUE,"GENERAL";"TAB4",#N/A,TRUE,"GENERAL";"TAB5",#N/A,TRUE,"GENERAL"}</definedName>
    <definedName name="egeg_1"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20" hidden="1">{"TAB1",#N/A,TRUE,"GENERAL";"TAB2",#N/A,TRUE,"GENERAL";"TAB3",#N/A,TRUE,"GENERAL";"TAB4",#N/A,TRUE,"GENERAL";"TAB5",#N/A,TRUE,"GENERAL"}</definedName>
    <definedName name="egtrgthrt" hidden="1">{"TAB1",#N/A,TRUE,"GENERAL";"TAB2",#N/A,TRUE,"GENERAL";"TAB3",#N/A,TRUE,"GENERAL";"TAB4",#N/A,TRUE,"GENERAL";"TAB5",#N/A,TRUE,"GENERAL"}</definedName>
    <definedName name="egtrgthrt_1" localSheetId="19" hidden="1">{"TAB1",#N/A,TRUE,"GENERAL";"TAB2",#N/A,TRUE,"GENERAL";"TAB3",#N/A,TRUE,"GENERAL";"TAB4",#N/A,TRUE,"GENERAL";"TAB5",#N/A,TRUE,"GENERAL"}</definedName>
    <definedName name="egtrgthrt_1" localSheetId="20" hidden="1">{"TAB1",#N/A,TRUE,"GENERAL";"TAB2",#N/A,TRUE,"GENERAL";"TAB3",#N/A,TRUE,"GENERAL";"TAB4",#N/A,TRUE,"GENERAL";"TAB5",#N/A,TRUE,"GENERAL"}</definedName>
    <definedName name="egtrgthrt_1" hidden="1">{"TAB1",#N/A,TRUE,"GENERAL";"TAB2",#N/A,TRUE,"GENERAL";"TAB3",#N/A,TRUE,"GENERAL";"TAB4",#N/A,TRUE,"GENERAL";"TAB5",#N/A,TRUE,"GENERAL"}</definedName>
    <definedName name="EINAR" localSheetId="7">#REF!</definedName>
    <definedName name="EINAR" localSheetId="1">#REF!</definedName>
    <definedName name="EINAR">#REF!</definedName>
    <definedName name="el" localSheetId="7">#REF!</definedName>
    <definedName name="el" localSheetId="19">#REF!</definedName>
    <definedName name="el" localSheetId="18">#REF!</definedName>
    <definedName name="el" localSheetId="20">#REF!</definedName>
    <definedName name="el" localSheetId="1">#REF!</definedName>
    <definedName name="el">#REF!</definedName>
    <definedName name="ELEC_EQU">'[123]LISTADO EQUIPOS'!$C$43:$E$53</definedName>
    <definedName name="ELEC_MAT">'[123]LISTADO MATERIALES'!$C$300:$E$944</definedName>
    <definedName name="ElectConsPrice">[69]Parameters!$R$15</definedName>
    <definedName name="ElectDemandPrice" localSheetId="7">#REF!</definedName>
    <definedName name="ElectDemandPrice" localSheetId="1">#REF!</definedName>
    <definedName name="ElectDemandPrice">#REF!</definedName>
    <definedName name="ELECTRIFICADORA" localSheetId="7">#REF!</definedName>
    <definedName name="ELECTRIFICADORA" localSheetId="1">#REF!</definedName>
    <definedName name="ELECTRIFICADORA">#REF!</definedName>
    <definedName name="EM.2">[26]APU!$J$563</definedName>
    <definedName name="EM.4">[26]APU!$J$615</definedName>
    <definedName name="EMPAQUE" localSheetId="7">#REF!</definedName>
    <definedName name="EMPAQUE" localSheetId="1">#REF!</definedName>
    <definedName name="EMPAQUE">#REF!</definedName>
    <definedName name="ENCHAPE" localSheetId="7">#REF!</definedName>
    <definedName name="ENCHAPE" localSheetId="1">#REF!</definedName>
    <definedName name="ENCHAPE">#REF!</definedName>
    <definedName name="End_Bal" localSheetId="7">#REF!</definedName>
    <definedName name="End_Bal" localSheetId="19">#REF!</definedName>
    <definedName name="End_Bal" localSheetId="18">#REF!</definedName>
    <definedName name="End_Bal" localSheetId="20">#REF!</definedName>
    <definedName name="End_Bal" localSheetId="1">#REF!</definedName>
    <definedName name="End_Bal">#REF!</definedName>
    <definedName name="ene00" localSheetId="7">[14]Dólar!#REF!</definedName>
    <definedName name="ene00" localSheetId="1">[14]Dólar!#REF!</definedName>
    <definedName name="ene00">[14]Dólar!#REF!</definedName>
    <definedName name="ENERGIATABLA1.2.4">'[4]CALCULO COSTOS DE OPERACIÓN'!$B$127:$AF$163</definedName>
    <definedName name="Engine">#N/A</definedName>
    <definedName name="ENT">[28]PRECIOS!$G$6</definedName>
    <definedName name="EPAP" localSheetId="7">#REF!</definedName>
    <definedName name="EPAP" localSheetId="20">#REF!</definedName>
    <definedName name="EPAP" localSheetId="1">#REF!</definedName>
    <definedName name="EPAP">#REF!</definedName>
    <definedName name="EQUI" localSheetId="19">[124]EQUIPO!$B$2:$B$36</definedName>
    <definedName name="EQUI" localSheetId="18">[124]EQUIPO!$B$2:$B$36</definedName>
    <definedName name="EQUI" localSheetId="20">[124]EQUIPO!$B$2:$B$36</definedName>
    <definedName name="EQUI">[105]Equipo!$A:$IV</definedName>
    <definedName name="EQUI3">[125]Equipo!$A:$IV</definedName>
    <definedName name="EquipData">'[69]Equip Data'!$B$14:$AQ$75</definedName>
    <definedName name="EquipInput" localSheetId="7">#REF!</definedName>
    <definedName name="EquipInput" localSheetId="1">#REF!</definedName>
    <definedName name="EquipInput">#REF!</definedName>
    <definedName name="EquipLifeRank" localSheetId="7">#REF!</definedName>
    <definedName name="EquipLifeRank" localSheetId="1">#REF!</definedName>
    <definedName name="EquipLifeRank">#REF!</definedName>
    <definedName name="EQUIPO" localSheetId="7">#REF!</definedName>
    <definedName name="equipo" localSheetId="19">[126]Equipo!$A$7:$A$65536</definedName>
    <definedName name="equipo" localSheetId="18">[126]Equipo!$A$7:$A$65536</definedName>
    <definedName name="equipo" localSheetId="20">[126]Equipo!$A$7:$A$65536</definedName>
    <definedName name="EQUIPO" localSheetId="1">#REF!</definedName>
    <definedName name="EQUIPO">#REF!</definedName>
    <definedName name="EQUIPO_1" localSheetId="19">[124]EQUIPO!$B$2:$D$36</definedName>
    <definedName name="EQUIPO_1" localSheetId="18">[124]EQUIPO!$B$2:$D$36</definedName>
    <definedName name="EQUIPO_1" localSheetId="20">[124]EQUIPO!$B$2:$D$36</definedName>
    <definedName name="EQUIPO_1">[127]EQUIPO!$B$2:$D$36</definedName>
    <definedName name="EQUIPO_DE_SOLDADURA">'[35]LISTADO '!$L$10</definedName>
    <definedName name="equipo_mayor" localSheetId="7">#REF!</definedName>
    <definedName name="equipo_mayor" localSheetId="1">#REF!</definedName>
    <definedName name="equipo_mayor">#REF!</definedName>
    <definedName name="equipomayor2" localSheetId="7">[128]desglose!#REF!</definedName>
    <definedName name="equipomayor2" localSheetId="1">[128]desglose!#REF!</definedName>
    <definedName name="equipomayor2">[128]desglose!#REF!</definedName>
    <definedName name="EquipOpCostOutput" localSheetId="7">#REF!</definedName>
    <definedName name="EquipOpCostOutput" localSheetId="1">#REF!</definedName>
    <definedName name="EquipOpCostOutput">#REF!</definedName>
    <definedName name="EquipOpFleet" localSheetId="7">#REF!</definedName>
    <definedName name="EquipOpFleet" localSheetId="1">#REF!</definedName>
    <definedName name="EquipOpFleet">#REF!</definedName>
    <definedName name="equipos" localSheetId="7">#REF!</definedName>
    <definedName name="Equipos" localSheetId="19">#REF!</definedName>
    <definedName name="Equipos" localSheetId="18">#REF!</definedName>
    <definedName name="Equipos" localSheetId="20">#REF!</definedName>
    <definedName name="equipos" localSheetId="1">#REF!</definedName>
    <definedName name="equipos">#REF!</definedName>
    <definedName name="Equipostotal" localSheetId="7">#REF!</definedName>
    <definedName name="Equipostotal" localSheetId="20">#REF!</definedName>
    <definedName name="Equipostotal" localSheetId="1">#REF!</definedName>
    <definedName name="Equipostotal">#REF!</definedName>
    <definedName name="equiprecord">[106]Sheet1!$A$18:$A$1072</definedName>
    <definedName name="EquipReplOutput" localSheetId="7">#REF!</definedName>
    <definedName name="EquipReplOutput" localSheetId="1">#REF!</definedName>
    <definedName name="EquipReplOutput">#REF!</definedName>
    <definedName name="EquipRow" localSheetId="7">#REF!</definedName>
    <definedName name="EquipRow" localSheetId="1">#REF!</definedName>
    <definedName name="EquipRow">#REF!</definedName>
    <definedName name="eqw" localSheetId="19" hidden="1">{"via1",#N/A,TRUE,"general";"via2",#N/A,TRUE,"general";"via3",#N/A,TRUE,"general"}</definedName>
    <definedName name="eqw" localSheetId="20" hidden="1">{"via1",#N/A,TRUE,"general";"via2",#N/A,TRUE,"general";"via3",#N/A,TRUE,"general"}</definedName>
    <definedName name="eqw" hidden="1">{"via1",#N/A,TRUE,"general";"via2",#N/A,TRUE,"general";"via3",#N/A,TRUE,"general"}</definedName>
    <definedName name="eqw_1" localSheetId="19" hidden="1">{"via1",#N/A,TRUE,"general";"via2",#N/A,TRUE,"general";"via3",#N/A,TRUE,"general"}</definedName>
    <definedName name="eqw_1" localSheetId="20" hidden="1">{"via1",#N/A,TRUE,"general";"via2",#N/A,TRUE,"general";"via3",#N/A,TRUE,"general"}</definedName>
    <definedName name="eqw_1" hidden="1">{"via1",#N/A,TRUE,"general";"via2",#N/A,TRUE,"general";"via3",#N/A,TRUE,"general"}</definedName>
    <definedName name="er" localSheetId="7">#REF!</definedName>
    <definedName name="er" localSheetId="19">#REF!</definedName>
    <definedName name="er" localSheetId="18">#REF!</definedName>
    <definedName name="er" localSheetId="20">#REF!</definedName>
    <definedName name="er" localSheetId="1">#REF!</definedName>
    <definedName name="er">#REF!</definedName>
    <definedName name="erg" localSheetId="19" hidden="1">{"TAB1",#N/A,TRUE,"GENERAL";"TAB2",#N/A,TRUE,"GENERAL";"TAB3",#N/A,TRUE,"GENERAL";"TAB4",#N/A,TRUE,"GENERAL";"TAB5",#N/A,TRUE,"GENERAL"}</definedName>
    <definedName name="erg" localSheetId="20" hidden="1">{"TAB1",#N/A,TRUE,"GENERAL";"TAB2",#N/A,TRUE,"GENERAL";"TAB3",#N/A,TRUE,"GENERAL";"TAB4",#N/A,TRUE,"GENERAL";"TAB5",#N/A,TRUE,"GENERAL"}</definedName>
    <definedName name="erg" hidden="1">{"TAB1",#N/A,TRUE,"GENERAL";"TAB2",#N/A,TRUE,"GENERAL";"TAB3",#N/A,TRUE,"GENERAL";"TAB4",#N/A,TRUE,"GENERAL";"TAB5",#N/A,TRUE,"GENERAL"}</definedName>
    <definedName name="erg_1" localSheetId="19" hidden="1">{"TAB1",#N/A,TRUE,"GENERAL";"TAB2",#N/A,TRUE,"GENERAL";"TAB3",#N/A,TRUE,"GENERAL";"TAB4",#N/A,TRUE,"GENERAL";"TAB5",#N/A,TRUE,"GENERAL"}</definedName>
    <definedName name="erg_1" localSheetId="20" hidden="1">{"TAB1",#N/A,TRUE,"GENERAL";"TAB2",#N/A,TRUE,"GENERAL";"TAB3",#N/A,TRUE,"GENERAL";"TAB4",#N/A,TRUE,"GENERAL";"TAB5",#N/A,TRUE,"GENERAL"}</definedName>
    <definedName name="erg_1" hidden="1">{"TAB1",#N/A,TRUE,"GENERAL";"TAB2",#N/A,TRUE,"GENERAL";"TAB3",#N/A,TRUE,"GENERAL";"TAB4",#N/A,TRUE,"GENERAL";"TAB5",#N/A,TRUE,"GENERAL"}</definedName>
    <definedName name="erger" localSheetId="19" hidden="1">{"via1",#N/A,TRUE,"general";"via2",#N/A,TRUE,"general";"via3",#N/A,TRUE,"general"}</definedName>
    <definedName name="erger" localSheetId="20" hidden="1">{"via1",#N/A,TRUE,"general";"via2",#N/A,TRUE,"general";"via3",#N/A,TRUE,"general"}</definedName>
    <definedName name="erger" hidden="1">{"via1",#N/A,TRUE,"general";"via2",#N/A,TRUE,"general";"via3",#N/A,TRUE,"general"}</definedName>
    <definedName name="erger_1" localSheetId="19" hidden="1">{"via1",#N/A,TRUE,"general";"via2",#N/A,TRUE,"general";"via3",#N/A,TRUE,"general"}</definedName>
    <definedName name="erger_1" localSheetId="20" hidden="1">{"via1",#N/A,TRUE,"general";"via2",#N/A,TRUE,"general";"via3",#N/A,TRUE,"general"}</definedName>
    <definedName name="erger_1" hidden="1">{"via1",#N/A,TRUE,"general";"via2",#N/A,TRUE,"general";"via3",#N/A,TRUE,"general"}</definedName>
    <definedName name="ergerg" localSheetId="19" hidden="1">{"via1",#N/A,TRUE,"general";"via2",#N/A,TRUE,"general";"via3",#N/A,TRUE,"general"}</definedName>
    <definedName name="ergerg" localSheetId="20" hidden="1">{"via1",#N/A,TRUE,"general";"via2",#N/A,TRUE,"general";"via3",#N/A,TRUE,"general"}</definedName>
    <definedName name="ergerg" hidden="1">{"via1",#N/A,TRUE,"general";"via2",#N/A,TRUE,"general";"via3",#N/A,TRUE,"general"}</definedName>
    <definedName name="ergerg_1" localSheetId="19" hidden="1">{"via1",#N/A,TRUE,"general";"via2",#N/A,TRUE,"general";"via3",#N/A,TRUE,"general"}</definedName>
    <definedName name="ergerg_1" localSheetId="20" hidden="1">{"via1",#N/A,TRUE,"general";"via2",#N/A,TRUE,"general";"via3",#N/A,TRUE,"general"}</definedName>
    <definedName name="ergerg_1" hidden="1">{"via1",#N/A,TRUE,"general";"via2",#N/A,TRUE,"general";"via3",#N/A,TRUE,"general"}</definedName>
    <definedName name="ergfegr" localSheetId="19" hidden="1">{"via1",#N/A,TRUE,"general";"via2",#N/A,TRUE,"general";"via3",#N/A,TRUE,"general"}</definedName>
    <definedName name="ergfegr" localSheetId="20" hidden="1">{"via1",#N/A,TRUE,"general";"via2",#N/A,TRUE,"general";"via3",#N/A,TRUE,"general"}</definedName>
    <definedName name="ergfegr" hidden="1">{"via1",#N/A,TRUE,"general";"via2",#N/A,TRUE,"general";"via3",#N/A,TRUE,"general"}</definedName>
    <definedName name="ergfegr_1" localSheetId="19" hidden="1">{"via1",#N/A,TRUE,"general";"via2",#N/A,TRUE,"general";"via3",#N/A,TRUE,"general"}</definedName>
    <definedName name="ergfegr_1" localSheetId="20" hidden="1">{"via1",#N/A,TRUE,"general";"via2",#N/A,TRUE,"general";"via3",#N/A,TRUE,"general"}</definedName>
    <definedName name="ergfegr_1" hidden="1">{"via1",#N/A,TRUE,"general";"via2",#N/A,TRUE,"general";"via3",#N/A,TRUE,"general"}</definedName>
    <definedName name="ergge" localSheetId="19" hidden="1">{"TAB1",#N/A,TRUE,"GENERAL";"TAB2",#N/A,TRUE,"GENERAL";"TAB3",#N/A,TRUE,"GENERAL";"TAB4",#N/A,TRUE,"GENERAL";"TAB5",#N/A,TRUE,"GENERAL"}</definedName>
    <definedName name="ergge" localSheetId="20" hidden="1">{"TAB1",#N/A,TRUE,"GENERAL";"TAB2",#N/A,TRUE,"GENERAL";"TAB3",#N/A,TRUE,"GENERAL";"TAB4",#N/A,TRUE,"GENERAL";"TAB5",#N/A,TRUE,"GENERAL"}</definedName>
    <definedName name="ergge" hidden="1">{"TAB1",#N/A,TRUE,"GENERAL";"TAB2",#N/A,TRUE,"GENERAL";"TAB3",#N/A,TRUE,"GENERAL";"TAB4",#N/A,TRUE,"GENERAL";"TAB5",#N/A,TRUE,"GENERAL"}</definedName>
    <definedName name="ergge_1" localSheetId="19" hidden="1">{"TAB1",#N/A,TRUE,"GENERAL";"TAB2",#N/A,TRUE,"GENERAL";"TAB3",#N/A,TRUE,"GENERAL";"TAB4",#N/A,TRUE,"GENERAL";"TAB5",#N/A,TRUE,"GENERAL"}</definedName>
    <definedName name="ergge_1" localSheetId="20" hidden="1">{"TAB1",#N/A,TRUE,"GENERAL";"TAB2",#N/A,TRUE,"GENERAL";"TAB3",#N/A,TRUE,"GENERAL";"TAB4",#N/A,TRUE,"GENERAL";"TAB5",#N/A,TRUE,"GENERAL"}</definedName>
    <definedName name="ergge_1" hidden="1">{"TAB1",#N/A,TRUE,"GENERAL";"TAB2",#N/A,TRUE,"GENERAL";"TAB3",#N/A,TRUE,"GENERAL";"TAB4",#N/A,TRUE,"GENERAL";"TAB5",#N/A,TRUE,"GENERAL"}</definedName>
    <definedName name="erggewg" localSheetId="19" hidden="1">{"via1",#N/A,TRUE,"general";"via2",#N/A,TRUE,"general";"via3",#N/A,TRUE,"general"}</definedName>
    <definedName name="erggewg" localSheetId="20" hidden="1">{"via1",#N/A,TRUE,"general";"via2",#N/A,TRUE,"general";"via3",#N/A,TRUE,"general"}</definedName>
    <definedName name="erggewg" hidden="1">{"via1",#N/A,TRUE,"general";"via2",#N/A,TRUE,"general";"via3",#N/A,TRUE,"general"}</definedName>
    <definedName name="erggewg_1" localSheetId="19" hidden="1">{"via1",#N/A,TRUE,"general";"via2",#N/A,TRUE,"general";"via3",#N/A,TRUE,"general"}</definedName>
    <definedName name="erggewg_1" localSheetId="20" hidden="1">{"via1",#N/A,TRUE,"general";"via2",#N/A,TRUE,"general";"via3",#N/A,TRUE,"general"}</definedName>
    <definedName name="erggewg_1" hidden="1">{"via1",#N/A,TRUE,"general";"via2",#N/A,TRUE,"general";"via3",#N/A,TRUE,"general"}</definedName>
    <definedName name="ergreg" localSheetId="19" hidden="1">{"TAB1",#N/A,TRUE,"GENERAL";"TAB2",#N/A,TRUE,"GENERAL";"TAB3",#N/A,TRUE,"GENERAL";"TAB4",#N/A,TRUE,"GENERAL";"TAB5",#N/A,TRUE,"GENERAL"}</definedName>
    <definedName name="ergreg" localSheetId="20" hidden="1">{"TAB1",#N/A,TRUE,"GENERAL";"TAB2",#N/A,TRUE,"GENERAL";"TAB3",#N/A,TRUE,"GENERAL";"TAB4",#N/A,TRUE,"GENERAL";"TAB5",#N/A,TRUE,"GENERAL"}</definedName>
    <definedName name="ergreg" hidden="1">{"TAB1",#N/A,TRUE,"GENERAL";"TAB2",#N/A,TRUE,"GENERAL";"TAB3",#N/A,TRUE,"GENERAL";"TAB4",#N/A,TRUE,"GENERAL";"TAB5",#N/A,TRUE,"GENERAL"}</definedName>
    <definedName name="ergreg_1" localSheetId="19" hidden="1">{"TAB1",#N/A,TRUE,"GENERAL";"TAB2",#N/A,TRUE,"GENERAL";"TAB3",#N/A,TRUE,"GENERAL";"TAB4",#N/A,TRUE,"GENERAL";"TAB5",#N/A,TRUE,"GENERAL"}</definedName>
    <definedName name="ergreg_1" localSheetId="20" hidden="1">{"TAB1",#N/A,TRUE,"GENERAL";"TAB2",#N/A,TRUE,"GENERAL";"TAB3",#N/A,TRUE,"GENERAL";"TAB4",#N/A,TRUE,"GENERAL";"TAB5",#N/A,TRUE,"GENERAL"}</definedName>
    <definedName name="ergreg_1" hidden="1">{"TAB1",#N/A,TRUE,"GENERAL";"TAB2",#N/A,TRUE,"GENERAL";"TAB3",#N/A,TRUE,"GENERAL";"TAB4",#N/A,TRUE,"GENERAL";"TAB5",#N/A,TRUE,"GENERAL"}</definedName>
    <definedName name="ergregerg" localSheetId="19" hidden="1">{"via1",#N/A,TRUE,"general";"via2",#N/A,TRUE,"general";"via3",#N/A,TRUE,"general"}</definedName>
    <definedName name="ergregerg" localSheetId="20" hidden="1">{"via1",#N/A,TRUE,"general";"via2",#N/A,TRUE,"general";"via3",#N/A,TRUE,"general"}</definedName>
    <definedName name="ergregerg" hidden="1">{"via1",#N/A,TRUE,"general";"via2",#N/A,TRUE,"general";"via3",#N/A,TRUE,"general"}</definedName>
    <definedName name="ergregerg_1" localSheetId="19" hidden="1">{"via1",#N/A,TRUE,"general";"via2",#N/A,TRUE,"general";"via3",#N/A,TRUE,"general"}</definedName>
    <definedName name="ergregerg_1" localSheetId="20" hidden="1">{"via1",#N/A,TRUE,"general";"via2",#N/A,TRUE,"general";"via3",#N/A,TRUE,"general"}</definedName>
    <definedName name="ergregerg_1" hidden="1">{"via1",#N/A,TRUE,"general";"via2",#N/A,TRUE,"general";"via3",#N/A,TRUE,"general"}</definedName>
    <definedName name="ergrg" localSheetId="19" hidden="1">{"TAB1",#N/A,TRUE,"GENERAL";"TAB2",#N/A,TRUE,"GENERAL";"TAB3",#N/A,TRUE,"GENERAL";"TAB4",#N/A,TRUE,"GENERAL";"TAB5",#N/A,TRUE,"GENERAL"}</definedName>
    <definedName name="ergrg" localSheetId="20" hidden="1">{"TAB1",#N/A,TRUE,"GENERAL";"TAB2",#N/A,TRUE,"GENERAL";"TAB3",#N/A,TRUE,"GENERAL";"TAB4",#N/A,TRUE,"GENERAL";"TAB5",#N/A,TRUE,"GENERAL"}</definedName>
    <definedName name="ergrg" hidden="1">{"TAB1",#N/A,TRUE,"GENERAL";"TAB2",#N/A,TRUE,"GENERAL";"TAB3",#N/A,TRUE,"GENERAL";"TAB4",#N/A,TRUE,"GENERAL";"TAB5",#N/A,TRUE,"GENERAL"}</definedName>
    <definedName name="ergrg_1" localSheetId="19" hidden="1">{"TAB1",#N/A,TRUE,"GENERAL";"TAB2",#N/A,TRUE,"GENERAL";"TAB3",#N/A,TRUE,"GENERAL";"TAB4",#N/A,TRUE,"GENERAL";"TAB5",#N/A,TRUE,"GENERAL"}</definedName>
    <definedName name="ergrg_1" localSheetId="20" hidden="1">{"TAB1",#N/A,TRUE,"GENERAL";"TAB2",#N/A,TRUE,"GENERAL";"TAB3",#N/A,TRUE,"GENERAL";"TAB4",#N/A,TRUE,"GENERAL";"TAB5",#N/A,TRUE,"GENERAL"}</definedName>
    <definedName name="ergrg_1"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20" hidden="1">{"TAB1",#N/A,TRUE,"GENERAL";"TAB2",#N/A,TRUE,"GENERAL";"TAB3",#N/A,TRUE,"GENERAL";"TAB4",#N/A,TRUE,"GENERAL";"TAB5",#N/A,TRUE,"GENERAL"}</definedName>
    <definedName name="ergweg" hidden="1">{"TAB1",#N/A,TRUE,"GENERAL";"TAB2",#N/A,TRUE,"GENERAL";"TAB3",#N/A,TRUE,"GENERAL";"TAB4",#N/A,TRUE,"GENERAL";"TAB5",#N/A,TRUE,"GENERAL"}</definedName>
    <definedName name="ergweg_1" localSheetId="19" hidden="1">{"TAB1",#N/A,TRUE,"GENERAL";"TAB2",#N/A,TRUE,"GENERAL";"TAB3",#N/A,TRUE,"GENERAL";"TAB4",#N/A,TRUE,"GENERAL";"TAB5",#N/A,TRUE,"GENERAL"}</definedName>
    <definedName name="ergweg_1" localSheetId="20" hidden="1">{"TAB1",#N/A,TRUE,"GENERAL";"TAB2",#N/A,TRUE,"GENERAL";"TAB3",#N/A,TRUE,"GENERAL";"TAB4",#N/A,TRUE,"GENERAL";"TAB5",#N/A,TRUE,"GENERAL"}</definedName>
    <definedName name="ergweg_1" hidden="1">{"TAB1",#N/A,TRUE,"GENERAL";"TAB2",#N/A,TRUE,"GENERAL";"TAB3",#N/A,TRUE,"GENERAL";"TAB4",#N/A,TRUE,"GENERAL";"TAB5",#N/A,TRUE,"GENERAL"}</definedName>
    <definedName name="ergwreg" localSheetId="19" hidden="1">{"via1",#N/A,TRUE,"general";"via2",#N/A,TRUE,"general";"via3",#N/A,TRUE,"general"}</definedName>
    <definedName name="ergwreg" localSheetId="20" hidden="1">{"via1",#N/A,TRUE,"general";"via2",#N/A,TRUE,"general";"via3",#N/A,TRUE,"general"}</definedName>
    <definedName name="ergwreg" hidden="1">{"via1",#N/A,TRUE,"general";"via2",#N/A,TRUE,"general";"via3",#N/A,TRUE,"general"}</definedName>
    <definedName name="ergwreg_1" localSheetId="19" hidden="1">{"via1",#N/A,TRUE,"general";"via2",#N/A,TRUE,"general";"via3",#N/A,TRUE,"general"}</definedName>
    <definedName name="ergwreg_1" localSheetId="20" hidden="1">{"via1",#N/A,TRUE,"general";"via2",#N/A,TRUE,"general";"via3",#N/A,TRUE,"general"}</definedName>
    <definedName name="ergwreg_1" hidden="1">{"via1",#N/A,TRUE,"general";"via2",#N/A,TRUE,"general";"via3",#N/A,TRUE,"general"}</definedName>
    <definedName name="erheyh" localSheetId="19" hidden="1">{"TAB1",#N/A,TRUE,"GENERAL";"TAB2",#N/A,TRUE,"GENERAL";"TAB3",#N/A,TRUE,"GENERAL";"TAB4",#N/A,TRUE,"GENERAL";"TAB5",#N/A,TRUE,"GENERAL"}</definedName>
    <definedName name="erheyh" localSheetId="20" hidden="1">{"TAB1",#N/A,TRUE,"GENERAL";"TAB2",#N/A,TRUE,"GENERAL";"TAB3",#N/A,TRUE,"GENERAL";"TAB4",#N/A,TRUE,"GENERAL";"TAB5",#N/A,TRUE,"GENERAL"}</definedName>
    <definedName name="erheyh" hidden="1">{"TAB1",#N/A,TRUE,"GENERAL";"TAB2",#N/A,TRUE,"GENERAL";"TAB3",#N/A,TRUE,"GENERAL";"TAB4",#N/A,TRUE,"GENERAL";"TAB5",#N/A,TRUE,"GENERAL"}</definedName>
    <definedName name="erheyh_1" localSheetId="19" hidden="1">{"TAB1",#N/A,TRUE,"GENERAL";"TAB2",#N/A,TRUE,"GENERAL";"TAB3",#N/A,TRUE,"GENERAL";"TAB4",#N/A,TRUE,"GENERAL";"TAB5",#N/A,TRUE,"GENERAL"}</definedName>
    <definedName name="erheyh_1" localSheetId="20" hidden="1">{"TAB1",#N/A,TRUE,"GENERAL";"TAB2",#N/A,TRUE,"GENERAL";"TAB3",#N/A,TRUE,"GENERAL";"TAB4",#N/A,TRUE,"GENERAL";"TAB5",#N/A,TRUE,"GENERAL"}</definedName>
    <definedName name="erheyh_1" hidden="1">{"TAB1",#N/A,TRUE,"GENERAL";"TAB2",#N/A,TRUE,"GENERAL";"TAB3",#N/A,TRUE,"GENERAL";"TAB4",#N/A,TRUE,"GENERAL";"TAB5",#N/A,TRUE,"GENERAL"}</definedName>
    <definedName name="ERR" localSheetId="7">#REF!</definedName>
    <definedName name="err" localSheetId="19" hidden="1">{"TAB1",#N/A,TRUE,"GENERAL";"TAB2",#N/A,TRUE,"GENERAL";"TAB3",#N/A,TRUE,"GENERAL";"TAB4",#N/A,TRUE,"GENERAL";"TAB5",#N/A,TRUE,"GENERAL"}</definedName>
    <definedName name="err" localSheetId="18" hidden="1">{"TAB1",#N/A,TRUE,"GENERAL";"TAB2",#N/A,TRUE,"GENERAL";"TAB3",#N/A,TRUE,"GENERAL";"TAB4",#N/A,TRUE,"GENERAL";"TAB5",#N/A,TRUE,"GENERAL"}</definedName>
    <definedName name="err" localSheetId="20" hidden="1">{"TAB1",#N/A,TRUE,"GENERAL";"TAB2",#N/A,TRUE,"GENERAL";"TAB3",#N/A,TRUE,"GENERAL";"TAB4",#N/A,TRUE,"GENERAL";"TAB5",#N/A,TRUE,"GENERAL"}</definedName>
    <definedName name="ERR" localSheetId="1">#REF!</definedName>
    <definedName name="ERR">#REF!</definedName>
    <definedName name="err_1" localSheetId="19" hidden="1">{"TAB1",#N/A,TRUE,"GENERAL";"TAB2",#N/A,TRUE,"GENERAL";"TAB3",#N/A,TRUE,"GENERAL";"TAB4",#N/A,TRUE,"GENERAL";"TAB5",#N/A,TRUE,"GENERAL"}</definedName>
    <definedName name="err_1" localSheetId="20" hidden="1">{"TAB1",#N/A,TRUE,"GENERAL";"TAB2",#N/A,TRUE,"GENERAL";"TAB3",#N/A,TRUE,"GENERAL";"TAB4",#N/A,TRUE,"GENERAL";"TAB5",#N/A,TRUE,"GENERAL"}</definedName>
    <definedName name="err_1" hidden="1">{"TAB1",#N/A,TRUE,"GENERAL";"TAB2",#N/A,TRUE,"GENERAL";"TAB3",#N/A,TRUE,"GENERAL";"TAB4",#N/A,TRUE,"GENERAL";"TAB5",#N/A,TRUE,"GENERAL"}</definedName>
    <definedName name="erra" localSheetId="7">#REF!</definedName>
    <definedName name="erra" localSheetId="1">#REF!</definedName>
    <definedName name="erra">#REF!</definedName>
    <definedName name="ERROR" localSheetId="7">#REF!</definedName>
    <definedName name="ERROR" localSheetId="1">#REF!</definedName>
    <definedName name="ERROR">#REF!</definedName>
    <definedName name="ERROR1" localSheetId="7">#REF!</definedName>
    <definedName name="ERROR1" localSheetId="1">#REF!</definedName>
    <definedName name="ERROR1">#REF!</definedName>
    <definedName name="ERROR2" localSheetId="7">#REF!</definedName>
    <definedName name="ERROR2" localSheetId="1">#REF!</definedName>
    <definedName name="ERROR2">#REF!</definedName>
    <definedName name="ERROR3" localSheetId="7">[129]TARIF2002!#REF!</definedName>
    <definedName name="ERROR3" localSheetId="1">[129]TARIF2002!#REF!</definedName>
    <definedName name="ERROR3">[129]TARIF2002!#REF!</definedName>
    <definedName name="ERROR5" localSheetId="7">[129]TARIF2002!#REF!</definedName>
    <definedName name="ERROR5" localSheetId="1">[129]TARIF2002!#REF!</definedName>
    <definedName name="ERROR5">[129]TARIF2002!#REF!</definedName>
    <definedName name="ert" localSheetId="19" hidden="1">{"via1",#N/A,TRUE,"general";"via2",#N/A,TRUE,"general";"via3",#N/A,TRUE,"general"}</definedName>
    <definedName name="ert" localSheetId="20" hidden="1">{"via1",#N/A,TRUE,"general";"via2",#N/A,TRUE,"general";"via3",#N/A,TRUE,"general"}</definedName>
    <definedName name="ert" hidden="1">{"via1",#N/A,TRUE,"general";"via2",#N/A,TRUE,"general";"via3",#N/A,TRUE,"general"}</definedName>
    <definedName name="ert_1" localSheetId="19" hidden="1">{"via1",#N/A,TRUE,"general";"via2",#N/A,TRUE,"general";"via3",#N/A,TRUE,"general"}</definedName>
    <definedName name="ert_1" localSheetId="20" hidden="1">{"via1",#N/A,TRUE,"general";"via2",#N/A,TRUE,"general";"via3",#N/A,TRUE,"general"}</definedName>
    <definedName name="ert_1" hidden="1">{"via1",#N/A,TRUE,"general";"via2",#N/A,TRUE,"general";"via3",#N/A,TRUE,"general"}</definedName>
    <definedName name="erte" localSheetId="19" hidden="1">{"via1",#N/A,TRUE,"general";"via2",#N/A,TRUE,"general";"via3",#N/A,TRUE,"general"}</definedName>
    <definedName name="erte" localSheetId="20" hidden="1">{"via1",#N/A,TRUE,"general";"via2",#N/A,TRUE,"general";"via3",#N/A,TRUE,"general"}</definedName>
    <definedName name="erte" hidden="1">{"via1",#N/A,TRUE,"general";"via2",#N/A,TRUE,"general";"via3",#N/A,TRUE,"general"}</definedName>
    <definedName name="erte_1" localSheetId="19" hidden="1">{"via1",#N/A,TRUE,"general";"via2",#N/A,TRUE,"general";"via3",#N/A,TRUE,"general"}</definedName>
    <definedName name="erte_1" localSheetId="20" hidden="1">{"via1",#N/A,TRUE,"general";"via2",#N/A,TRUE,"general";"via3",#N/A,TRUE,"general"}</definedName>
    <definedName name="erte_1" hidden="1">{"via1",#N/A,TRUE,"general";"via2",#N/A,TRUE,"general";"via3",#N/A,TRUE,"general"}</definedName>
    <definedName name="erter" localSheetId="19" hidden="1">{"TAB1",#N/A,TRUE,"GENERAL";"TAB2",#N/A,TRUE,"GENERAL";"TAB3",#N/A,TRUE,"GENERAL";"TAB4",#N/A,TRUE,"GENERAL";"TAB5",#N/A,TRUE,"GENERAL"}</definedName>
    <definedName name="erter" localSheetId="20" hidden="1">{"TAB1",#N/A,TRUE,"GENERAL";"TAB2",#N/A,TRUE,"GENERAL";"TAB3",#N/A,TRUE,"GENERAL";"TAB4",#N/A,TRUE,"GENERAL";"TAB5",#N/A,TRUE,"GENERAL"}</definedName>
    <definedName name="erter" hidden="1">{"TAB1",#N/A,TRUE,"GENERAL";"TAB2",#N/A,TRUE,"GENERAL";"TAB3",#N/A,TRUE,"GENERAL";"TAB4",#N/A,TRUE,"GENERAL";"TAB5",#N/A,TRUE,"GENERAL"}</definedName>
    <definedName name="erter_1" localSheetId="19" hidden="1">{"TAB1",#N/A,TRUE,"GENERAL";"TAB2",#N/A,TRUE,"GENERAL";"TAB3",#N/A,TRUE,"GENERAL";"TAB4",#N/A,TRUE,"GENERAL";"TAB5",#N/A,TRUE,"GENERAL"}</definedName>
    <definedName name="erter_1" localSheetId="20" hidden="1">{"TAB1",#N/A,TRUE,"GENERAL";"TAB2",#N/A,TRUE,"GENERAL";"TAB3",#N/A,TRUE,"GENERAL";"TAB4",#N/A,TRUE,"GENERAL";"TAB5",#N/A,TRUE,"GENERAL"}</definedName>
    <definedName name="erter_1" hidden="1">{"TAB1",#N/A,TRUE,"GENERAL";"TAB2",#N/A,TRUE,"GENERAL";"TAB3",#N/A,TRUE,"GENERAL";"TAB4",#N/A,TRUE,"GENERAL";"TAB5",#N/A,TRUE,"GENERAL"}</definedName>
    <definedName name="ertert" localSheetId="19" hidden="1">{"via1",#N/A,TRUE,"general";"via2",#N/A,TRUE,"general";"via3",#N/A,TRUE,"general"}</definedName>
    <definedName name="ertert" localSheetId="20" hidden="1">{"via1",#N/A,TRUE,"general";"via2",#N/A,TRUE,"general";"via3",#N/A,TRUE,"general"}</definedName>
    <definedName name="ertert" hidden="1">{"via1",#N/A,TRUE,"general";"via2",#N/A,TRUE,"general";"via3",#N/A,TRUE,"general"}</definedName>
    <definedName name="ertert_1" localSheetId="19" hidden="1">{"via1",#N/A,TRUE,"general";"via2",#N/A,TRUE,"general";"via3",#N/A,TRUE,"general"}</definedName>
    <definedName name="ertert_1" localSheetId="20" hidden="1">{"via1",#N/A,TRUE,"general";"via2",#N/A,TRUE,"general";"via3",#N/A,TRUE,"general"}</definedName>
    <definedName name="ertert_1" hidden="1">{"via1",#N/A,TRUE,"general";"via2",#N/A,TRUE,"general";"via3",#N/A,TRUE,"general"}</definedName>
    <definedName name="ertgyhik" localSheetId="19" hidden="1">{"TAB1",#N/A,TRUE,"GENERAL";"TAB2",#N/A,TRUE,"GENERAL";"TAB3",#N/A,TRUE,"GENERAL";"TAB4",#N/A,TRUE,"GENERAL";"TAB5",#N/A,TRUE,"GENERAL"}</definedName>
    <definedName name="ertgyhik" localSheetId="20" hidden="1">{"TAB1",#N/A,TRUE,"GENERAL";"TAB2",#N/A,TRUE,"GENERAL";"TAB3",#N/A,TRUE,"GENERAL";"TAB4",#N/A,TRUE,"GENERAL";"TAB5",#N/A,TRUE,"GENERAL"}</definedName>
    <definedName name="ertgyhik" hidden="1">{"TAB1",#N/A,TRUE,"GENERAL";"TAB2",#N/A,TRUE,"GENERAL";"TAB3",#N/A,TRUE,"GENERAL";"TAB4",#N/A,TRUE,"GENERAL";"TAB5",#N/A,TRUE,"GENERAL"}</definedName>
    <definedName name="ertgyhik_1" localSheetId="19" hidden="1">{"TAB1",#N/A,TRUE,"GENERAL";"TAB2",#N/A,TRUE,"GENERAL";"TAB3",#N/A,TRUE,"GENERAL";"TAB4",#N/A,TRUE,"GENERAL";"TAB5",#N/A,TRUE,"GENERAL"}</definedName>
    <definedName name="ertgyhik_1" localSheetId="20" hidden="1">{"TAB1",#N/A,TRUE,"GENERAL";"TAB2",#N/A,TRUE,"GENERAL";"TAB3",#N/A,TRUE,"GENERAL";"TAB4",#N/A,TRUE,"GENERAL";"TAB5",#N/A,TRUE,"GENERAL"}</definedName>
    <definedName name="ertgyhik_1" hidden="1">{"TAB1",#N/A,TRUE,"GENERAL";"TAB2",#N/A,TRUE,"GENERAL";"TAB3",#N/A,TRUE,"GENERAL";"TAB4",#N/A,TRUE,"GENERAL";"TAB5",#N/A,TRUE,"GENERAL"}</definedName>
    <definedName name="ertreb" localSheetId="19" hidden="1">{"via1",#N/A,TRUE,"general";"via2",#N/A,TRUE,"general";"via3",#N/A,TRUE,"general"}</definedName>
    <definedName name="ertreb" localSheetId="20" hidden="1">{"via1",#N/A,TRUE,"general";"via2",#N/A,TRUE,"general";"via3",#N/A,TRUE,"general"}</definedName>
    <definedName name="ertreb" hidden="1">{"via1",#N/A,TRUE,"general";"via2",#N/A,TRUE,"general";"via3",#N/A,TRUE,"general"}</definedName>
    <definedName name="ertreb_1" localSheetId="19" hidden="1">{"via1",#N/A,TRUE,"general";"via2",#N/A,TRUE,"general";"via3",#N/A,TRUE,"general"}</definedName>
    <definedName name="ertreb_1" localSheetId="20" hidden="1">{"via1",#N/A,TRUE,"general";"via2",#N/A,TRUE,"general";"via3",#N/A,TRUE,"general"}</definedName>
    <definedName name="ertreb_1" hidden="1">{"via1",#N/A,TRUE,"general";"via2",#N/A,TRUE,"general";"via3",#N/A,TRUE,"general"}</definedName>
    <definedName name="ertret" localSheetId="19" hidden="1">{"TAB1",#N/A,TRUE,"GENERAL";"TAB2",#N/A,TRUE,"GENERAL";"TAB3",#N/A,TRUE,"GENERAL";"TAB4",#N/A,TRUE,"GENERAL";"TAB5",#N/A,TRUE,"GENERAL"}</definedName>
    <definedName name="ertret" localSheetId="20" hidden="1">{"TAB1",#N/A,TRUE,"GENERAL";"TAB2",#N/A,TRUE,"GENERAL";"TAB3",#N/A,TRUE,"GENERAL";"TAB4",#N/A,TRUE,"GENERAL";"TAB5",#N/A,TRUE,"GENERAL"}</definedName>
    <definedName name="ertret" hidden="1">{"TAB1",#N/A,TRUE,"GENERAL";"TAB2",#N/A,TRUE,"GENERAL";"TAB3",#N/A,TRUE,"GENERAL";"TAB4",#N/A,TRUE,"GENERAL";"TAB5",#N/A,TRUE,"GENERAL"}</definedName>
    <definedName name="ertret_1" localSheetId="19" hidden="1">{"TAB1",#N/A,TRUE,"GENERAL";"TAB2",#N/A,TRUE,"GENERAL";"TAB3",#N/A,TRUE,"GENERAL";"TAB4",#N/A,TRUE,"GENERAL";"TAB5",#N/A,TRUE,"GENERAL"}</definedName>
    <definedName name="ertret_1" localSheetId="20" hidden="1">{"TAB1",#N/A,TRUE,"GENERAL";"TAB2",#N/A,TRUE,"GENERAL";"TAB3",#N/A,TRUE,"GENERAL";"TAB4",#N/A,TRUE,"GENERAL";"TAB5",#N/A,TRUE,"GENERAL"}</definedName>
    <definedName name="ertret_1" hidden="1">{"TAB1",#N/A,TRUE,"GENERAL";"TAB2",#N/A,TRUE,"GENERAL";"TAB3",#N/A,TRUE,"GENERAL";"TAB4",#N/A,TRUE,"GENERAL";"TAB5",#N/A,TRUE,"GENERAL"}</definedName>
    <definedName name="erttret" localSheetId="19" hidden="1">{"via1",#N/A,TRUE,"general";"via2",#N/A,TRUE,"general";"via3",#N/A,TRUE,"general"}</definedName>
    <definedName name="erttret" localSheetId="20" hidden="1">{"via1",#N/A,TRUE,"general";"via2",#N/A,TRUE,"general";"via3",#N/A,TRUE,"general"}</definedName>
    <definedName name="erttret" hidden="1">{"via1",#N/A,TRUE,"general";"via2",#N/A,TRUE,"general";"via3",#N/A,TRUE,"general"}</definedName>
    <definedName name="erttret_1" localSheetId="19" hidden="1">{"via1",#N/A,TRUE,"general";"via2",#N/A,TRUE,"general";"via3",#N/A,TRUE,"general"}</definedName>
    <definedName name="erttret_1" localSheetId="20" hidden="1">{"via1",#N/A,TRUE,"general";"via2",#N/A,TRUE,"general";"via3",#N/A,TRUE,"general"}</definedName>
    <definedName name="erttret_1" hidden="1">{"via1",#N/A,TRUE,"general";"via2",#N/A,TRUE,"general";"via3",#N/A,TRUE,"general"}</definedName>
    <definedName name="ertuiy" localSheetId="19" hidden="1">{"via1",#N/A,TRUE,"general";"via2",#N/A,TRUE,"general";"via3",#N/A,TRUE,"general"}</definedName>
    <definedName name="ertuiy" localSheetId="20" hidden="1">{"via1",#N/A,TRUE,"general";"via2",#N/A,TRUE,"general";"via3",#N/A,TRUE,"general"}</definedName>
    <definedName name="ertuiy" hidden="1">{"via1",#N/A,TRUE,"general";"via2",#N/A,TRUE,"general";"via3",#N/A,TRUE,"general"}</definedName>
    <definedName name="ertuiy_1" localSheetId="19" hidden="1">{"via1",#N/A,TRUE,"general";"via2",#N/A,TRUE,"general";"via3",#N/A,TRUE,"general"}</definedName>
    <definedName name="ertuiy_1" localSheetId="20" hidden="1">{"via1",#N/A,TRUE,"general";"via2",#N/A,TRUE,"general";"via3",#N/A,TRUE,"general"}</definedName>
    <definedName name="ertuiy_1" hidden="1">{"via1",#N/A,TRUE,"general";"via2",#N/A,TRUE,"general";"via3",#N/A,TRUE,"general"}</definedName>
    <definedName name="ertwert" localSheetId="19" hidden="1">{"TAB1",#N/A,TRUE,"GENERAL";"TAB2",#N/A,TRUE,"GENERAL";"TAB3",#N/A,TRUE,"GENERAL";"TAB4",#N/A,TRUE,"GENERAL";"TAB5",#N/A,TRUE,"GENERAL"}</definedName>
    <definedName name="ertwert" localSheetId="20" hidden="1">{"TAB1",#N/A,TRUE,"GENERAL";"TAB2",#N/A,TRUE,"GENERAL";"TAB3",#N/A,TRUE,"GENERAL";"TAB4",#N/A,TRUE,"GENERAL";"TAB5",#N/A,TRUE,"GENERAL"}</definedName>
    <definedName name="ertwert" hidden="1">{"TAB1",#N/A,TRUE,"GENERAL";"TAB2",#N/A,TRUE,"GENERAL";"TAB3",#N/A,TRUE,"GENERAL";"TAB4",#N/A,TRUE,"GENERAL";"TAB5",#N/A,TRUE,"GENERAL"}</definedName>
    <definedName name="ertwert_1" localSheetId="19" hidden="1">{"TAB1",#N/A,TRUE,"GENERAL";"TAB2",#N/A,TRUE,"GENERAL";"TAB3",#N/A,TRUE,"GENERAL";"TAB4",#N/A,TRUE,"GENERAL";"TAB5",#N/A,TRUE,"GENERAL"}</definedName>
    <definedName name="ertwert_1" localSheetId="20" hidden="1">{"TAB1",#N/A,TRUE,"GENERAL";"TAB2",#N/A,TRUE,"GENERAL";"TAB3",#N/A,TRUE,"GENERAL";"TAB4",#N/A,TRUE,"GENERAL";"TAB5",#N/A,TRUE,"GENERAL"}</definedName>
    <definedName name="ertwert_1" hidden="1">{"TAB1",#N/A,TRUE,"GENERAL";"TAB2",#N/A,TRUE,"GENERAL";"TAB3",#N/A,TRUE,"GENERAL";"TAB4",#N/A,TRUE,"GENERAL";"TAB5",#N/A,TRUE,"GENERAL"}</definedName>
    <definedName name="eru" localSheetId="19" hidden="1">{"TAB1",#N/A,TRUE,"GENERAL";"TAB2",#N/A,TRUE,"GENERAL";"TAB3",#N/A,TRUE,"GENERAL";"TAB4",#N/A,TRUE,"GENERAL";"TAB5",#N/A,TRUE,"GENERAL"}</definedName>
    <definedName name="eru" localSheetId="20" hidden="1">{"TAB1",#N/A,TRUE,"GENERAL";"TAB2",#N/A,TRUE,"GENERAL";"TAB3",#N/A,TRUE,"GENERAL";"TAB4",#N/A,TRUE,"GENERAL";"TAB5",#N/A,TRUE,"GENERAL"}</definedName>
    <definedName name="eru" hidden="1">{"TAB1",#N/A,TRUE,"GENERAL";"TAB2",#N/A,TRUE,"GENERAL";"TAB3",#N/A,TRUE,"GENERAL";"TAB4",#N/A,TRUE,"GENERAL";"TAB5",#N/A,TRUE,"GENERAL"}</definedName>
    <definedName name="eru_1" localSheetId="19" hidden="1">{"TAB1",#N/A,TRUE,"GENERAL";"TAB2",#N/A,TRUE,"GENERAL";"TAB3",#N/A,TRUE,"GENERAL";"TAB4",#N/A,TRUE,"GENERAL";"TAB5",#N/A,TRUE,"GENERAL"}</definedName>
    <definedName name="eru_1" localSheetId="20" hidden="1">{"TAB1",#N/A,TRUE,"GENERAL";"TAB2",#N/A,TRUE,"GENERAL";"TAB3",#N/A,TRUE,"GENERAL";"TAB4",#N/A,TRUE,"GENERAL";"TAB5",#N/A,TRUE,"GENERAL"}</definedName>
    <definedName name="eru_1" hidden="1">{"TAB1",#N/A,TRUE,"GENERAL";"TAB2",#N/A,TRUE,"GENERAL";"TAB3",#N/A,TRUE,"GENERAL";"TAB4",#N/A,TRUE,"GENERAL";"TAB5",#N/A,TRUE,"GENERAL"}</definedName>
    <definedName name="ERV" localSheetId="19" hidden="1">{"via1",#N/A,TRUE,"general";"via2",#N/A,TRUE,"general";"via3",#N/A,TRUE,"general"}</definedName>
    <definedName name="ERV" localSheetId="20" hidden="1">{"via1",#N/A,TRUE,"general";"via2",#N/A,TRUE,"general";"via3",#N/A,TRUE,"general"}</definedName>
    <definedName name="ERV" hidden="1">{"via1",#N/A,TRUE,"general";"via2",#N/A,TRUE,"general";"via3",#N/A,TRUE,"general"}</definedName>
    <definedName name="ERV_1" localSheetId="19" hidden="1">{"via1",#N/A,TRUE,"general";"via2",#N/A,TRUE,"general";"via3",#N/A,TRUE,"general"}</definedName>
    <definedName name="ERV_1" localSheetId="20" hidden="1">{"via1",#N/A,TRUE,"general";"via2",#N/A,TRUE,"general";"via3",#N/A,TRUE,"general"}</definedName>
    <definedName name="ERV_1" hidden="1">{"via1",#N/A,TRUE,"general";"via2",#N/A,TRUE,"general";"via3",#N/A,TRUE,"general"}</definedName>
    <definedName name="erware" localSheetId="19" hidden="1">{"via1",#N/A,TRUE,"general";"via2",#N/A,TRUE,"general";"via3",#N/A,TRUE,"general"}</definedName>
    <definedName name="erware" localSheetId="20" hidden="1">{"via1",#N/A,TRUE,"general";"via2",#N/A,TRUE,"general";"via3",#N/A,TRUE,"general"}</definedName>
    <definedName name="erware" hidden="1">{"via1",#N/A,TRUE,"general";"via2",#N/A,TRUE,"general";"via3",#N/A,TRUE,"general"}</definedName>
    <definedName name="erware_1" localSheetId="19" hidden="1">{"via1",#N/A,TRUE,"general";"via2",#N/A,TRUE,"general";"via3",#N/A,TRUE,"general"}</definedName>
    <definedName name="erware_1" localSheetId="20" hidden="1">{"via1",#N/A,TRUE,"general";"via2",#N/A,TRUE,"general";"via3",#N/A,TRUE,"general"}</definedName>
    <definedName name="erware_1" hidden="1">{"via1",#N/A,TRUE,"general";"via2",#N/A,TRUE,"general";"via3",#N/A,TRUE,"general"}</definedName>
    <definedName name="ERWER" localSheetId="19" hidden="1">{"via1",#N/A,TRUE,"general";"via2",#N/A,TRUE,"general";"via3",#N/A,TRUE,"general"}</definedName>
    <definedName name="ERWER" localSheetId="20" hidden="1">{"via1",#N/A,TRUE,"general";"via2",#N/A,TRUE,"general";"via3",#N/A,TRUE,"general"}</definedName>
    <definedName name="ERWER" hidden="1">{"via1",#N/A,TRUE,"general";"via2",#N/A,TRUE,"general";"via3",#N/A,TRUE,"general"}</definedName>
    <definedName name="ERWER_1" localSheetId="19" hidden="1">{"via1",#N/A,TRUE,"general";"via2",#N/A,TRUE,"general";"via3",#N/A,TRUE,"general"}</definedName>
    <definedName name="ERWER_1" localSheetId="20" hidden="1">{"via1",#N/A,TRUE,"general";"via2",#N/A,TRUE,"general";"via3",#N/A,TRUE,"general"}</definedName>
    <definedName name="ERWER_1" hidden="1">{"via1",#N/A,TRUE,"general";"via2",#N/A,TRUE,"general";"via3",#N/A,TRUE,"general"}</definedName>
    <definedName name="erwertd" localSheetId="19" hidden="1">{"TAB1",#N/A,TRUE,"GENERAL";"TAB2",#N/A,TRUE,"GENERAL";"TAB3",#N/A,TRUE,"GENERAL";"TAB4",#N/A,TRUE,"GENERAL";"TAB5",#N/A,TRUE,"GENERAL"}</definedName>
    <definedName name="erwertd" localSheetId="20" hidden="1">{"TAB1",#N/A,TRUE,"GENERAL";"TAB2",#N/A,TRUE,"GENERAL";"TAB3",#N/A,TRUE,"GENERAL";"TAB4",#N/A,TRUE,"GENERAL";"TAB5",#N/A,TRUE,"GENERAL"}</definedName>
    <definedName name="erwertd" hidden="1">{"TAB1",#N/A,TRUE,"GENERAL";"TAB2",#N/A,TRUE,"GENERAL";"TAB3",#N/A,TRUE,"GENERAL";"TAB4",#N/A,TRUE,"GENERAL";"TAB5",#N/A,TRUE,"GENERAL"}</definedName>
    <definedName name="erwertd_1" localSheetId="19" hidden="1">{"TAB1",#N/A,TRUE,"GENERAL";"TAB2",#N/A,TRUE,"GENERAL";"TAB3",#N/A,TRUE,"GENERAL";"TAB4",#N/A,TRUE,"GENERAL";"TAB5",#N/A,TRUE,"GENERAL"}</definedName>
    <definedName name="erwertd_1" localSheetId="20" hidden="1">{"TAB1",#N/A,TRUE,"GENERAL";"TAB2",#N/A,TRUE,"GENERAL";"TAB3",#N/A,TRUE,"GENERAL";"TAB4",#N/A,TRUE,"GENERAL";"TAB5",#N/A,TRUE,"GENERAL"}</definedName>
    <definedName name="erwertd_1" hidden="1">{"TAB1",#N/A,TRUE,"GENERAL";"TAB2",#N/A,TRUE,"GENERAL";"TAB3",#N/A,TRUE,"GENERAL";"TAB4",#N/A,TRUE,"GENERAL";"TAB5",#N/A,TRUE,"GENERAL"}</definedName>
    <definedName name="erwr" localSheetId="19" hidden="1">{"TAB1",#N/A,TRUE,"GENERAL";"TAB2",#N/A,TRUE,"GENERAL";"TAB3",#N/A,TRUE,"GENERAL";"TAB4",#N/A,TRUE,"GENERAL";"TAB5",#N/A,TRUE,"GENERAL"}</definedName>
    <definedName name="erwr" localSheetId="20" hidden="1">{"TAB1",#N/A,TRUE,"GENERAL";"TAB2",#N/A,TRUE,"GENERAL";"TAB3",#N/A,TRUE,"GENERAL";"TAB4",#N/A,TRUE,"GENERAL";"TAB5",#N/A,TRUE,"GENERAL"}</definedName>
    <definedName name="erwr" hidden="1">{"TAB1",#N/A,TRUE,"GENERAL";"TAB2",#N/A,TRUE,"GENERAL";"TAB3",#N/A,TRUE,"GENERAL";"TAB4",#N/A,TRUE,"GENERAL";"TAB5",#N/A,TRUE,"GENERAL"}</definedName>
    <definedName name="erwr_1" localSheetId="19" hidden="1">{"TAB1",#N/A,TRUE,"GENERAL";"TAB2",#N/A,TRUE,"GENERAL";"TAB3",#N/A,TRUE,"GENERAL";"TAB4",#N/A,TRUE,"GENERAL";"TAB5",#N/A,TRUE,"GENERAL"}</definedName>
    <definedName name="erwr_1" localSheetId="20" hidden="1">{"TAB1",#N/A,TRUE,"GENERAL";"TAB2",#N/A,TRUE,"GENERAL";"TAB3",#N/A,TRUE,"GENERAL";"TAB4",#N/A,TRUE,"GENERAL";"TAB5",#N/A,TRUE,"GENERAL"}</definedName>
    <definedName name="erwr_1" hidden="1">{"TAB1",#N/A,TRUE,"GENERAL";"TAB2",#N/A,TRUE,"GENERAL";"TAB3",#N/A,TRUE,"GENERAL";"TAB4",#N/A,TRUE,"GENERAL";"TAB5",#N/A,TRUE,"GENERAL"}</definedName>
    <definedName name="ERWRL" localSheetId="19" hidden="1">{"via1",#N/A,TRUE,"general";"via2",#N/A,TRUE,"general";"via3",#N/A,TRUE,"general"}</definedName>
    <definedName name="ERWRL" localSheetId="20" hidden="1">{"via1",#N/A,TRUE,"general";"via2",#N/A,TRUE,"general";"via3",#N/A,TRUE,"general"}</definedName>
    <definedName name="ERWRL" hidden="1">{"via1",#N/A,TRUE,"general";"via2",#N/A,TRUE,"general";"via3",#N/A,TRUE,"general"}</definedName>
    <definedName name="ERWRL_1" localSheetId="19" hidden="1">{"via1",#N/A,TRUE,"general";"via2",#N/A,TRUE,"general";"via3",#N/A,TRUE,"general"}</definedName>
    <definedName name="ERWRL_1" localSheetId="20" hidden="1">{"via1",#N/A,TRUE,"general";"via2",#N/A,TRUE,"general";"via3",#N/A,TRUE,"general"}</definedName>
    <definedName name="ERWRL_1" hidden="1">{"via1",#N/A,TRUE,"general";"via2",#N/A,TRUE,"general";"via3",#N/A,TRUE,"general"}</definedName>
    <definedName name="ery" localSheetId="19" hidden="1">{"via1",#N/A,TRUE,"general";"via2",#N/A,TRUE,"general";"via3",#N/A,TRUE,"general"}</definedName>
    <definedName name="ery" localSheetId="20" hidden="1">{"via1",#N/A,TRUE,"general";"via2",#N/A,TRUE,"general";"via3",#N/A,TRUE,"general"}</definedName>
    <definedName name="ery" hidden="1">{"via1",#N/A,TRUE,"general";"via2",#N/A,TRUE,"general";"via3",#N/A,TRUE,"general"}</definedName>
    <definedName name="ery_1" localSheetId="19" hidden="1">{"via1",#N/A,TRUE,"general";"via2",#N/A,TRUE,"general";"via3",#N/A,TRUE,"general"}</definedName>
    <definedName name="ery_1" localSheetId="20" hidden="1">{"via1",#N/A,TRUE,"general";"via2",#N/A,TRUE,"general";"via3",#N/A,TRUE,"general"}</definedName>
    <definedName name="ery_1" hidden="1">{"via1",#N/A,TRUE,"general";"via2",#N/A,TRUE,"general";"via3",#N/A,TRUE,"general"}</definedName>
    <definedName name="eryhd" localSheetId="19" hidden="1">{"via1",#N/A,TRUE,"general";"via2",#N/A,TRUE,"general";"via3",#N/A,TRUE,"general"}</definedName>
    <definedName name="eryhd" localSheetId="20" hidden="1">{"via1",#N/A,TRUE,"general";"via2",#N/A,TRUE,"general";"via3",#N/A,TRUE,"general"}</definedName>
    <definedName name="eryhd" hidden="1">{"via1",#N/A,TRUE,"general";"via2",#N/A,TRUE,"general";"via3",#N/A,TRUE,"general"}</definedName>
    <definedName name="eryhd_1" localSheetId="19" hidden="1">{"via1",#N/A,TRUE,"general";"via2",#N/A,TRUE,"general";"via3",#N/A,TRUE,"general"}</definedName>
    <definedName name="eryhd_1" localSheetId="20" hidden="1">{"via1",#N/A,TRUE,"general";"via2",#N/A,TRUE,"general";"via3",#N/A,TRUE,"general"}</definedName>
    <definedName name="eryhd_1" hidden="1">{"via1",#N/A,TRUE,"general";"via2",#N/A,TRUE,"general";"via3",#N/A,TRUE,"general"}</definedName>
    <definedName name="eryhdf" localSheetId="19" hidden="1">{"TAB1",#N/A,TRUE,"GENERAL";"TAB2",#N/A,TRUE,"GENERAL";"TAB3",#N/A,TRUE,"GENERAL";"TAB4",#N/A,TRUE,"GENERAL";"TAB5",#N/A,TRUE,"GENERAL"}</definedName>
    <definedName name="eryhdf" localSheetId="20" hidden="1">{"TAB1",#N/A,TRUE,"GENERAL";"TAB2",#N/A,TRUE,"GENERAL";"TAB3",#N/A,TRUE,"GENERAL";"TAB4",#N/A,TRUE,"GENERAL";"TAB5",#N/A,TRUE,"GENERAL"}</definedName>
    <definedName name="eryhdf" hidden="1">{"TAB1",#N/A,TRUE,"GENERAL";"TAB2",#N/A,TRUE,"GENERAL";"TAB3",#N/A,TRUE,"GENERAL";"TAB4",#N/A,TRUE,"GENERAL";"TAB5",#N/A,TRUE,"GENERAL"}</definedName>
    <definedName name="eryhdf_1" localSheetId="19" hidden="1">{"TAB1",#N/A,TRUE,"GENERAL";"TAB2",#N/A,TRUE,"GENERAL";"TAB3",#N/A,TRUE,"GENERAL";"TAB4",#N/A,TRUE,"GENERAL";"TAB5",#N/A,TRUE,"GENERAL"}</definedName>
    <definedName name="eryhdf_1" localSheetId="20" hidden="1">{"TAB1",#N/A,TRUE,"GENERAL";"TAB2",#N/A,TRUE,"GENERAL";"TAB3",#N/A,TRUE,"GENERAL";"TAB4",#N/A,TRUE,"GENERAL";"TAB5",#N/A,TRUE,"GENERAL"}</definedName>
    <definedName name="eryhdf_1"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20" hidden="1">{"TAB1",#N/A,TRUE,"GENERAL";"TAB2",#N/A,TRUE,"GENERAL";"TAB3",#N/A,TRUE,"GENERAL";"TAB4",#N/A,TRUE,"GENERAL";"TAB5",#N/A,TRUE,"GENERAL"}</definedName>
    <definedName name="eryhk" hidden="1">{"TAB1",#N/A,TRUE,"GENERAL";"TAB2",#N/A,TRUE,"GENERAL";"TAB3",#N/A,TRUE,"GENERAL";"TAB4",#N/A,TRUE,"GENERAL";"TAB5",#N/A,TRUE,"GENERAL"}</definedName>
    <definedName name="eryhk_1" localSheetId="19" hidden="1">{"TAB1",#N/A,TRUE,"GENERAL";"TAB2",#N/A,TRUE,"GENERAL";"TAB3",#N/A,TRUE,"GENERAL";"TAB4",#N/A,TRUE,"GENERAL";"TAB5",#N/A,TRUE,"GENERAL"}</definedName>
    <definedName name="eryhk_1" localSheetId="20" hidden="1">{"TAB1",#N/A,TRUE,"GENERAL";"TAB2",#N/A,TRUE,"GENERAL";"TAB3",#N/A,TRUE,"GENERAL";"TAB4",#N/A,TRUE,"GENERAL";"TAB5",#N/A,TRUE,"GENERAL"}</definedName>
    <definedName name="eryhk_1"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20" hidden="1">{"TAB1",#N/A,TRUE,"GENERAL";"TAB2",#N/A,TRUE,"GENERAL";"TAB3",#N/A,TRUE,"GENERAL";"TAB4",#N/A,TRUE,"GENERAL";"TAB5",#N/A,TRUE,"GENERAL"}</definedName>
    <definedName name="eryhrf" hidden="1">{"TAB1",#N/A,TRUE,"GENERAL";"TAB2",#N/A,TRUE,"GENERAL";"TAB3",#N/A,TRUE,"GENERAL";"TAB4",#N/A,TRUE,"GENERAL";"TAB5",#N/A,TRUE,"GENERAL"}</definedName>
    <definedName name="eryhrf_1" localSheetId="19" hidden="1">{"TAB1",#N/A,TRUE,"GENERAL";"TAB2",#N/A,TRUE,"GENERAL";"TAB3",#N/A,TRUE,"GENERAL";"TAB4",#N/A,TRUE,"GENERAL";"TAB5",#N/A,TRUE,"GENERAL"}</definedName>
    <definedName name="eryhrf_1" localSheetId="20" hidden="1">{"TAB1",#N/A,TRUE,"GENERAL";"TAB2",#N/A,TRUE,"GENERAL";"TAB3",#N/A,TRUE,"GENERAL";"TAB4",#N/A,TRUE,"GENERAL";"TAB5",#N/A,TRUE,"GENERAL"}</definedName>
    <definedName name="eryhrf_1"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20" hidden="1">{"TAB1",#N/A,TRUE,"GENERAL";"TAB2",#N/A,TRUE,"GENERAL";"TAB3",#N/A,TRUE,"GENERAL";"TAB4",#N/A,TRUE,"GENERAL";"TAB5",#N/A,TRUE,"GENERAL"}</definedName>
    <definedName name="eryre" hidden="1">{"TAB1",#N/A,TRUE,"GENERAL";"TAB2",#N/A,TRUE,"GENERAL";"TAB3",#N/A,TRUE,"GENERAL";"TAB4",#N/A,TRUE,"GENERAL";"TAB5",#N/A,TRUE,"GENERAL"}</definedName>
    <definedName name="eryre_1" localSheetId="19" hidden="1">{"TAB1",#N/A,TRUE,"GENERAL";"TAB2",#N/A,TRUE,"GENERAL";"TAB3",#N/A,TRUE,"GENERAL";"TAB4",#N/A,TRUE,"GENERAL";"TAB5",#N/A,TRUE,"GENERAL"}</definedName>
    <definedName name="eryre_1" localSheetId="20" hidden="1">{"TAB1",#N/A,TRUE,"GENERAL";"TAB2",#N/A,TRUE,"GENERAL";"TAB3",#N/A,TRUE,"GENERAL";"TAB4",#N/A,TRUE,"GENERAL";"TAB5",#N/A,TRUE,"GENERAL"}</definedName>
    <definedName name="eryre_1" hidden="1">{"TAB1",#N/A,TRUE,"GENERAL";"TAB2",#N/A,TRUE,"GENERAL";"TAB3",#N/A,TRUE,"GENERAL";"TAB4",#N/A,TRUE,"GENERAL";"TAB5",#N/A,TRUE,"GENERAL"}</definedName>
    <definedName name="erytd" localSheetId="19" hidden="1">{"via1",#N/A,TRUE,"general";"via2",#N/A,TRUE,"general";"via3",#N/A,TRUE,"general"}</definedName>
    <definedName name="erytd" localSheetId="20" hidden="1">{"via1",#N/A,TRUE,"general";"via2",#N/A,TRUE,"general";"via3",#N/A,TRUE,"general"}</definedName>
    <definedName name="erytd" hidden="1">{"via1",#N/A,TRUE,"general";"via2",#N/A,TRUE,"general";"via3",#N/A,TRUE,"general"}</definedName>
    <definedName name="erytd_1" localSheetId="19" hidden="1">{"via1",#N/A,TRUE,"general";"via2",#N/A,TRUE,"general";"via3",#N/A,TRUE,"general"}</definedName>
    <definedName name="erytd_1" localSheetId="20" hidden="1">{"via1",#N/A,TRUE,"general";"via2",#N/A,TRUE,"general";"via3",#N/A,TRUE,"general"}</definedName>
    <definedName name="erytd_1" hidden="1">{"via1",#N/A,TRUE,"general";"via2",#N/A,TRUE,"general";"via3",#N/A,TRUE,"general"}</definedName>
    <definedName name="eryty" localSheetId="19" hidden="1">{"via1",#N/A,TRUE,"general";"via2",#N/A,TRUE,"general";"via3",#N/A,TRUE,"general"}</definedName>
    <definedName name="eryty" localSheetId="20" hidden="1">{"via1",#N/A,TRUE,"general";"via2",#N/A,TRUE,"general";"via3",#N/A,TRUE,"general"}</definedName>
    <definedName name="eryty" hidden="1">{"via1",#N/A,TRUE,"general";"via2",#N/A,TRUE,"general";"via3",#N/A,TRUE,"general"}</definedName>
    <definedName name="eryty_1" localSheetId="19" hidden="1">{"via1",#N/A,TRUE,"general";"via2",#N/A,TRUE,"general";"via3",#N/A,TRUE,"general"}</definedName>
    <definedName name="eryty_1" localSheetId="20" hidden="1">{"via1",#N/A,TRUE,"general";"via2",#N/A,TRUE,"general";"via3",#N/A,TRUE,"general"}</definedName>
    <definedName name="eryty_1" hidden="1">{"via1",#N/A,TRUE,"general";"via2",#N/A,TRUE,"general";"via3",#N/A,TRUE,"general"}</definedName>
    <definedName name="eryy" localSheetId="19" hidden="1">{"via1",#N/A,TRUE,"general";"via2",#N/A,TRUE,"general";"via3",#N/A,TRUE,"general"}</definedName>
    <definedName name="eryy" localSheetId="20" hidden="1">{"via1",#N/A,TRUE,"general";"via2",#N/A,TRUE,"general";"via3",#N/A,TRUE,"general"}</definedName>
    <definedName name="eryy" hidden="1">{"via1",#N/A,TRUE,"general";"via2",#N/A,TRUE,"general";"via3",#N/A,TRUE,"general"}</definedName>
    <definedName name="eryy_1" localSheetId="19" hidden="1">{"via1",#N/A,TRUE,"general";"via2",#N/A,TRUE,"general";"via3",#N/A,TRUE,"general"}</definedName>
    <definedName name="eryy_1" localSheetId="20" hidden="1">{"via1",#N/A,TRUE,"general";"via2",#N/A,TRUE,"general";"via3",#N/A,TRUE,"general"}</definedName>
    <definedName name="eryy_1" hidden="1">{"via1",#N/A,TRUE,"general";"via2",#N/A,TRUE,"general";"via3",#N/A,TRUE,"general"}</definedName>
    <definedName name="ES1_1" localSheetId="7">#REF!</definedName>
    <definedName name="ES1_1" localSheetId="1">#REF!</definedName>
    <definedName name="ES1_1">#REF!</definedName>
    <definedName name="ES1_10" localSheetId="7">#REF!</definedName>
    <definedName name="ES1_10" localSheetId="1">#REF!</definedName>
    <definedName name="ES1_10">#REF!</definedName>
    <definedName name="ES1_11" localSheetId="7">#REF!</definedName>
    <definedName name="ES1_11" localSheetId="1">#REF!</definedName>
    <definedName name="ES1_11">#REF!</definedName>
    <definedName name="ES1_12" localSheetId="7">#REF!</definedName>
    <definedName name="ES1_12" localSheetId="1">#REF!</definedName>
    <definedName name="ES1_12">#REF!</definedName>
    <definedName name="ES1_13" localSheetId="7">#REF!</definedName>
    <definedName name="ES1_13" localSheetId="1">#REF!</definedName>
    <definedName name="ES1_13">#REF!</definedName>
    <definedName name="ES1_14" localSheetId="7">#REF!</definedName>
    <definedName name="ES1_14" localSheetId="1">#REF!</definedName>
    <definedName name="ES1_14">#REF!</definedName>
    <definedName name="ES1_15" localSheetId="7">#REF!</definedName>
    <definedName name="ES1_15" localSheetId="1">#REF!</definedName>
    <definedName name="ES1_15">#REF!</definedName>
    <definedName name="ES1_16" localSheetId="7">#REF!</definedName>
    <definedName name="ES1_16" localSheetId="1">#REF!</definedName>
    <definedName name="ES1_16">#REF!</definedName>
    <definedName name="ES1_17" localSheetId="7">#REF!</definedName>
    <definedName name="ES1_17" localSheetId="1">#REF!</definedName>
    <definedName name="ES1_17">#REF!</definedName>
    <definedName name="ES1_18" localSheetId="7">#REF!</definedName>
    <definedName name="ES1_18" localSheetId="1">#REF!</definedName>
    <definedName name="ES1_18">#REF!</definedName>
    <definedName name="ES1_19" localSheetId="7">#REF!</definedName>
    <definedName name="ES1_19" localSheetId="1">#REF!</definedName>
    <definedName name="ES1_19">#REF!</definedName>
    <definedName name="ES1_2" localSheetId="7">#REF!</definedName>
    <definedName name="ES1_2" localSheetId="1">#REF!</definedName>
    <definedName name="ES1_2">#REF!</definedName>
    <definedName name="ES1_20" localSheetId="7">#REF!</definedName>
    <definedName name="ES1_20" localSheetId="1">#REF!</definedName>
    <definedName name="ES1_20">#REF!</definedName>
    <definedName name="ES1_21" localSheetId="7">#REF!</definedName>
    <definedName name="ES1_21" localSheetId="1">#REF!</definedName>
    <definedName name="ES1_21">#REF!</definedName>
    <definedName name="ES1_22" localSheetId="7">#REF!</definedName>
    <definedName name="ES1_22" localSheetId="1">#REF!</definedName>
    <definedName name="ES1_22">#REF!</definedName>
    <definedName name="ES1_23" localSheetId="7">#REF!</definedName>
    <definedName name="ES1_23" localSheetId="1">#REF!</definedName>
    <definedName name="ES1_23">#REF!</definedName>
    <definedName name="ES1_24" localSheetId="7">#REF!</definedName>
    <definedName name="ES1_24" localSheetId="1">#REF!</definedName>
    <definedName name="ES1_24">#REF!</definedName>
    <definedName name="ES1_25" localSheetId="7">#REF!</definedName>
    <definedName name="ES1_25" localSheetId="1">#REF!</definedName>
    <definedName name="ES1_25">#REF!</definedName>
    <definedName name="ES1_26" localSheetId="7">#REF!</definedName>
    <definedName name="ES1_26" localSheetId="1">#REF!</definedName>
    <definedName name="ES1_26">#REF!</definedName>
    <definedName name="ES1_27" localSheetId="7">#REF!</definedName>
    <definedName name="ES1_27" localSheetId="1">#REF!</definedName>
    <definedName name="ES1_27">#REF!</definedName>
    <definedName name="ES1_28" localSheetId="7">#REF!</definedName>
    <definedName name="ES1_28" localSheetId="1">#REF!</definedName>
    <definedName name="ES1_28">#REF!</definedName>
    <definedName name="ES1_29" localSheetId="7">#REF!</definedName>
    <definedName name="ES1_29" localSheetId="1">#REF!</definedName>
    <definedName name="ES1_29">#REF!</definedName>
    <definedName name="ES1_3" localSheetId="7">#REF!</definedName>
    <definedName name="ES1_3" localSheetId="1">#REF!</definedName>
    <definedName name="ES1_3">#REF!</definedName>
    <definedName name="ES1_30" localSheetId="7">#REF!</definedName>
    <definedName name="ES1_30" localSheetId="1">#REF!</definedName>
    <definedName name="ES1_30">#REF!</definedName>
    <definedName name="ES1_31" localSheetId="7">#REF!</definedName>
    <definedName name="ES1_31" localSheetId="1">#REF!</definedName>
    <definedName name="ES1_31">#REF!</definedName>
    <definedName name="ES1_32" localSheetId="7">#REF!</definedName>
    <definedName name="ES1_32" localSheetId="1">#REF!</definedName>
    <definedName name="ES1_32">#REF!</definedName>
    <definedName name="ES1_33" localSheetId="7">#REF!</definedName>
    <definedName name="ES1_33" localSheetId="1">#REF!</definedName>
    <definedName name="ES1_33">#REF!</definedName>
    <definedName name="ES1_34" localSheetId="7">#REF!</definedName>
    <definedName name="ES1_34" localSheetId="1">#REF!</definedName>
    <definedName name="ES1_34">#REF!</definedName>
    <definedName name="ES1_35" localSheetId="7">#REF!</definedName>
    <definedName name="ES1_35" localSheetId="1">#REF!</definedName>
    <definedName name="ES1_35">#REF!</definedName>
    <definedName name="ES1_36" localSheetId="7">#REF!</definedName>
    <definedName name="ES1_36" localSheetId="1">#REF!</definedName>
    <definedName name="ES1_36">#REF!</definedName>
    <definedName name="ES1_37" localSheetId="7">#REF!</definedName>
    <definedName name="ES1_37" localSheetId="1">#REF!</definedName>
    <definedName name="ES1_37">#REF!</definedName>
    <definedName name="ES1_38" localSheetId="7">#REF!</definedName>
    <definedName name="ES1_38" localSheetId="1">#REF!</definedName>
    <definedName name="ES1_38">#REF!</definedName>
    <definedName name="ES1_39" localSheetId="7">#REF!</definedName>
    <definedName name="ES1_39" localSheetId="1">#REF!</definedName>
    <definedName name="ES1_39">#REF!</definedName>
    <definedName name="ES1_4" localSheetId="7">#REF!</definedName>
    <definedName name="ES1_4" localSheetId="1">#REF!</definedName>
    <definedName name="ES1_4">#REF!</definedName>
    <definedName name="ES1_40" localSheetId="7">#REF!</definedName>
    <definedName name="ES1_40" localSheetId="1">#REF!</definedName>
    <definedName name="ES1_40">#REF!</definedName>
    <definedName name="ES1_41" localSheetId="7">#REF!</definedName>
    <definedName name="ES1_41" localSheetId="1">#REF!</definedName>
    <definedName name="ES1_41">#REF!</definedName>
    <definedName name="ES1_42" localSheetId="7">#REF!</definedName>
    <definedName name="ES1_42" localSheetId="1">#REF!</definedName>
    <definedName name="ES1_42">#REF!</definedName>
    <definedName name="ES1_43" localSheetId="7">#REF!</definedName>
    <definedName name="ES1_43" localSheetId="1">#REF!</definedName>
    <definedName name="ES1_43">#REF!</definedName>
    <definedName name="ES1_5" localSheetId="7">#REF!</definedName>
    <definedName name="ES1_5" localSheetId="1">#REF!</definedName>
    <definedName name="ES1_5">#REF!</definedName>
    <definedName name="ES1_6" localSheetId="7">#REF!</definedName>
    <definedName name="ES1_6" localSheetId="1">#REF!</definedName>
    <definedName name="ES1_6">#REF!</definedName>
    <definedName name="ES1_7" localSheetId="7">#REF!</definedName>
    <definedName name="ES1_7" localSheetId="1">#REF!</definedName>
    <definedName name="ES1_7">#REF!</definedName>
    <definedName name="ES1_8" localSheetId="7">#REF!</definedName>
    <definedName name="ES1_8" localSheetId="1">#REF!</definedName>
    <definedName name="ES1_8">#REF!</definedName>
    <definedName name="ES1_9" localSheetId="7">#REF!</definedName>
    <definedName name="ES1_9" localSheetId="1">#REF!</definedName>
    <definedName name="ES1_9">#REF!</definedName>
    <definedName name="ES2_1" localSheetId="7">#REF!</definedName>
    <definedName name="ES2_1" localSheetId="1">#REF!</definedName>
    <definedName name="ES2_1">#REF!</definedName>
    <definedName name="ES2_10" localSheetId="7">#REF!</definedName>
    <definedName name="ES2_10" localSheetId="1">#REF!</definedName>
    <definedName name="ES2_10">#REF!</definedName>
    <definedName name="ES2_11" localSheetId="7">#REF!</definedName>
    <definedName name="ES2_11" localSheetId="1">#REF!</definedName>
    <definedName name="ES2_11">#REF!</definedName>
    <definedName name="ES2_12" localSheetId="7">#REF!</definedName>
    <definedName name="ES2_12" localSheetId="1">#REF!</definedName>
    <definedName name="ES2_12">#REF!</definedName>
    <definedName name="ES2_13" localSheetId="7">#REF!</definedName>
    <definedName name="ES2_13" localSheetId="1">#REF!</definedName>
    <definedName name="ES2_13">#REF!</definedName>
    <definedName name="ES2_14" localSheetId="7">#REF!</definedName>
    <definedName name="ES2_14" localSheetId="1">#REF!</definedName>
    <definedName name="ES2_14">#REF!</definedName>
    <definedName name="ES2_15" localSheetId="7">#REF!</definedName>
    <definedName name="ES2_15" localSheetId="1">#REF!</definedName>
    <definedName name="ES2_15">#REF!</definedName>
    <definedName name="ES2_16" localSheetId="7">#REF!</definedName>
    <definedName name="ES2_16" localSheetId="1">#REF!</definedName>
    <definedName name="ES2_16">#REF!</definedName>
    <definedName name="ES2_17" localSheetId="7">#REF!</definedName>
    <definedName name="ES2_17" localSheetId="1">#REF!</definedName>
    <definedName name="ES2_17">#REF!</definedName>
    <definedName name="ES2_18" localSheetId="7">#REF!</definedName>
    <definedName name="ES2_18" localSheetId="1">#REF!</definedName>
    <definedName name="ES2_18">#REF!</definedName>
    <definedName name="ES2_19" localSheetId="7">#REF!</definedName>
    <definedName name="ES2_19" localSheetId="1">#REF!</definedName>
    <definedName name="ES2_19">#REF!</definedName>
    <definedName name="ES2_2" localSheetId="7">#REF!</definedName>
    <definedName name="ES2_2" localSheetId="1">#REF!</definedName>
    <definedName name="ES2_2">#REF!</definedName>
    <definedName name="ES2_20" localSheetId="7">#REF!</definedName>
    <definedName name="ES2_20" localSheetId="1">#REF!</definedName>
    <definedName name="ES2_20">#REF!</definedName>
    <definedName name="ES2_21" localSheetId="7">#REF!</definedName>
    <definedName name="ES2_21" localSheetId="1">#REF!</definedName>
    <definedName name="ES2_21">#REF!</definedName>
    <definedName name="ES2_22" localSheetId="7">#REF!</definedName>
    <definedName name="ES2_22" localSheetId="1">#REF!</definedName>
    <definedName name="ES2_22">#REF!</definedName>
    <definedName name="ES2_23" localSheetId="7">#REF!</definedName>
    <definedName name="ES2_23" localSheetId="1">#REF!</definedName>
    <definedName name="ES2_23">#REF!</definedName>
    <definedName name="ES2_24" localSheetId="7">#REF!</definedName>
    <definedName name="ES2_24" localSheetId="1">#REF!</definedName>
    <definedName name="ES2_24">#REF!</definedName>
    <definedName name="ES2_25" localSheetId="7">#REF!</definedName>
    <definedName name="ES2_25" localSheetId="1">#REF!</definedName>
    <definedName name="ES2_25">#REF!</definedName>
    <definedName name="ES2_26" localSheetId="7">#REF!</definedName>
    <definedName name="ES2_26" localSheetId="1">#REF!</definedName>
    <definedName name="ES2_26">#REF!</definedName>
    <definedName name="ES2_27" localSheetId="7">#REF!</definedName>
    <definedName name="ES2_27" localSheetId="1">#REF!</definedName>
    <definedName name="ES2_27">#REF!</definedName>
    <definedName name="ES2_28" localSheetId="7">#REF!</definedName>
    <definedName name="ES2_28" localSheetId="1">#REF!</definedName>
    <definedName name="ES2_28">#REF!</definedName>
    <definedName name="ES2_29" localSheetId="7">#REF!</definedName>
    <definedName name="ES2_29" localSheetId="1">#REF!</definedName>
    <definedName name="ES2_29">#REF!</definedName>
    <definedName name="ES2_3" localSheetId="7">#REF!</definedName>
    <definedName name="ES2_3" localSheetId="1">#REF!</definedName>
    <definedName name="ES2_3">#REF!</definedName>
    <definedName name="ES2_30" localSheetId="7">#REF!</definedName>
    <definedName name="ES2_30" localSheetId="1">#REF!</definedName>
    <definedName name="ES2_30">#REF!</definedName>
    <definedName name="ES2_31" localSheetId="7">#REF!</definedName>
    <definedName name="ES2_31" localSheetId="1">#REF!</definedName>
    <definedName name="ES2_31">#REF!</definedName>
    <definedName name="ES2_32" localSheetId="7">#REF!</definedName>
    <definedName name="ES2_32" localSheetId="1">#REF!</definedName>
    <definedName name="ES2_32">#REF!</definedName>
    <definedName name="ES2_33" localSheetId="7">#REF!</definedName>
    <definedName name="ES2_33" localSheetId="1">#REF!</definedName>
    <definedName name="ES2_33">#REF!</definedName>
    <definedName name="ES2_34" localSheetId="7">#REF!</definedName>
    <definedName name="ES2_34" localSheetId="1">#REF!</definedName>
    <definedName name="ES2_34">#REF!</definedName>
    <definedName name="ES2_35" localSheetId="7">#REF!</definedName>
    <definedName name="ES2_35" localSheetId="1">#REF!</definedName>
    <definedName name="ES2_35">#REF!</definedName>
    <definedName name="ES2_36" localSheetId="7">#REF!</definedName>
    <definedName name="ES2_36" localSheetId="1">#REF!</definedName>
    <definedName name="ES2_36">#REF!</definedName>
    <definedName name="ES2_37" localSheetId="7">#REF!</definedName>
    <definedName name="ES2_37" localSheetId="1">#REF!</definedName>
    <definedName name="ES2_37">#REF!</definedName>
    <definedName name="ES2_38" localSheetId="7">#REF!</definedName>
    <definedName name="ES2_38" localSheetId="1">#REF!</definedName>
    <definedName name="ES2_38">#REF!</definedName>
    <definedName name="ES2_39" localSheetId="7">#REF!</definedName>
    <definedName name="ES2_39" localSheetId="1">#REF!</definedName>
    <definedName name="ES2_39">#REF!</definedName>
    <definedName name="ES2_4" localSheetId="7">#REF!</definedName>
    <definedName name="ES2_4" localSheetId="1">#REF!</definedName>
    <definedName name="ES2_4">#REF!</definedName>
    <definedName name="ES2_40" localSheetId="7">#REF!</definedName>
    <definedName name="ES2_40" localSheetId="1">#REF!</definedName>
    <definedName name="ES2_40">#REF!</definedName>
    <definedName name="ES2_41" localSheetId="7">#REF!</definedName>
    <definedName name="ES2_41" localSheetId="1">#REF!</definedName>
    <definedName name="ES2_41">#REF!</definedName>
    <definedName name="ES2_42" localSheetId="7">#REF!</definedName>
    <definedName name="ES2_42" localSheetId="1">#REF!</definedName>
    <definedName name="ES2_42">#REF!</definedName>
    <definedName name="ES2_43" localSheetId="7">#REF!</definedName>
    <definedName name="ES2_43" localSheetId="1">#REF!</definedName>
    <definedName name="ES2_43">#REF!</definedName>
    <definedName name="ES2_5" localSheetId="7">#REF!</definedName>
    <definedName name="ES2_5" localSheetId="1">#REF!</definedName>
    <definedName name="ES2_5">#REF!</definedName>
    <definedName name="ES2_6" localSheetId="7">#REF!</definedName>
    <definedName name="ES2_6" localSheetId="1">#REF!</definedName>
    <definedName name="ES2_6">#REF!</definedName>
    <definedName name="ES2_7" localSheetId="7">#REF!</definedName>
    <definedName name="ES2_7" localSheetId="1">#REF!</definedName>
    <definedName name="ES2_7">#REF!</definedName>
    <definedName name="ES2_8" localSheetId="7">#REF!</definedName>
    <definedName name="ES2_8" localSheetId="1">#REF!</definedName>
    <definedName name="ES2_8">#REF!</definedName>
    <definedName name="ES2_9" localSheetId="7">#REF!</definedName>
    <definedName name="ES2_9" localSheetId="1">#REF!</definedName>
    <definedName name="ES2_9">#REF!</definedName>
    <definedName name="ES3_1" localSheetId="7">#REF!</definedName>
    <definedName name="ES3_1" localSheetId="1">#REF!</definedName>
    <definedName name="ES3_1">#REF!</definedName>
    <definedName name="ES3_10" localSheetId="7">#REF!</definedName>
    <definedName name="ES3_10" localSheetId="1">#REF!</definedName>
    <definedName name="ES3_10">#REF!</definedName>
    <definedName name="ES3_11" localSheetId="7">#REF!</definedName>
    <definedName name="ES3_11" localSheetId="1">#REF!</definedName>
    <definedName name="ES3_11">#REF!</definedName>
    <definedName name="ES3_12" localSheetId="7">#REF!</definedName>
    <definedName name="ES3_12" localSheetId="1">#REF!</definedName>
    <definedName name="ES3_12">#REF!</definedName>
    <definedName name="ES3_13" localSheetId="7">#REF!</definedName>
    <definedName name="ES3_13" localSheetId="1">#REF!</definedName>
    <definedName name="ES3_13">#REF!</definedName>
    <definedName name="ES3_14" localSheetId="7">#REF!</definedName>
    <definedName name="ES3_14" localSheetId="1">#REF!</definedName>
    <definedName name="ES3_14">#REF!</definedName>
    <definedName name="ES3_15" localSheetId="7">#REF!</definedName>
    <definedName name="ES3_15" localSheetId="1">#REF!</definedName>
    <definedName name="ES3_15">#REF!</definedName>
    <definedName name="ES3_16" localSheetId="7">#REF!</definedName>
    <definedName name="ES3_16" localSheetId="1">#REF!</definedName>
    <definedName name="ES3_16">#REF!</definedName>
    <definedName name="ES3_17" localSheetId="7">#REF!</definedName>
    <definedName name="ES3_17" localSheetId="1">#REF!</definedName>
    <definedName name="ES3_17">#REF!</definedName>
    <definedName name="ES3_18" localSheetId="7">#REF!</definedName>
    <definedName name="ES3_18" localSheetId="1">#REF!</definedName>
    <definedName name="ES3_18">#REF!</definedName>
    <definedName name="ES3_19" localSheetId="7">#REF!</definedName>
    <definedName name="ES3_19" localSheetId="1">#REF!</definedName>
    <definedName name="ES3_19">#REF!</definedName>
    <definedName name="ES3_2" localSheetId="7">#REF!</definedName>
    <definedName name="ES3_2" localSheetId="1">#REF!</definedName>
    <definedName name="ES3_2">#REF!</definedName>
    <definedName name="ES3_20" localSheetId="7">#REF!</definedName>
    <definedName name="ES3_20" localSheetId="1">#REF!</definedName>
    <definedName name="ES3_20">#REF!</definedName>
    <definedName name="ES3_21" localSheetId="7">#REF!</definedName>
    <definedName name="ES3_21" localSheetId="1">#REF!</definedName>
    <definedName name="ES3_21">#REF!</definedName>
    <definedName name="ES3_22" localSheetId="7">#REF!</definedName>
    <definedName name="ES3_22" localSheetId="1">#REF!</definedName>
    <definedName name="ES3_22">#REF!</definedName>
    <definedName name="ES3_23" localSheetId="7">#REF!</definedName>
    <definedName name="ES3_23" localSheetId="1">#REF!</definedName>
    <definedName name="ES3_23">#REF!</definedName>
    <definedName name="ES3_24" localSheetId="7">#REF!</definedName>
    <definedName name="ES3_24" localSheetId="1">#REF!</definedName>
    <definedName name="ES3_24">#REF!</definedName>
    <definedName name="ES3_25" localSheetId="7">#REF!</definedName>
    <definedName name="ES3_25" localSheetId="1">#REF!</definedName>
    <definedName name="ES3_25">#REF!</definedName>
    <definedName name="ES3_26" localSheetId="7">#REF!</definedName>
    <definedName name="ES3_26" localSheetId="1">#REF!</definedName>
    <definedName name="ES3_26">#REF!</definedName>
    <definedName name="ES3_27" localSheetId="7">#REF!</definedName>
    <definedName name="ES3_27" localSheetId="1">#REF!</definedName>
    <definedName name="ES3_27">#REF!</definedName>
    <definedName name="ES3_28" localSheetId="7">#REF!</definedName>
    <definedName name="ES3_28" localSheetId="1">#REF!</definedName>
    <definedName name="ES3_28">#REF!</definedName>
    <definedName name="ES3_29" localSheetId="7">#REF!</definedName>
    <definedName name="ES3_29" localSheetId="1">#REF!</definedName>
    <definedName name="ES3_29">#REF!</definedName>
    <definedName name="ES3_3" localSheetId="7">#REF!</definedName>
    <definedName name="ES3_3" localSheetId="1">#REF!</definedName>
    <definedName name="ES3_3">#REF!</definedName>
    <definedName name="ES3_30" localSheetId="7">#REF!</definedName>
    <definedName name="ES3_30" localSheetId="1">#REF!</definedName>
    <definedName name="ES3_30">#REF!</definedName>
    <definedName name="ES3_31" localSheetId="7">#REF!</definedName>
    <definedName name="ES3_31" localSheetId="1">#REF!</definedName>
    <definedName name="ES3_31">#REF!</definedName>
    <definedName name="ES3_32" localSheetId="7">#REF!</definedName>
    <definedName name="ES3_32" localSheetId="1">#REF!</definedName>
    <definedName name="ES3_32">#REF!</definedName>
    <definedName name="ES3_33" localSheetId="7">#REF!</definedName>
    <definedName name="ES3_33" localSheetId="1">#REF!</definedName>
    <definedName name="ES3_33">#REF!</definedName>
    <definedName name="ES3_34" localSheetId="7">#REF!</definedName>
    <definedName name="ES3_34" localSheetId="1">#REF!</definedName>
    <definedName name="ES3_34">#REF!</definedName>
    <definedName name="ES3_35" localSheetId="7">#REF!</definedName>
    <definedName name="ES3_35" localSheetId="1">#REF!</definedName>
    <definedName name="ES3_35">#REF!</definedName>
    <definedName name="ES3_36" localSheetId="7">#REF!</definedName>
    <definedName name="ES3_36" localSheetId="1">#REF!</definedName>
    <definedName name="ES3_36">#REF!</definedName>
    <definedName name="ES3_37" localSheetId="7">#REF!</definedName>
    <definedName name="ES3_37" localSheetId="1">#REF!</definedName>
    <definedName name="ES3_37">#REF!</definedName>
    <definedName name="ES3_38" localSheetId="7">#REF!</definedName>
    <definedName name="ES3_38" localSheetId="1">#REF!</definedName>
    <definedName name="ES3_38">#REF!</definedName>
    <definedName name="ES3_39" localSheetId="7">#REF!</definedName>
    <definedName name="ES3_39" localSheetId="1">#REF!</definedName>
    <definedName name="ES3_39">#REF!</definedName>
    <definedName name="ES3_4" localSheetId="7">#REF!</definedName>
    <definedName name="ES3_4" localSheetId="1">#REF!</definedName>
    <definedName name="ES3_4">#REF!</definedName>
    <definedName name="ES3_40" localSheetId="7">#REF!</definedName>
    <definedName name="ES3_40" localSheetId="1">#REF!</definedName>
    <definedName name="ES3_40">#REF!</definedName>
    <definedName name="ES3_41" localSheetId="7">#REF!</definedName>
    <definedName name="ES3_41" localSheetId="1">#REF!</definedName>
    <definedName name="ES3_41">#REF!</definedName>
    <definedName name="ES3_42" localSheetId="7">#REF!</definedName>
    <definedName name="ES3_42" localSheetId="1">#REF!</definedName>
    <definedName name="ES3_42">#REF!</definedName>
    <definedName name="ES3_43" localSheetId="7">#REF!</definedName>
    <definedName name="ES3_43" localSheetId="1">#REF!</definedName>
    <definedName name="ES3_43">#REF!</definedName>
    <definedName name="ES3_5" localSheetId="7">#REF!</definedName>
    <definedName name="ES3_5" localSheetId="1">#REF!</definedName>
    <definedName name="ES3_5">#REF!</definedName>
    <definedName name="ES3_6" localSheetId="7">#REF!</definedName>
    <definedName name="ES3_6" localSheetId="1">#REF!</definedName>
    <definedName name="ES3_6">#REF!</definedName>
    <definedName name="ES3_7" localSheetId="7">#REF!</definedName>
    <definedName name="ES3_7" localSheetId="1">#REF!</definedName>
    <definedName name="ES3_7">#REF!</definedName>
    <definedName name="ES3_8" localSheetId="7">#REF!</definedName>
    <definedName name="ES3_8" localSheetId="1">#REF!</definedName>
    <definedName name="ES3_8">#REF!</definedName>
    <definedName name="ES3_9" localSheetId="7">#REF!</definedName>
    <definedName name="ES3_9" localSheetId="1">#REF!</definedName>
    <definedName name="ES3_9">#REF!</definedName>
    <definedName name="ES4_1" localSheetId="7">#REF!</definedName>
    <definedName name="ES4_1" localSheetId="1">#REF!</definedName>
    <definedName name="ES4_1">#REF!</definedName>
    <definedName name="ES4_10" localSheetId="7">#REF!</definedName>
    <definedName name="ES4_10" localSheetId="1">#REF!</definedName>
    <definedName name="ES4_10">#REF!</definedName>
    <definedName name="ES4_11" localSheetId="7">#REF!</definedName>
    <definedName name="ES4_11" localSheetId="1">#REF!</definedName>
    <definedName name="ES4_11">#REF!</definedName>
    <definedName name="ES4_12" localSheetId="7">#REF!</definedName>
    <definedName name="ES4_12" localSheetId="1">#REF!</definedName>
    <definedName name="ES4_12">#REF!</definedName>
    <definedName name="ES4_13" localSheetId="7">#REF!</definedName>
    <definedName name="ES4_13" localSheetId="1">#REF!</definedName>
    <definedName name="ES4_13">#REF!</definedName>
    <definedName name="ES4_14" localSheetId="7">#REF!</definedName>
    <definedName name="ES4_14" localSheetId="1">#REF!</definedName>
    <definedName name="ES4_14">#REF!</definedName>
    <definedName name="ES4_15" localSheetId="7">#REF!</definedName>
    <definedName name="ES4_15" localSheetId="1">#REF!</definedName>
    <definedName name="ES4_15">#REF!</definedName>
    <definedName name="ES4_16" localSheetId="7">#REF!</definedName>
    <definedName name="ES4_16" localSheetId="1">#REF!</definedName>
    <definedName name="ES4_16">#REF!</definedName>
    <definedName name="ES4_17" localSheetId="7">#REF!</definedName>
    <definedName name="ES4_17" localSheetId="1">#REF!</definedName>
    <definedName name="ES4_17">#REF!</definedName>
    <definedName name="ES4_18" localSheetId="7">#REF!</definedName>
    <definedName name="ES4_18" localSheetId="1">#REF!</definedName>
    <definedName name="ES4_18">#REF!</definedName>
    <definedName name="ES4_19" localSheetId="7">#REF!</definedName>
    <definedName name="ES4_19" localSheetId="1">#REF!</definedName>
    <definedName name="ES4_19">#REF!</definedName>
    <definedName name="ES4_2" localSheetId="7">#REF!</definedName>
    <definedName name="ES4_2" localSheetId="1">#REF!</definedName>
    <definedName name="ES4_2">#REF!</definedName>
    <definedName name="ES4_20" localSheetId="7">#REF!</definedName>
    <definedName name="ES4_20" localSheetId="1">#REF!</definedName>
    <definedName name="ES4_20">#REF!</definedName>
    <definedName name="ES4_21" localSheetId="7">#REF!</definedName>
    <definedName name="ES4_21" localSheetId="1">#REF!</definedName>
    <definedName name="ES4_21">#REF!</definedName>
    <definedName name="ES4_22" localSheetId="7">#REF!</definedName>
    <definedName name="ES4_22" localSheetId="1">#REF!</definedName>
    <definedName name="ES4_22">#REF!</definedName>
    <definedName name="ES4_23" localSheetId="7">#REF!</definedName>
    <definedName name="ES4_23" localSheetId="1">#REF!</definedName>
    <definedName name="ES4_23">#REF!</definedName>
    <definedName name="ES4_24" localSheetId="7">#REF!</definedName>
    <definedName name="ES4_24" localSheetId="1">#REF!</definedName>
    <definedName name="ES4_24">#REF!</definedName>
    <definedName name="ES4_25" localSheetId="7">#REF!</definedName>
    <definedName name="ES4_25" localSheetId="1">#REF!</definedName>
    <definedName name="ES4_25">#REF!</definedName>
    <definedName name="ES4_26" localSheetId="7">#REF!</definedName>
    <definedName name="ES4_26" localSheetId="1">#REF!</definedName>
    <definedName name="ES4_26">#REF!</definedName>
    <definedName name="ES4_27" localSheetId="7">#REF!</definedName>
    <definedName name="ES4_27" localSheetId="1">#REF!</definedName>
    <definedName name="ES4_27">#REF!</definedName>
    <definedName name="ES4_28" localSheetId="7">#REF!</definedName>
    <definedName name="ES4_28" localSheetId="1">#REF!</definedName>
    <definedName name="ES4_28">#REF!</definedName>
    <definedName name="ES4_29" localSheetId="7">#REF!</definedName>
    <definedName name="ES4_29" localSheetId="1">#REF!</definedName>
    <definedName name="ES4_29">#REF!</definedName>
    <definedName name="ES4_3" localSheetId="7">#REF!</definedName>
    <definedName name="ES4_3" localSheetId="1">#REF!</definedName>
    <definedName name="ES4_3">#REF!</definedName>
    <definedName name="ES4_30" localSheetId="7">#REF!</definedName>
    <definedName name="ES4_30" localSheetId="1">#REF!</definedName>
    <definedName name="ES4_30">#REF!</definedName>
    <definedName name="ES4_31" localSheetId="7">#REF!</definedName>
    <definedName name="ES4_31" localSheetId="1">#REF!</definedName>
    <definedName name="ES4_31">#REF!</definedName>
    <definedName name="ES4_32" localSheetId="7">#REF!</definedName>
    <definedName name="ES4_32" localSheetId="1">#REF!</definedName>
    <definedName name="ES4_32">#REF!</definedName>
    <definedName name="ES4_33" localSheetId="7">#REF!</definedName>
    <definedName name="ES4_33" localSheetId="1">#REF!</definedName>
    <definedName name="ES4_33">#REF!</definedName>
    <definedName name="ES4_34" localSheetId="7">#REF!</definedName>
    <definedName name="ES4_34" localSheetId="1">#REF!</definedName>
    <definedName name="ES4_34">#REF!</definedName>
    <definedName name="ES4_35" localSheetId="7">#REF!</definedName>
    <definedName name="ES4_35" localSheetId="1">#REF!</definedName>
    <definedName name="ES4_35">#REF!</definedName>
    <definedName name="ES4_36" localSheetId="7">#REF!</definedName>
    <definedName name="ES4_36" localSheetId="1">#REF!</definedName>
    <definedName name="ES4_36">#REF!</definedName>
    <definedName name="ES4_37" localSheetId="7">#REF!</definedName>
    <definedName name="ES4_37" localSheetId="1">#REF!</definedName>
    <definedName name="ES4_37">#REF!</definedName>
    <definedName name="ES4_38" localSheetId="7">#REF!</definedName>
    <definedName name="ES4_38" localSheetId="1">#REF!</definedName>
    <definedName name="ES4_38">#REF!</definedName>
    <definedName name="ES4_39" localSheetId="7">#REF!</definedName>
    <definedName name="ES4_39" localSheetId="1">#REF!</definedName>
    <definedName name="ES4_39">#REF!</definedName>
    <definedName name="ES4_4" localSheetId="7">#REF!</definedName>
    <definedName name="ES4_4" localSheetId="1">#REF!</definedName>
    <definedName name="ES4_4">#REF!</definedName>
    <definedName name="ES4_40" localSheetId="7">#REF!</definedName>
    <definedName name="ES4_40" localSheetId="1">#REF!</definedName>
    <definedName name="ES4_40">#REF!</definedName>
    <definedName name="ES4_41" localSheetId="7">#REF!</definedName>
    <definedName name="ES4_41" localSheetId="1">#REF!</definedName>
    <definedName name="ES4_41">#REF!</definedName>
    <definedName name="ES4_42" localSheetId="7">#REF!</definedName>
    <definedName name="ES4_42" localSheetId="1">#REF!</definedName>
    <definedName name="ES4_42">#REF!</definedName>
    <definedName name="ES4_43" localSheetId="7">#REF!</definedName>
    <definedName name="ES4_43" localSheetId="1">#REF!</definedName>
    <definedName name="ES4_43">#REF!</definedName>
    <definedName name="ES4_5" localSheetId="7">#REF!</definedName>
    <definedName name="ES4_5" localSheetId="1">#REF!</definedName>
    <definedName name="ES4_5">#REF!</definedName>
    <definedName name="ES4_6" localSheetId="7">#REF!</definedName>
    <definedName name="ES4_6" localSheetId="1">#REF!</definedName>
    <definedName name="ES4_6">#REF!</definedName>
    <definedName name="ES4_7" localSheetId="7">#REF!</definedName>
    <definedName name="ES4_7" localSheetId="1">#REF!</definedName>
    <definedName name="ES4_7">#REF!</definedName>
    <definedName name="ES4_8" localSheetId="7">#REF!</definedName>
    <definedName name="ES4_8" localSheetId="1">#REF!</definedName>
    <definedName name="ES4_8">#REF!</definedName>
    <definedName name="ES4_9" localSheetId="7">#REF!</definedName>
    <definedName name="ES4_9" localSheetId="1">#REF!</definedName>
    <definedName name="ES4_9">#REF!</definedName>
    <definedName name="ES5_1" localSheetId="7">#REF!</definedName>
    <definedName name="ES5_1" localSheetId="1">#REF!</definedName>
    <definedName name="ES5_1">#REF!</definedName>
    <definedName name="ES5_10" localSheetId="7">#REF!</definedName>
    <definedName name="ES5_10" localSheetId="1">#REF!</definedName>
    <definedName name="ES5_10">#REF!</definedName>
    <definedName name="ES5_11" localSheetId="7">#REF!</definedName>
    <definedName name="ES5_11" localSheetId="1">#REF!</definedName>
    <definedName name="ES5_11">#REF!</definedName>
    <definedName name="ES5_12" localSheetId="7">#REF!</definedName>
    <definedName name="ES5_12" localSheetId="1">#REF!</definedName>
    <definedName name="ES5_12">#REF!</definedName>
    <definedName name="ES5_13" localSheetId="7">#REF!</definedName>
    <definedName name="ES5_13" localSheetId="1">#REF!</definedName>
    <definedName name="ES5_13">#REF!</definedName>
    <definedName name="ES5_14" localSheetId="7">#REF!</definedName>
    <definedName name="ES5_14" localSheetId="1">#REF!</definedName>
    <definedName name="ES5_14">#REF!</definedName>
    <definedName name="ES5_15" localSheetId="7">#REF!</definedName>
    <definedName name="ES5_15" localSheetId="1">#REF!</definedName>
    <definedName name="ES5_15">#REF!</definedName>
    <definedName name="ES5_16" localSheetId="7">#REF!</definedName>
    <definedName name="ES5_16" localSheetId="1">#REF!</definedName>
    <definedName name="ES5_16">#REF!</definedName>
    <definedName name="ES5_17" localSheetId="7">#REF!</definedName>
    <definedName name="ES5_17" localSheetId="1">#REF!</definedName>
    <definedName name="ES5_17">#REF!</definedName>
    <definedName name="ES5_18" localSheetId="7">#REF!</definedName>
    <definedName name="ES5_18" localSheetId="1">#REF!</definedName>
    <definedName name="ES5_18">#REF!</definedName>
    <definedName name="ES5_19" localSheetId="7">#REF!</definedName>
    <definedName name="ES5_19" localSheetId="1">#REF!</definedName>
    <definedName name="ES5_19">#REF!</definedName>
    <definedName name="ES5_2" localSheetId="7">#REF!</definedName>
    <definedName name="ES5_2" localSheetId="1">#REF!</definedName>
    <definedName name="ES5_2">#REF!</definedName>
    <definedName name="ES5_20" localSheetId="7">#REF!</definedName>
    <definedName name="ES5_20" localSheetId="1">#REF!</definedName>
    <definedName name="ES5_20">#REF!</definedName>
    <definedName name="ES5_21" localSheetId="7">#REF!</definedName>
    <definedName name="ES5_21" localSheetId="1">#REF!</definedName>
    <definedName name="ES5_21">#REF!</definedName>
    <definedName name="ES5_22" localSheetId="7">#REF!</definedName>
    <definedName name="ES5_22" localSheetId="1">#REF!</definedName>
    <definedName name="ES5_22">#REF!</definedName>
    <definedName name="ES5_23" localSheetId="7">#REF!</definedName>
    <definedName name="ES5_23" localSheetId="1">#REF!</definedName>
    <definedName name="ES5_23">#REF!</definedName>
    <definedName name="ES5_24" localSheetId="7">#REF!</definedName>
    <definedName name="ES5_24" localSheetId="1">#REF!</definedName>
    <definedName name="ES5_24">#REF!</definedName>
    <definedName name="ES5_25" localSheetId="7">#REF!</definedName>
    <definedName name="ES5_25" localSheetId="1">#REF!</definedName>
    <definedName name="ES5_25">#REF!</definedName>
    <definedName name="ES5_26" localSheetId="7">#REF!</definedName>
    <definedName name="ES5_26" localSheetId="1">#REF!</definedName>
    <definedName name="ES5_26">#REF!</definedName>
    <definedName name="ES5_27" localSheetId="7">#REF!</definedName>
    <definedName name="ES5_27" localSheetId="1">#REF!</definedName>
    <definedName name="ES5_27">#REF!</definedName>
    <definedName name="ES5_28" localSheetId="7">#REF!</definedName>
    <definedName name="ES5_28" localSheetId="1">#REF!</definedName>
    <definedName name="ES5_28">#REF!</definedName>
    <definedName name="ES5_29" localSheetId="7">#REF!</definedName>
    <definedName name="ES5_29" localSheetId="1">#REF!</definedName>
    <definedName name="ES5_29">#REF!</definedName>
    <definedName name="ES5_3" localSheetId="7">#REF!</definedName>
    <definedName name="ES5_3" localSheetId="1">#REF!</definedName>
    <definedName name="ES5_3">#REF!</definedName>
    <definedName name="ES5_30" localSheetId="7">#REF!</definedName>
    <definedName name="ES5_30" localSheetId="1">#REF!</definedName>
    <definedName name="ES5_30">#REF!</definedName>
    <definedName name="ES5_31" localSheetId="7">#REF!</definedName>
    <definedName name="ES5_31" localSheetId="1">#REF!</definedName>
    <definedName name="ES5_31">#REF!</definedName>
    <definedName name="ES5_32" localSheetId="7">#REF!</definedName>
    <definedName name="ES5_32" localSheetId="1">#REF!</definedName>
    <definedName name="ES5_32">#REF!</definedName>
    <definedName name="ES5_33" localSheetId="7">#REF!</definedName>
    <definedName name="ES5_33" localSheetId="1">#REF!</definedName>
    <definedName name="ES5_33">#REF!</definedName>
    <definedName name="ES5_34" localSheetId="7">#REF!</definedName>
    <definedName name="ES5_34" localSheetId="1">#REF!</definedName>
    <definedName name="ES5_34">#REF!</definedName>
    <definedName name="ES5_35" localSheetId="7">#REF!</definedName>
    <definedName name="ES5_35" localSheetId="1">#REF!</definedName>
    <definedName name="ES5_35">#REF!</definedName>
    <definedName name="ES5_36" localSheetId="7">#REF!</definedName>
    <definedName name="ES5_36" localSheetId="1">#REF!</definedName>
    <definedName name="ES5_36">#REF!</definedName>
    <definedName name="ES5_37" localSheetId="7">#REF!</definedName>
    <definedName name="ES5_37" localSheetId="1">#REF!</definedName>
    <definedName name="ES5_37">#REF!</definedName>
    <definedName name="ES5_38" localSheetId="7">#REF!</definedName>
    <definedName name="ES5_38" localSheetId="1">#REF!</definedName>
    <definedName name="ES5_38">#REF!</definedName>
    <definedName name="ES5_39" localSheetId="7">#REF!</definedName>
    <definedName name="ES5_39" localSheetId="1">#REF!</definedName>
    <definedName name="ES5_39">#REF!</definedName>
    <definedName name="ES5_4" localSheetId="7">#REF!</definedName>
    <definedName name="ES5_4" localSheetId="1">#REF!</definedName>
    <definedName name="ES5_4">#REF!</definedName>
    <definedName name="ES5_40" localSheetId="7">#REF!</definedName>
    <definedName name="ES5_40" localSheetId="1">#REF!</definedName>
    <definedName name="ES5_40">#REF!</definedName>
    <definedName name="ES5_41" localSheetId="7">#REF!</definedName>
    <definedName name="ES5_41" localSheetId="1">#REF!</definedName>
    <definedName name="ES5_41">#REF!</definedName>
    <definedName name="ES5_42" localSheetId="7">#REF!</definedName>
    <definedName name="ES5_42" localSheetId="1">#REF!</definedName>
    <definedName name="ES5_42">#REF!</definedName>
    <definedName name="ES5_43" localSheetId="7">#REF!</definedName>
    <definedName name="ES5_43" localSheetId="1">#REF!</definedName>
    <definedName name="ES5_43">#REF!</definedName>
    <definedName name="ES5_5" localSheetId="7">#REF!</definedName>
    <definedName name="ES5_5" localSheetId="1">#REF!</definedName>
    <definedName name="ES5_5">#REF!</definedName>
    <definedName name="ES5_6" localSheetId="7">#REF!</definedName>
    <definedName name="ES5_6" localSheetId="1">#REF!</definedName>
    <definedName name="ES5_6">#REF!</definedName>
    <definedName name="ES5_7" localSheetId="7">#REF!</definedName>
    <definedName name="ES5_7" localSheetId="1">#REF!</definedName>
    <definedName name="ES5_7">#REF!</definedName>
    <definedName name="ES5_8" localSheetId="7">#REF!</definedName>
    <definedName name="ES5_8" localSheetId="1">#REF!</definedName>
    <definedName name="ES5_8">#REF!</definedName>
    <definedName name="ES5_9" localSheetId="7">#REF!</definedName>
    <definedName name="ES5_9" localSheetId="1">#REF!</definedName>
    <definedName name="ES5_9">#REF!</definedName>
    <definedName name="ES6_1" localSheetId="7">#REF!</definedName>
    <definedName name="ES6_1" localSheetId="1">#REF!</definedName>
    <definedName name="ES6_1">#REF!</definedName>
    <definedName name="ES6_10" localSheetId="7">#REF!</definedName>
    <definedName name="ES6_10" localSheetId="1">#REF!</definedName>
    <definedName name="ES6_10">#REF!</definedName>
    <definedName name="ES6_11" localSheetId="7">#REF!</definedName>
    <definedName name="ES6_11" localSheetId="1">#REF!</definedName>
    <definedName name="ES6_11">#REF!</definedName>
    <definedName name="ES6_12" localSheetId="7">#REF!</definedName>
    <definedName name="ES6_12" localSheetId="1">#REF!</definedName>
    <definedName name="ES6_12">#REF!</definedName>
    <definedName name="ES6_13" localSheetId="7">#REF!</definedName>
    <definedName name="ES6_13" localSheetId="1">#REF!</definedName>
    <definedName name="ES6_13">#REF!</definedName>
    <definedName name="ES6_14" localSheetId="7">#REF!</definedName>
    <definedName name="ES6_14" localSheetId="1">#REF!</definedName>
    <definedName name="ES6_14">#REF!</definedName>
    <definedName name="ES6_15" localSheetId="7">#REF!</definedName>
    <definedName name="ES6_15" localSheetId="1">#REF!</definedName>
    <definedName name="ES6_15">#REF!</definedName>
    <definedName name="ES6_16" localSheetId="7">#REF!</definedName>
    <definedName name="ES6_16" localSheetId="1">#REF!</definedName>
    <definedName name="ES6_16">#REF!</definedName>
    <definedName name="ES6_17" localSheetId="7">#REF!</definedName>
    <definedName name="ES6_17" localSheetId="1">#REF!</definedName>
    <definedName name="ES6_17">#REF!</definedName>
    <definedName name="ES6_18" localSheetId="7">#REF!</definedName>
    <definedName name="ES6_18" localSheetId="1">#REF!</definedName>
    <definedName name="ES6_18">#REF!</definedName>
    <definedName name="ES6_19" localSheetId="7">#REF!</definedName>
    <definedName name="ES6_19" localSheetId="1">#REF!</definedName>
    <definedName name="ES6_19">#REF!</definedName>
    <definedName name="ES6_2" localSheetId="7">#REF!</definedName>
    <definedName name="ES6_2" localSheetId="1">#REF!</definedName>
    <definedName name="ES6_2">#REF!</definedName>
    <definedName name="ES6_20" localSheetId="7">#REF!</definedName>
    <definedName name="ES6_20" localSheetId="1">#REF!</definedName>
    <definedName name="ES6_20">#REF!</definedName>
    <definedName name="ES6_21" localSheetId="7">#REF!</definedName>
    <definedName name="ES6_21" localSheetId="1">#REF!</definedName>
    <definedName name="ES6_21">#REF!</definedName>
    <definedName name="ES6_22" localSheetId="7">#REF!</definedName>
    <definedName name="ES6_22" localSheetId="1">#REF!</definedName>
    <definedName name="ES6_22">#REF!</definedName>
    <definedName name="ES6_23" localSheetId="7">#REF!</definedName>
    <definedName name="ES6_23" localSheetId="1">#REF!</definedName>
    <definedName name="ES6_23">#REF!</definedName>
    <definedName name="ES6_24" localSheetId="7">#REF!</definedName>
    <definedName name="ES6_24" localSheetId="1">#REF!</definedName>
    <definedName name="ES6_24">#REF!</definedName>
    <definedName name="ES6_25" localSheetId="7">#REF!</definedName>
    <definedName name="ES6_25" localSheetId="1">#REF!</definedName>
    <definedName name="ES6_25">#REF!</definedName>
    <definedName name="ES6_26" localSheetId="7">#REF!</definedName>
    <definedName name="ES6_26" localSheetId="1">#REF!</definedName>
    <definedName name="ES6_26">#REF!</definedName>
    <definedName name="ES6_27" localSheetId="7">#REF!</definedName>
    <definedName name="ES6_27" localSheetId="1">#REF!</definedName>
    <definedName name="ES6_27">#REF!</definedName>
    <definedName name="ES6_28" localSheetId="7">#REF!</definedName>
    <definedName name="ES6_28" localSheetId="1">#REF!</definedName>
    <definedName name="ES6_28">#REF!</definedName>
    <definedName name="ES6_29" localSheetId="7">#REF!</definedName>
    <definedName name="ES6_29" localSheetId="1">#REF!</definedName>
    <definedName name="ES6_29">#REF!</definedName>
    <definedName name="ES6_3" localSheetId="7">#REF!</definedName>
    <definedName name="ES6_3" localSheetId="1">#REF!</definedName>
    <definedName name="ES6_3">#REF!</definedName>
    <definedName name="ES6_30" localSheetId="7">#REF!</definedName>
    <definedName name="ES6_30" localSheetId="1">#REF!</definedName>
    <definedName name="ES6_30">#REF!</definedName>
    <definedName name="ES6_31" localSheetId="7">#REF!</definedName>
    <definedName name="ES6_31" localSheetId="1">#REF!</definedName>
    <definedName name="ES6_31">#REF!</definedName>
    <definedName name="ES6_32" localSheetId="7">#REF!</definedName>
    <definedName name="ES6_32" localSheetId="1">#REF!</definedName>
    <definedName name="ES6_32">#REF!</definedName>
    <definedName name="ES6_33" localSheetId="7">#REF!</definedName>
    <definedName name="ES6_33" localSheetId="1">#REF!</definedName>
    <definedName name="ES6_33">#REF!</definedName>
    <definedName name="ES6_34" localSheetId="7">#REF!</definedName>
    <definedName name="ES6_34" localSheetId="1">#REF!</definedName>
    <definedName name="ES6_34">#REF!</definedName>
    <definedName name="ES6_35" localSheetId="7">#REF!</definedName>
    <definedName name="ES6_35" localSheetId="1">#REF!</definedName>
    <definedName name="ES6_35">#REF!</definedName>
    <definedName name="ES6_36" localSheetId="7">#REF!</definedName>
    <definedName name="ES6_36" localSheetId="1">#REF!</definedName>
    <definedName name="ES6_36">#REF!</definedName>
    <definedName name="ES6_37" localSheetId="7">#REF!</definedName>
    <definedName name="ES6_37" localSheetId="1">#REF!</definedName>
    <definedName name="ES6_37">#REF!</definedName>
    <definedName name="ES6_38" localSheetId="7">#REF!</definedName>
    <definedName name="ES6_38" localSheetId="1">#REF!</definedName>
    <definedName name="ES6_38">#REF!</definedName>
    <definedName name="ES6_39" localSheetId="7">#REF!</definedName>
    <definedName name="ES6_39" localSheetId="1">#REF!</definedName>
    <definedName name="ES6_39">#REF!</definedName>
    <definedName name="ES6_4" localSheetId="7">#REF!</definedName>
    <definedName name="ES6_4" localSheetId="1">#REF!</definedName>
    <definedName name="ES6_4">#REF!</definedName>
    <definedName name="ES6_40" localSheetId="7">#REF!</definedName>
    <definedName name="ES6_40" localSheetId="1">#REF!</definedName>
    <definedName name="ES6_40">#REF!</definedName>
    <definedName name="ES6_41" localSheetId="7">#REF!</definedName>
    <definedName name="ES6_41" localSheetId="1">#REF!</definedName>
    <definedName name="ES6_41">#REF!</definedName>
    <definedName name="ES6_42" localSheetId="7">#REF!</definedName>
    <definedName name="ES6_42" localSheetId="1">#REF!</definedName>
    <definedName name="ES6_42">#REF!</definedName>
    <definedName name="ES6_43" localSheetId="7">#REF!</definedName>
    <definedName name="ES6_43" localSheetId="1">#REF!</definedName>
    <definedName name="ES6_43">#REF!</definedName>
    <definedName name="ES6_5" localSheetId="7">#REF!</definedName>
    <definedName name="ES6_5" localSheetId="1">#REF!</definedName>
    <definedName name="ES6_5">#REF!</definedName>
    <definedName name="ES6_6" localSheetId="7">#REF!</definedName>
    <definedName name="ES6_6" localSheetId="1">#REF!</definedName>
    <definedName name="ES6_6">#REF!</definedName>
    <definedName name="ES6_7" localSheetId="7">#REF!</definedName>
    <definedName name="ES6_7" localSheetId="1">#REF!</definedName>
    <definedName name="ES6_7">#REF!</definedName>
    <definedName name="ES6_8" localSheetId="7">#REF!</definedName>
    <definedName name="ES6_8" localSheetId="1">#REF!</definedName>
    <definedName name="ES6_8">#REF!</definedName>
    <definedName name="ES6_9" localSheetId="7">#REF!</definedName>
    <definedName name="ES6_9" localSheetId="1">#REF!</definedName>
    <definedName name="ES6_9">#REF!</definedName>
    <definedName name="ESC" localSheetId="7">IF([81]!LG=9,[81]!FES,"")</definedName>
    <definedName name="ESC" localSheetId="1">IF([81]!LG=9,[81]!FES,"")</definedName>
    <definedName name="ESC">IF([81]!LG=9,[81]!FES,"")</definedName>
    <definedName name="escalones" localSheetId="7">[51]lisprecios!#REF!</definedName>
    <definedName name="escalones" localSheetId="1">[51]lisprecios!#REF!</definedName>
    <definedName name="escalones">[51]lisprecios!#REF!</definedName>
    <definedName name="ESE" localSheetId="7">#REF!</definedName>
    <definedName name="ESE" localSheetId="1">#REF!</definedName>
    <definedName name="ESE">#REF!</definedName>
    <definedName name="ESMALTE" localSheetId="7">#REF!</definedName>
    <definedName name="ESMALTE" localSheetId="1">#REF!</definedName>
    <definedName name="ESMALTE">#REF!</definedName>
    <definedName name="ESP201.15">'[130]201.15'!$H$49</definedName>
    <definedName name="ESP201.21">'[130]201.21'!$H$50</definedName>
    <definedName name="ESP201.7">'[130]201.7'!$H$52</definedName>
    <definedName name="ESP201.8">'[130]201.8'!$H$53</definedName>
    <definedName name="ESP210.2.2" localSheetId="7">#REF!</definedName>
    <definedName name="ESP210.2.2" localSheetId="1">#REF!</definedName>
    <definedName name="ESP210.2.2">#REF!</definedName>
    <definedName name="ESP225P" localSheetId="7">#REF!</definedName>
    <definedName name="ESP225P" localSheetId="1">#REF!</definedName>
    <definedName name="ESP225P">#REF!</definedName>
    <definedName name="ESP330.1P">'[130]330.1P (7801)'!$H$50</definedName>
    <definedName name="ESP632.1P">'[130]632.1P '!$H$57</definedName>
    <definedName name="ESP632.4P">'[130]632.4P'!$H$51</definedName>
    <definedName name="ESPECIFICACION" localSheetId="7">#REF!</definedName>
    <definedName name="ESPECIFICACION" localSheetId="1">#REF!</definedName>
    <definedName name="ESPECIFICACION">#REF!</definedName>
    <definedName name="Especificación" localSheetId="7">#REF!</definedName>
    <definedName name="Especificación" localSheetId="1">#REF!</definedName>
    <definedName name="Especificación">#REF!</definedName>
    <definedName name="ESTACION">[78]TABLAS!$B$63:$B$78</definedName>
    <definedName name="Este" localSheetId="7">#REF!</definedName>
    <definedName name="Este" localSheetId="1">#REF!</definedName>
    <definedName name="Este">#REF!</definedName>
    <definedName name="ESTERIL" localSheetId="7">'[75]BASE DE DATOS ORIG'!#REF!</definedName>
    <definedName name="ESTERIL" localSheetId="1">'[75]BASE DE DATOS ORIG'!#REF!</definedName>
    <definedName name="ESTERIL">'[75]BASE DE DATOS ORIG'!#REF!</definedName>
    <definedName name="ESTRUCT06" localSheetId="7">'[131]Análisis Unit'!#REF!</definedName>
    <definedName name="ESTRUCT06" localSheetId="1">'[131]Análisis Unit'!#REF!</definedName>
    <definedName name="ESTRUCT06">'[131]Análisis Unit'!#REF!</definedName>
    <definedName name="ESTRUCT07" localSheetId="7">'[131]Análisis Unit'!#REF!</definedName>
    <definedName name="ESTRUCT07" localSheetId="1">'[131]Análisis Unit'!#REF!</definedName>
    <definedName name="ESTRUCT07">'[131]Análisis Unit'!#REF!</definedName>
    <definedName name="ESTRUCT08" localSheetId="7">'[131]Análisis Unit'!#REF!</definedName>
    <definedName name="ESTRUCT08" localSheetId="1">'[131]Análisis Unit'!#REF!</definedName>
    <definedName name="ESTRUCT08">'[131]Análisis Unit'!#REF!</definedName>
    <definedName name="ESTRUCT09" localSheetId="7">'[131]Análisis Unit'!#REF!</definedName>
    <definedName name="ESTRUCT09" localSheetId="1">'[131]Análisis Unit'!#REF!</definedName>
    <definedName name="ESTRUCT09">'[131]Análisis Unit'!#REF!</definedName>
    <definedName name="ESTRUCT10" localSheetId="7">'[131]Análisis Unit'!#REF!</definedName>
    <definedName name="ESTRUCT10" localSheetId="1">'[131]Análisis Unit'!#REF!</definedName>
    <definedName name="ESTRUCT10">'[131]Análisis Unit'!#REF!</definedName>
    <definedName name="ESTRUCT11" localSheetId="7">'[131]Análisis Unit'!#REF!</definedName>
    <definedName name="ESTRUCT11" localSheetId="1">'[131]Análisis Unit'!#REF!</definedName>
    <definedName name="ESTRUCT11">'[131]Análisis Unit'!#REF!</definedName>
    <definedName name="ESTRUCT12" localSheetId="7">'[131]Análisis Unit'!#REF!</definedName>
    <definedName name="ESTRUCT12" localSheetId="1">'[131]Análisis Unit'!#REF!</definedName>
    <definedName name="ESTRUCT12">'[131]Análisis Unit'!#REF!</definedName>
    <definedName name="ESTRUCT13" localSheetId="7">'[131]Análisis Unit'!#REF!</definedName>
    <definedName name="ESTRUCT13" localSheetId="1">'[131]Análisis Unit'!#REF!</definedName>
    <definedName name="ESTRUCT13">'[131]Análisis Unit'!#REF!</definedName>
    <definedName name="ESTRUCT14" localSheetId="7">'[131]Análisis Unit'!#REF!</definedName>
    <definedName name="ESTRUCT14" localSheetId="1">'[131]Análisis Unit'!#REF!</definedName>
    <definedName name="ESTRUCT14">'[131]Análisis Unit'!#REF!</definedName>
    <definedName name="ESTRUCT15" localSheetId="7">'[131]Análisis Unit'!#REF!</definedName>
    <definedName name="ESTRUCT15" localSheetId="1">'[131]Análisis Unit'!#REF!</definedName>
    <definedName name="ESTRUCT15">'[131]Análisis Unit'!#REF!</definedName>
    <definedName name="ESTRUCT16" localSheetId="7">'[131]Análisis Unit'!#REF!</definedName>
    <definedName name="ESTRUCT16" localSheetId="1">'[131]Análisis Unit'!#REF!</definedName>
    <definedName name="ESTRUCT16">'[131]Análisis Unit'!#REF!</definedName>
    <definedName name="ESTRUCT17" localSheetId="7">'[131]Análisis Unit'!#REF!</definedName>
    <definedName name="ESTRUCT17" localSheetId="1">'[131]Análisis Unit'!#REF!</definedName>
    <definedName name="ESTRUCT17">'[131]Análisis Unit'!#REF!</definedName>
    <definedName name="ESTRUCT18" localSheetId="7">'[131]Análisis Unit'!#REF!</definedName>
    <definedName name="ESTRUCT18" localSheetId="1">'[131]Análisis Unit'!#REF!</definedName>
    <definedName name="ESTRUCT18">'[131]Análisis Unit'!#REF!</definedName>
    <definedName name="ESTRUCT19" localSheetId="7">'[131]Análisis Unit'!#REF!</definedName>
    <definedName name="ESTRUCT19" localSheetId="1">'[131]Análisis Unit'!#REF!</definedName>
    <definedName name="ESTRUCT19">'[131]Análisis Unit'!#REF!</definedName>
    <definedName name="ESTRUCT20" localSheetId="7">'[131]Análisis Unit'!#REF!</definedName>
    <definedName name="ESTRUCT20" localSheetId="1">'[131]Análisis Unit'!#REF!</definedName>
    <definedName name="ESTRUCT20">'[131]Análisis Unit'!#REF!</definedName>
    <definedName name="ESTRUCT21" localSheetId="7">'[131]Análisis Unit'!#REF!</definedName>
    <definedName name="ESTRUCT21" localSheetId="1">'[131]Análisis Unit'!#REF!</definedName>
    <definedName name="ESTRUCT21">'[131]Análisis Unit'!#REF!</definedName>
    <definedName name="ESTRUCT22" localSheetId="7">'[131]Análisis Unit'!#REF!</definedName>
    <definedName name="ESTRUCT22" localSheetId="1">'[131]Análisis Unit'!#REF!</definedName>
    <definedName name="ESTRUCT22">'[131]Análisis Unit'!#REF!</definedName>
    <definedName name="ESTRUCT24" localSheetId="7">'[131]Análisis Unit'!#REF!</definedName>
    <definedName name="ESTRUCT24" localSheetId="1">'[131]Análisis Unit'!#REF!</definedName>
    <definedName name="ESTRUCT24">'[131]Análisis Unit'!#REF!</definedName>
    <definedName name="ESTRUCT25" localSheetId="7">'[131]Análisis Unit'!#REF!</definedName>
    <definedName name="ESTRUCT25" localSheetId="1">'[131]Análisis Unit'!#REF!</definedName>
    <definedName name="ESTRUCT25">'[131]Análisis Unit'!#REF!</definedName>
    <definedName name="ESTRUCT28" localSheetId="7">'[131]Análisis Unit'!#REF!</definedName>
    <definedName name="ESTRUCT28" localSheetId="1">'[131]Análisis Unit'!#REF!</definedName>
    <definedName name="ESTRUCT28">'[131]Análisis Unit'!#REF!</definedName>
    <definedName name="ESTRUCT29" localSheetId="7">'[131]Análisis Unit'!#REF!</definedName>
    <definedName name="ESTRUCT29" localSheetId="1">'[131]Análisis Unit'!#REF!</definedName>
    <definedName name="ESTRUCT29">'[131]Análisis Unit'!#REF!</definedName>
    <definedName name="ESTRUCT31" localSheetId="7">'[131]Análisis Unit'!#REF!</definedName>
    <definedName name="ESTRUCT31" localSheetId="1">'[131]Análisis Unit'!#REF!</definedName>
    <definedName name="ESTRUCT31">'[131]Análisis Unit'!#REF!</definedName>
    <definedName name="ESTRUCT33" localSheetId="7">'[131]Análisis Unit'!#REF!</definedName>
    <definedName name="ESTRUCT33" localSheetId="1">'[131]Análisis Unit'!#REF!</definedName>
    <definedName name="ESTRUCT33">'[131]Análisis Unit'!#REF!</definedName>
    <definedName name="ESTRUCT34" localSheetId="7">'[131]Análisis Unit'!#REF!</definedName>
    <definedName name="ESTRUCT34" localSheetId="1">'[131]Análisis Unit'!#REF!</definedName>
    <definedName name="ESTRUCT34">'[131]Análisis Unit'!#REF!</definedName>
    <definedName name="ESTRUCT43" localSheetId="7">'[131]Análisis Unit'!#REF!</definedName>
    <definedName name="ESTRUCT43" localSheetId="1">'[131]Análisis Unit'!#REF!</definedName>
    <definedName name="ESTRUCT43">'[131]Análisis Unit'!#REF!</definedName>
    <definedName name="ESTRUCTURA" localSheetId="7">#REF!</definedName>
    <definedName name="ESTRUCTURA" localSheetId="20">#REF!</definedName>
    <definedName name="ESTRUCTURA" localSheetId="1">#REF!</definedName>
    <definedName name="ESTRUCTURA">#REF!</definedName>
    <definedName name="ETAPA1" localSheetId="7">#REF!</definedName>
    <definedName name="ETAPA1" localSheetId="19">#REF!</definedName>
    <definedName name="ETAPA1" localSheetId="18">#REF!</definedName>
    <definedName name="ETAPA1" localSheetId="20">#REF!</definedName>
    <definedName name="ETAPA1" localSheetId="1">#REF!</definedName>
    <definedName name="ETAPA1">#REF!</definedName>
    <definedName name="ETAPA2" localSheetId="7">#REF!</definedName>
    <definedName name="ETAPA2" localSheetId="19">#REF!</definedName>
    <definedName name="ETAPA2" localSheetId="18">#REF!</definedName>
    <definedName name="ETAPA2" localSheetId="20">#REF!</definedName>
    <definedName name="ETAPA2" localSheetId="1">#REF!</definedName>
    <definedName name="ETAPA2">#REF!</definedName>
    <definedName name="ETAPA3" localSheetId="7">#REF!</definedName>
    <definedName name="ETAPA3" localSheetId="19">#REF!</definedName>
    <definedName name="ETAPA3" localSheetId="18">#REF!</definedName>
    <definedName name="ETAPA3" localSheetId="20">#REF!</definedName>
    <definedName name="ETAPA3" localSheetId="1">#REF!</definedName>
    <definedName name="ETAPA3">#REF!</definedName>
    <definedName name="ETAPA4" localSheetId="7">#REF!</definedName>
    <definedName name="ETAPA4" localSheetId="20">#REF!</definedName>
    <definedName name="ETAPA4" localSheetId="1">#REF!</definedName>
    <definedName name="ETAPA4">#REF!</definedName>
    <definedName name="ETERNIT6" localSheetId="7">#REF!</definedName>
    <definedName name="ETERNIT6" localSheetId="1">#REF!</definedName>
    <definedName name="ETERNIT6">#REF!</definedName>
    <definedName name="etertgg" localSheetId="19" hidden="1">{"via1",#N/A,TRUE,"general";"via2",#N/A,TRUE,"general";"via3",#N/A,TRUE,"general"}</definedName>
    <definedName name="etertgg" localSheetId="20" hidden="1">{"via1",#N/A,TRUE,"general";"via2",#N/A,TRUE,"general";"via3",#N/A,TRUE,"general"}</definedName>
    <definedName name="etertgg" hidden="1">{"via1",#N/A,TRUE,"general";"via2",#N/A,TRUE,"general";"via3",#N/A,TRUE,"general"}</definedName>
    <definedName name="etertgg_1" localSheetId="19" hidden="1">{"via1",#N/A,TRUE,"general";"via2",#N/A,TRUE,"general";"via3",#N/A,TRUE,"general"}</definedName>
    <definedName name="etertgg_1" localSheetId="20" hidden="1">{"via1",#N/A,TRUE,"general";"via2",#N/A,TRUE,"general";"via3",#N/A,TRUE,"general"}</definedName>
    <definedName name="etertgg_1" hidden="1">{"via1",#N/A,TRUE,"general";"via2",#N/A,TRUE,"general";"via3",#N/A,TRUE,"general"}</definedName>
    <definedName name="etewt" localSheetId="19" hidden="1">{"TAB1",#N/A,TRUE,"GENERAL";"TAB2",#N/A,TRUE,"GENERAL";"TAB3",#N/A,TRUE,"GENERAL";"TAB4",#N/A,TRUE,"GENERAL";"TAB5",#N/A,TRUE,"GENERAL"}</definedName>
    <definedName name="etewt" localSheetId="20" hidden="1">{"TAB1",#N/A,TRUE,"GENERAL";"TAB2",#N/A,TRUE,"GENERAL";"TAB3",#N/A,TRUE,"GENERAL";"TAB4",#N/A,TRUE,"GENERAL";"TAB5",#N/A,TRUE,"GENERAL"}</definedName>
    <definedName name="etewt" hidden="1">{"TAB1",#N/A,TRUE,"GENERAL";"TAB2",#N/A,TRUE,"GENERAL";"TAB3",#N/A,TRUE,"GENERAL";"TAB4",#N/A,TRUE,"GENERAL";"TAB5",#N/A,TRUE,"GENERAL"}</definedName>
    <definedName name="etewt_1" localSheetId="19" hidden="1">{"TAB1",#N/A,TRUE,"GENERAL";"TAB2",#N/A,TRUE,"GENERAL";"TAB3",#N/A,TRUE,"GENERAL";"TAB4",#N/A,TRUE,"GENERAL";"TAB5",#N/A,TRUE,"GENERAL"}</definedName>
    <definedName name="etewt_1" localSheetId="20" hidden="1">{"TAB1",#N/A,TRUE,"GENERAL";"TAB2",#N/A,TRUE,"GENERAL";"TAB3",#N/A,TRUE,"GENERAL";"TAB4",#N/A,TRUE,"GENERAL";"TAB5",#N/A,TRUE,"GENERAL"}</definedName>
    <definedName name="etewt_1" hidden="1">{"TAB1",#N/A,TRUE,"GENERAL";"TAB2",#N/A,TRUE,"GENERAL";"TAB3",#N/A,TRUE,"GENERAL";"TAB4",#N/A,TRUE,"GENERAL";"TAB5",#N/A,TRUE,"GENERAL"}</definedName>
    <definedName name="etu" localSheetId="19" hidden="1">{"via1",#N/A,TRUE,"general";"via2",#N/A,TRUE,"general";"via3",#N/A,TRUE,"general"}</definedName>
    <definedName name="etu" localSheetId="20" hidden="1">{"via1",#N/A,TRUE,"general";"via2",#N/A,TRUE,"general";"via3",#N/A,TRUE,"general"}</definedName>
    <definedName name="etu" hidden="1">{"via1",#N/A,TRUE,"general";"via2",#N/A,TRUE,"general";"via3",#N/A,TRUE,"general"}</definedName>
    <definedName name="etu_1" localSheetId="19" hidden="1">{"via1",#N/A,TRUE,"general";"via2",#N/A,TRUE,"general";"via3",#N/A,TRUE,"general"}</definedName>
    <definedName name="etu_1" localSheetId="20" hidden="1">{"via1",#N/A,TRUE,"general";"via2",#N/A,TRUE,"general";"via3",#N/A,TRUE,"general"}</definedName>
    <definedName name="etu_1" hidden="1">{"via1",#N/A,TRUE,"general";"via2",#N/A,TRUE,"general";"via3",#N/A,TRUE,"general"}</definedName>
    <definedName name="etueh" localSheetId="19" hidden="1">{"via1",#N/A,TRUE,"general";"via2",#N/A,TRUE,"general";"via3",#N/A,TRUE,"general"}</definedName>
    <definedName name="etueh" localSheetId="20" hidden="1">{"via1",#N/A,TRUE,"general";"via2",#N/A,TRUE,"general";"via3",#N/A,TRUE,"general"}</definedName>
    <definedName name="etueh" hidden="1">{"via1",#N/A,TRUE,"general";"via2",#N/A,TRUE,"general";"via3",#N/A,TRUE,"general"}</definedName>
    <definedName name="etueh_1" localSheetId="19" hidden="1">{"via1",#N/A,TRUE,"general";"via2",#N/A,TRUE,"general";"via3",#N/A,TRUE,"general"}</definedName>
    <definedName name="etueh_1" localSheetId="20" hidden="1">{"via1",#N/A,TRUE,"general";"via2",#N/A,TRUE,"general";"via3",#N/A,TRUE,"general"}</definedName>
    <definedName name="etueh_1" hidden="1">{"via1",#N/A,TRUE,"general";"via2",#N/A,TRUE,"general";"via3",#N/A,TRUE,"general"}</definedName>
    <definedName name="etyty" localSheetId="19" hidden="1">{"via1",#N/A,TRUE,"general";"via2",#N/A,TRUE,"general";"via3",#N/A,TRUE,"general"}</definedName>
    <definedName name="etyty" localSheetId="20" hidden="1">{"via1",#N/A,TRUE,"general";"via2",#N/A,TRUE,"general";"via3",#N/A,TRUE,"general"}</definedName>
    <definedName name="etyty" hidden="1">{"via1",#N/A,TRUE,"general";"via2",#N/A,TRUE,"general";"via3",#N/A,TRUE,"general"}</definedName>
    <definedName name="etyty_1" localSheetId="19" hidden="1">{"via1",#N/A,TRUE,"general";"via2",#N/A,TRUE,"general";"via3",#N/A,TRUE,"general"}</definedName>
    <definedName name="etyty_1" localSheetId="20" hidden="1">{"via1",#N/A,TRUE,"general";"via2",#N/A,TRUE,"general";"via3",#N/A,TRUE,"general"}</definedName>
    <definedName name="etyty_1" hidden="1">{"via1",#N/A,TRUE,"general";"via2",#N/A,TRUE,"general";"via3",#N/A,TRUE,"general"}</definedName>
    <definedName name="etyu" localSheetId="19" hidden="1">{"TAB1",#N/A,TRUE,"GENERAL";"TAB2",#N/A,TRUE,"GENERAL";"TAB3",#N/A,TRUE,"GENERAL";"TAB4",#N/A,TRUE,"GENERAL";"TAB5",#N/A,TRUE,"GENERAL"}</definedName>
    <definedName name="etyu" localSheetId="20" hidden="1">{"TAB1",#N/A,TRUE,"GENERAL";"TAB2",#N/A,TRUE,"GENERAL";"TAB3",#N/A,TRUE,"GENERAL";"TAB4",#N/A,TRUE,"GENERAL";"TAB5",#N/A,TRUE,"GENERAL"}</definedName>
    <definedName name="etyu" hidden="1">{"TAB1",#N/A,TRUE,"GENERAL";"TAB2",#N/A,TRUE,"GENERAL";"TAB3",#N/A,TRUE,"GENERAL";"TAB4",#N/A,TRUE,"GENERAL";"TAB5",#N/A,TRUE,"GENERAL"}</definedName>
    <definedName name="etyu_1" localSheetId="19" hidden="1">{"TAB1",#N/A,TRUE,"GENERAL";"TAB2",#N/A,TRUE,"GENERAL";"TAB3",#N/A,TRUE,"GENERAL";"TAB4",#N/A,TRUE,"GENERAL";"TAB5",#N/A,TRUE,"GENERAL"}</definedName>
    <definedName name="etyu_1" localSheetId="20" hidden="1">{"TAB1",#N/A,TRUE,"GENERAL";"TAB2",#N/A,TRUE,"GENERAL";"TAB3",#N/A,TRUE,"GENERAL";"TAB4",#N/A,TRUE,"GENERAL";"TAB5",#N/A,TRUE,"GENERAL"}</definedName>
    <definedName name="etyu_1" hidden="1">{"TAB1",#N/A,TRUE,"GENERAL";"TAB2",#N/A,TRUE,"GENERAL";"TAB3",#N/A,TRUE,"GENERAL";"TAB4",#N/A,TRUE,"GENERAL";"TAB5",#N/A,TRUE,"GENERAL"}</definedName>
    <definedName name="eu" localSheetId="19" hidden="1">{"via1",#N/A,TRUE,"general";"via2",#N/A,TRUE,"general";"via3",#N/A,TRUE,"general"}</definedName>
    <definedName name="eu" localSheetId="20" hidden="1">{"via1",#N/A,TRUE,"general";"via2",#N/A,TRUE,"general";"via3",#N/A,TRUE,"general"}</definedName>
    <definedName name="eu" hidden="1">{"via1",#N/A,TRUE,"general";"via2",#N/A,TRUE,"general";"via3",#N/A,TRUE,"general"}</definedName>
    <definedName name="eu_1" localSheetId="19" hidden="1">{"via1",#N/A,TRUE,"general";"via2",#N/A,TRUE,"general";"via3",#N/A,TRUE,"general"}</definedName>
    <definedName name="eu_1" localSheetId="20" hidden="1">{"via1",#N/A,TRUE,"general";"via2",#N/A,TRUE,"general";"via3",#N/A,TRUE,"general"}</definedName>
    <definedName name="eu_1" hidden="1">{"via1",#N/A,TRUE,"general";"via2",#N/A,TRUE,"general";"via3",#N/A,TRUE,"general"}</definedName>
    <definedName name="eut" localSheetId="19" hidden="1">{"via1",#N/A,TRUE,"general";"via2",#N/A,TRUE,"general";"via3",#N/A,TRUE,"general"}</definedName>
    <definedName name="eut" localSheetId="20" hidden="1">{"via1",#N/A,TRUE,"general";"via2",#N/A,TRUE,"general";"via3",#N/A,TRUE,"general"}</definedName>
    <definedName name="eut" hidden="1">{"via1",#N/A,TRUE,"general";"via2",#N/A,TRUE,"general";"via3",#N/A,TRUE,"general"}</definedName>
    <definedName name="eut_1" localSheetId="19" hidden="1">{"via1",#N/A,TRUE,"general";"via2",#N/A,TRUE,"general";"via3",#N/A,TRUE,"general"}</definedName>
    <definedName name="eut_1" localSheetId="20" hidden="1">{"via1",#N/A,TRUE,"general";"via2",#N/A,TRUE,"general";"via3",#N/A,TRUE,"general"}</definedName>
    <definedName name="eut_1" hidden="1">{"via1",#N/A,TRUE,"general";"via2",#N/A,TRUE,"general";"via3",#N/A,TRUE,"general"}</definedName>
    <definedName name="euyt" localSheetId="19" hidden="1">{"TAB1",#N/A,TRUE,"GENERAL";"TAB2",#N/A,TRUE,"GENERAL";"TAB3",#N/A,TRUE,"GENERAL";"TAB4",#N/A,TRUE,"GENERAL";"TAB5",#N/A,TRUE,"GENERAL"}</definedName>
    <definedName name="euyt" localSheetId="20" hidden="1">{"TAB1",#N/A,TRUE,"GENERAL";"TAB2",#N/A,TRUE,"GENERAL";"TAB3",#N/A,TRUE,"GENERAL";"TAB4",#N/A,TRUE,"GENERAL";"TAB5",#N/A,TRUE,"GENERAL"}</definedName>
    <definedName name="euyt" hidden="1">{"TAB1",#N/A,TRUE,"GENERAL";"TAB2",#N/A,TRUE,"GENERAL";"TAB3",#N/A,TRUE,"GENERAL";"TAB4",#N/A,TRUE,"GENERAL";"TAB5",#N/A,TRUE,"GENERAL"}</definedName>
    <definedName name="euyt_1" localSheetId="19" hidden="1">{"TAB1",#N/A,TRUE,"GENERAL";"TAB2",#N/A,TRUE,"GENERAL";"TAB3",#N/A,TRUE,"GENERAL";"TAB4",#N/A,TRUE,"GENERAL";"TAB5",#N/A,TRUE,"GENERAL"}</definedName>
    <definedName name="euyt_1" localSheetId="20" hidden="1">{"TAB1",#N/A,TRUE,"GENERAL";"TAB2",#N/A,TRUE,"GENERAL";"TAB3",#N/A,TRUE,"GENERAL";"TAB4",#N/A,TRUE,"GENERAL";"TAB5",#N/A,TRUE,"GENERAL"}</definedName>
    <definedName name="euyt_1" hidden="1">{"TAB1",#N/A,TRUE,"GENERAL";"TAB2",#N/A,TRUE,"GENERAL";"TAB3",#N/A,TRUE,"GENERAL";"TAB4",#N/A,TRUE,"GENERAL";"TAB5",#N/A,TRUE,"GENERAL"}</definedName>
    <definedName name="ev.Calculation" hidden="1">-4135</definedName>
    <definedName name="ev.Initialized" hidden="1">FALSE</definedName>
    <definedName name="Eval_Currency" localSheetId="7">#REF!</definedName>
    <definedName name="Eval_Currency" localSheetId="1">#REF!</definedName>
    <definedName name="Eval_Currency">#REF!</definedName>
    <definedName name="ewegt" localSheetId="19" hidden="1">{"TAB1",#N/A,TRUE,"GENERAL";"TAB2",#N/A,TRUE,"GENERAL";"TAB3",#N/A,TRUE,"GENERAL";"TAB4",#N/A,TRUE,"GENERAL";"TAB5",#N/A,TRUE,"GENERAL"}</definedName>
    <definedName name="ewegt" localSheetId="20" hidden="1">{"TAB1",#N/A,TRUE,"GENERAL";"TAB2",#N/A,TRUE,"GENERAL";"TAB3",#N/A,TRUE,"GENERAL";"TAB4",#N/A,TRUE,"GENERAL";"TAB5",#N/A,TRUE,"GENERAL"}</definedName>
    <definedName name="ewegt" hidden="1">{"TAB1",#N/A,TRUE,"GENERAL";"TAB2",#N/A,TRUE,"GENERAL";"TAB3",#N/A,TRUE,"GENERAL";"TAB4",#N/A,TRUE,"GENERAL";"TAB5",#N/A,TRUE,"GENERAL"}</definedName>
    <definedName name="ewegt_1" localSheetId="19" hidden="1">{"TAB1",#N/A,TRUE,"GENERAL";"TAB2",#N/A,TRUE,"GENERAL";"TAB3",#N/A,TRUE,"GENERAL";"TAB4",#N/A,TRUE,"GENERAL";"TAB5",#N/A,TRUE,"GENERAL"}</definedName>
    <definedName name="ewegt_1" localSheetId="20" hidden="1">{"TAB1",#N/A,TRUE,"GENERAL";"TAB2",#N/A,TRUE,"GENERAL";"TAB3",#N/A,TRUE,"GENERAL";"TAB4",#N/A,TRUE,"GENERAL";"TAB5",#N/A,TRUE,"GENERAL"}</definedName>
    <definedName name="ewegt_1"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20" hidden="1">{"TAB1",#N/A,TRUE,"GENERAL";"TAB2",#N/A,TRUE,"GENERAL";"TAB3",#N/A,TRUE,"GENERAL";"TAB4",#N/A,TRUE,"GENERAL";"TAB5",#N/A,TRUE,"GENERAL"}</definedName>
    <definedName name="ewfewfg" hidden="1">{"TAB1",#N/A,TRUE,"GENERAL";"TAB2",#N/A,TRUE,"GENERAL";"TAB3",#N/A,TRUE,"GENERAL";"TAB4",#N/A,TRUE,"GENERAL";"TAB5",#N/A,TRUE,"GENERAL"}</definedName>
    <definedName name="ewfewfg_1" localSheetId="19" hidden="1">{"TAB1",#N/A,TRUE,"GENERAL";"TAB2",#N/A,TRUE,"GENERAL";"TAB3",#N/A,TRUE,"GENERAL";"TAB4",#N/A,TRUE,"GENERAL";"TAB5",#N/A,TRUE,"GENERAL"}</definedName>
    <definedName name="ewfewfg_1" localSheetId="20" hidden="1">{"TAB1",#N/A,TRUE,"GENERAL";"TAB2",#N/A,TRUE,"GENERAL";"TAB3",#N/A,TRUE,"GENERAL";"TAB4",#N/A,TRUE,"GENERAL";"TAB5",#N/A,TRUE,"GENERAL"}</definedName>
    <definedName name="ewfewfg_1" hidden="1">{"TAB1",#N/A,TRUE,"GENERAL";"TAB2",#N/A,TRUE,"GENERAL";"TAB3",#N/A,TRUE,"GENERAL";"TAB4",#N/A,TRUE,"GENERAL";"TAB5",#N/A,TRUE,"GENERAL"}</definedName>
    <definedName name="ewre" localSheetId="19" hidden="1">{"TAB1",#N/A,TRUE,"GENERAL";"TAB2",#N/A,TRUE,"GENERAL";"TAB3",#N/A,TRUE,"GENERAL";"TAB4",#N/A,TRUE,"GENERAL";"TAB5",#N/A,TRUE,"GENERAL"}</definedName>
    <definedName name="ewre" localSheetId="20" hidden="1">{"TAB1",#N/A,TRUE,"GENERAL";"TAB2",#N/A,TRUE,"GENERAL";"TAB3",#N/A,TRUE,"GENERAL";"TAB4",#N/A,TRUE,"GENERAL";"TAB5",#N/A,TRUE,"GENERAL"}</definedName>
    <definedName name="ewre" hidden="1">{"TAB1",#N/A,TRUE,"GENERAL";"TAB2",#N/A,TRUE,"GENERAL";"TAB3",#N/A,TRUE,"GENERAL";"TAB4",#N/A,TRUE,"GENERAL";"TAB5",#N/A,TRUE,"GENERAL"}</definedName>
    <definedName name="ewre_1" localSheetId="19" hidden="1">{"TAB1",#N/A,TRUE,"GENERAL";"TAB2",#N/A,TRUE,"GENERAL";"TAB3",#N/A,TRUE,"GENERAL";"TAB4",#N/A,TRUE,"GENERAL";"TAB5",#N/A,TRUE,"GENERAL"}</definedName>
    <definedName name="ewre_1" localSheetId="20" hidden="1">{"TAB1",#N/A,TRUE,"GENERAL";"TAB2",#N/A,TRUE,"GENERAL";"TAB3",#N/A,TRUE,"GENERAL";"TAB4",#N/A,TRUE,"GENERAL";"TAB5",#N/A,TRUE,"GENERAL"}</definedName>
    <definedName name="ewre_1"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20" hidden="1">{"TAB1",#N/A,TRUE,"GENERAL";"TAB2",#N/A,TRUE,"GENERAL";"TAB3",#N/A,TRUE,"GENERAL";"TAB4",#N/A,TRUE,"GENERAL";"TAB5",#N/A,TRUE,"GENERAL"}</definedName>
    <definedName name="ewrewf" hidden="1">{"TAB1",#N/A,TRUE,"GENERAL";"TAB2",#N/A,TRUE,"GENERAL";"TAB3",#N/A,TRUE,"GENERAL";"TAB4",#N/A,TRUE,"GENERAL";"TAB5",#N/A,TRUE,"GENERAL"}</definedName>
    <definedName name="ewrewf_1" localSheetId="19" hidden="1">{"TAB1",#N/A,TRUE,"GENERAL";"TAB2",#N/A,TRUE,"GENERAL";"TAB3",#N/A,TRUE,"GENERAL";"TAB4",#N/A,TRUE,"GENERAL";"TAB5",#N/A,TRUE,"GENERAL"}</definedName>
    <definedName name="ewrewf_1" localSheetId="20" hidden="1">{"TAB1",#N/A,TRUE,"GENERAL";"TAB2",#N/A,TRUE,"GENERAL";"TAB3",#N/A,TRUE,"GENERAL";"TAB4",#N/A,TRUE,"GENERAL";"TAB5",#N/A,TRUE,"GENERAL"}</definedName>
    <definedName name="ewrewf_1" hidden="1">{"TAB1",#N/A,TRUE,"GENERAL";"TAB2",#N/A,TRUE,"GENERAL";"TAB3",#N/A,TRUE,"GENERAL";"TAB4",#N/A,TRUE,"GENERAL";"TAB5",#N/A,TRUE,"GENERAL"}</definedName>
    <definedName name="ewrr" localSheetId="19" hidden="1">{"TAB1",#N/A,TRUE,"GENERAL";"TAB2",#N/A,TRUE,"GENERAL";"TAB3",#N/A,TRUE,"GENERAL";"TAB4",#N/A,TRUE,"GENERAL";"TAB5",#N/A,TRUE,"GENERAL"}</definedName>
    <definedName name="ewrr" localSheetId="20" hidden="1">{"TAB1",#N/A,TRUE,"GENERAL";"TAB2",#N/A,TRUE,"GENERAL";"TAB3",#N/A,TRUE,"GENERAL";"TAB4",#N/A,TRUE,"GENERAL";"TAB5",#N/A,TRUE,"GENERAL"}</definedName>
    <definedName name="ewrr" hidden="1">{"TAB1",#N/A,TRUE,"GENERAL";"TAB2",#N/A,TRUE,"GENERAL";"TAB3",#N/A,TRUE,"GENERAL";"TAB4",#N/A,TRUE,"GENERAL";"TAB5",#N/A,TRUE,"GENERAL"}</definedName>
    <definedName name="ewrr_1" localSheetId="19" hidden="1">{"TAB1",#N/A,TRUE,"GENERAL";"TAB2",#N/A,TRUE,"GENERAL";"TAB3",#N/A,TRUE,"GENERAL";"TAB4",#N/A,TRUE,"GENERAL";"TAB5",#N/A,TRUE,"GENERAL"}</definedName>
    <definedName name="ewrr_1" localSheetId="20" hidden="1">{"TAB1",#N/A,TRUE,"GENERAL";"TAB2",#N/A,TRUE,"GENERAL";"TAB3",#N/A,TRUE,"GENERAL";"TAB4",#N/A,TRUE,"GENERAL";"TAB5",#N/A,TRUE,"GENERAL"}</definedName>
    <definedName name="ewrr_1" hidden="1">{"TAB1",#N/A,TRUE,"GENERAL";"TAB2",#N/A,TRUE,"GENERAL";"TAB3",#N/A,TRUE,"GENERAL";"TAB4",#N/A,TRUE,"GENERAL";"TAB5",#N/A,TRUE,"GENERAL"}</definedName>
    <definedName name="ewrt" localSheetId="19" hidden="1">{"TAB1",#N/A,TRUE,"GENERAL";"TAB2",#N/A,TRUE,"GENERAL";"TAB3",#N/A,TRUE,"GENERAL";"TAB4",#N/A,TRUE,"GENERAL";"TAB5",#N/A,TRUE,"GENERAL"}</definedName>
    <definedName name="ewrt" localSheetId="20" hidden="1">{"TAB1",#N/A,TRUE,"GENERAL";"TAB2",#N/A,TRUE,"GENERAL";"TAB3",#N/A,TRUE,"GENERAL";"TAB4",#N/A,TRUE,"GENERAL";"TAB5",#N/A,TRUE,"GENERAL"}</definedName>
    <definedName name="ewrt" hidden="1">{"TAB1",#N/A,TRUE,"GENERAL";"TAB2",#N/A,TRUE,"GENERAL";"TAB3",#N/A,TRUE,"GENERAL";"TAB4",#N/A,TRUE,"GENERAL";"TAB5",#N/A,TRUE,"GENERAL"}</definedName>
    <definedName name="ewrt_1" localSheetId="19" hidden="1">{"TAB1",#N/A,TRUE,"GENERAL";"TAB2",#N/A,TRUE,"GENERAL";"TAB3",#N/A,TRUE,"GENERAL";"TAB4",#N/A,TRUE,"GENERAL";"TAB5",#N/A,TRUE,"GENERAL"}</definedName>
    <definedName name="ewrt_1" localSheetId="20" hidden="1">{"TAB1",#N/A,TRUE,"GENERAL";"TAB2",#N/A,TRUE,"GENERAL";"TAB3",#N/A,TRUE,"GENERAL";"TAB4",#N/A,TRUE,"GENERAL";"TAB5",#N/A,TRUE,"GENERAL"}</definedName>
    <definedName name="ewrt_1"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20" hidden="1">{"TAB1",#N/A,TRUE,"GENERAL";"TAB2",#N/A,TRUE,"GENERAL";"TAB3",#N/A,TRUE,"GENERAL";"TAB4",#N/A,TRUE,"GENERAL";"TAB5",#N/A,TRUE,"GENERAL"}</definedName>
    <definedName name="ewrwer" hidden="1">{"TAB1",#N/A,TRUE,"GENERAL";"TAB2",#N/A,TRUE,"GENERAL";"TAB3",#N/A,TRUE,"GENERAL";"TAB4",#N/A,TRUE,"GENERAL";"TAB5",#N/A,TRUE,"GENERAL"}</definedName>
    <definedName name="ewrwer_1" localSheetId="19" hidden="1">{"TAB1",#N/A,TRUE,"GENERAL";"TAB2",#N/A,TRUE,"GENERAL";"TAB3",#N/A,TRUE,"GENERAL";"TAB4",#N/A,TRUE,"GENERAL";"TAB5",#N/A,TRUE,"GENERAL"}</definedName>
    <definedName name="ewrwer_1" localSheetId="20" hidden="1">{"TAB1",#N/A,TRUE,"GENERAL";"TAB2",#N/A,TRUE,"GENERAL";"TAB3",#N/A,TRUE,"GENERAL";"TAB4",#N/A,TRUE,"GENERAL";"TAB5",#N/A,TRUE,"GENERAL"}</definedName>
    <definedName name="ewrwer_1" hidden="1">{"TAB1",#N/A,TRUE,"GENERAL";"TAB2",#N/A,TRUE,"GENERAL";"TAB3",#N/A,TRUE,"GENERAL";"TAB4",#N/A,TRUE,"GENERAL";"TAB5",#N/A,TRUE,"GENERAL"}</definedName>
    <definedName name="ex" localSheetId="7">#REF!</definedName>
    <definedName name="ex" localSheetId="1">#REF!</definedName>
    <definedName name="ex">#REF!</definedName>
    <definedName name="EXCAVACION_A_MANO_CONGLOMERADO_H_2_4_MTS" localSheetId="7">#REF!</definedName>
    <definedName name="EXCAVACION_A_MANO_CONGLOMERADO_H_2_4_MTS" localSheetId="1">#REF!</definedName>
    <definedName name="EXCAVACION_A_MANO_CONGLOMERADO_H_2_4_MTS">#REF!</definedName>
    <definedName name="EXCAVACION_A_MANO_INCLUYE_TODO_FACTOR" localSheetId="7">#REF!</definedName>
    <definedName name="EXCAVACION_A_MANO_INCLUYE_TODO_FACTOR" localSheetId="1">#REF!</definedName>
    <definedName name="EXCAVACION_A_MANO_INCLUYE_TODO_FACTOR">#REF!</definedName>
    <definedName name="EXCAVACION_A_MANO_MATERIAL_COMUN" localSheetId="7">#REF!</definedName>
    <definedName name="EXCAVACION_A_MANO_MATERIAL_COMUN" localSheetId="1">#REF!</definedName>
    <definedName name="EXCAVACION_A_MANO_MATERIAL_COMUN">#REF!</definedName>
    <definedName name="EXCAVACION_A_MANO_MATERIAL_COMUN_H_2_4_MTS" localSheetId="7">#REF!</definedName>
    <definedName name="EXCAVACION_A_MANO_MATERIAL_COMUN_H_2_4_MTS" localSheetId="1">#REF!</definedName>
    <definedName name="EXCAVACION_A_MANO_MATERIAL_COMUN_H_2_4_MTS">#REF!</definedName>
    <definedName name="Excel_BuiltIn_Print_Area_1" localSheetId="7">#REF!</definedName>
    <definedName name="Excel_BuiltIn_Print_Area_1" localSheetId="20">#REF!</definedName>
    <definedName name="Excel_BuiltIn_Print_Area_1" localSheetId="1">#REF!</definedName>
    <definedName name="Excel_BuiltIn_Print_Area_1">#REF!</definedName>
    <definedName name="Excel_BuiltIn_Print_Area_1_1" localSheetId="7">#REF!</definedName>
    <definedName name="Excel_BuiltIn_Print_Area_1_1" localSheetId="20">#REF!</definedName>
    <definedName name="Excel_BuiltIn_Print_Area_1_1" localSheetId="1">#REF!</definedName>
    <definedName name="Excel_BuiltIn_Print_Area_1_1">#REF!</definedName>
    <definedName name="Excel_BuiltIn_Print_Area_1_1_1" localSheetId="7">#REF!</definedName>
    <definedName name="Excel_BuiltIn_Print_Area_1_1_1" localSheetId="20">#REF!</definedName>
    <definedName name="Excel_BuiltIn_Print_Area_1_1_1" localSheetId="1">#REF!</definedName>
    <definedName name="Excel_BuiltIn_Print_Area_1_1_1">#REF!</definedName>
    <definedName name="Excel_BuiltIn_Print_Area_1_1_1_1" localSheetId="7">#REF!</definedName>
    <definedName name="Excel_BuiltIn_Print_Area_1_1_1_1" localSheetId="20">#REF!</definedName>
    <definedName name="Excel_BuiltIn_Print_Area_1_1_1_1" localSheetId="1">#REF!</definedName>
    <definedName name="Excel_BuiltIn_Print_Area_1_1_1_1">#REF!</definedName>
    <definedName name="Excel_BuiltIn_Print_Area_2">"$#REF!.$B$2:$N$866"</definedName>
    <definedName name="Excel_BuiltIn_Print_Area_7" localSheetId="7">#REF!</definedName>
    <definedName name="Excel_BuiltIn_Print_Area_7" localSheetId="20">#REF!</definedName>
    <definedName name="Excel_BuiltIn_Print_Area_7" localSheetId="1">#REF!</definedName>
    <definedName name="Excel_BuiltIn_Print_Area_7">#REF!</definedName>
    <definedName name="Excel_BuiltIn_Print_Titles_1" localSheetId="7">#REF!</definedName>
    <definedName name="Excel_BuiltIn_Print_Titles_1" localSheetId="20">#REF!</definedName>
    <definedName name="Excel_BuiltIn_Print_Titles_1" localSheetId="1">#REF!</definedName>
    <definedName name="Excel_BuiltIn_Print_Titles_1">#REF!</definedName>
    <definedName name="Excel_BuiltIn_Print_Titles_1_1" localSheetId="7">#REF!</definedName>
    <definedName name="Excel_BuiltIn_Print_Titles_1_1" localSheetId="20">#REF!</definedName>
    <definedName name="Excel_BuiltIn_Print_Titles_1_1" localSheetId="1">#REF!</definedName>
    <definedName name="Excel_BuiltIn_Print_Titles_1_1">#REF!</definedName>
    <definedName name="Excel_BuiltIn_Print_Titles_1_1_1" localSheetId="7">#REF!</definedName>
    <definedName name="Excel_BuiltIn_Print_Titles_1_1_1" localSheetId="20">#REF!</definedName>
    <definedName name="Excel_BuiltIn_Print_Titles_1_1_1" localSheetId="1">#REF!</definedName>
    <definedName name="Excel_BuiltIn_Print_Titles_1_1_1">#REF!</definedName>
    <definedName name="Excel_BuiltIn_Print_Titles_2">"$#REF!.$A$2:$AMJ$16"</definedName>
    <definedName name="Excel_BuiltIn_Print_Titles_3" localSheetId="7">'[132]COSTOS OFICINA'!#REF!</definedName>
    <definedName name="Excel_BuiltIn_Print_Titles_3" localSheetId="19">'[133]COSTOS OFICINA'!#REF!</definedName>
    <definedName name="Excel_BuiltIn_Print_Titles_3" localSheetId="18">'[133]COSTOS OFICINA'!#REF!</definedName>
    <definedName name="Excel_BuiltIn_Print_Titles_3" localSheetId="20">'[133]COSTOS OFICINA'!#REF!</definedName>
    <definedName name="Excel_BuiltIn_Print_Titles_3" localSheetId="1">'[132]COSTOS OFICINA'!#REF!</definedName>
    <definedName name="Excel_BuiltIn_Print_Titles_3">'[132]COSTOS OFICINA'!#REF!</definedName>
    <definedName name="Excel_BuiltIn_Print_Titles_4" localSheetId="7">'[132]COSTOS CAMPAMENTO'!#REF!</definedName>
    <definedName name="Excel_BuiltIn_Print_Titles_4" localSheetId="19">'[133]COSTOS CAMPAMENTO'!#REF!</definedName>
    <definedName name="Excel_BuiltIn_Print_Titles_4" localSheetId="18">'[133]COSTOS CAMPAMENTO'!#REF!</definedName>
    <definedName name="Excel_BuiltIn_Print_Titles_4" localSheetId="20">'[133]COSTOS CAMPAMENTO'!#REF!</definedName>
    <definedName name="Excel_BuiltIn_Print_Titles_4" localSheetId="1">'[132]COSTOS CAMPAMENTO'!#REF!</definedName>
    <definedName name="Excel_BuiltIn_Print_Titles_4">'[132]COSTOS CAMPAMENTO'!#REF!</definedName>
    <definedName name="Exchange_Rate" localSheetId="7">#REF!</definedName>
    <definedName name="Exchange_Rate" localSheetId="1">#REF!</definedName>
    <definedName name="Exchange_Rate">#REF!</definedName>
    <definedName name="exchangerate" localSheetId="7">[134]Parameters!#REF!</definedName>
    <definedName name="exchangerate" localSheetId="1">[134]Parameters!#REF!</definedName>
    <definedName name="exchangerate">[134]Parameters!#REF!</definedName>
    <definedName name="EXCROC" localSheetId="19">'[135]Análisis de precios'!$H$52</definedName>
    <definedName name="EXCROC" localSheetId="18">'[135]Análisis de precios'!$H$52</definedName>
    <definedName name="EXCROC" localSheetId="20">'[135]Análisis de precios'!$H$52</definedName>
    <definedName name="EXCROC">'[136]Análisis de precios'!$H$52</definedName>
    <definedName name="Executivepb" localSheetId="7" hidden="1">#REF!</definedName>
    <definedName name="Executivepb" localSheetId="1" hidden="1">#REF!</definedName>
    <definedName name="Executivepb" hidden="1">#REF!</definedName>
    <definedName name="ExistAge" localSheetId="7">#REF!</definedName>
    <definedName name="ExistAge" localSheetId="1">#REF!</definedName>
    <definedName name="ExistAge">#REF!</definedName>
    <definedName name="ExistFleet" localSheetId="7">#REF!</definedName>
    <definedName name="ExistFleet" localSheetId="1">#REF!</definedName>
    <definedName name="ExistFleet">#REF!</definedName>
    <definedName name="expl1" localSheetId="7">[14]Gastos!#REF!</definedName>
    <definedName name="expl1" localSheetId="1">[14]Gastos!#REF!</definedName>
    <definedName name="expl1">[14]Gastos!#REF!</definedName>
    <definedName name="ExRateAus">[137]ProjectParameters!$G$18</definedName>
    <definedName name="ExRateCountry">[137]ProjectParameters!$B$18:$B$22</definedName>
    <definedName name="ExRates">[137]ProjectParameters!$G$18:$G$22</definedName>
    <definedName name="Extra_Pay" localSheetId="7">#REF!</definedName>
    <definedName name="Extra_Pay" localSheetId="19">#REF!</definedName>
    <definedName name="Extra_Pay" localSheetId="18">#REF!</definedName>
    <definedName name="Extra_Pay" localSheetId="20">#REF!</definedName>
    <definedName name="Extra_Pay" localSheetId="1">#REF!</definedName>
    <definedName name="Extra_Pay">#REF!</definedName>
    <definedName name="Extracción_IM" localSheetId="7">#REF!</definedName>
    <definedName name="Extracción_IM" localSheetId="1">#REF!</definedName>
    <definedName name="Extracción_IM">#REF!</definedName>
    <definedName name="F.D.CV1_Moisture" localSheetId="7">#REF!</definedName>
    <definedName name="F.D.CV1_Moisture" localSheetId="1">#REF!</definedName>
    <definedName name="F.D.CV1_Moisture">#REF!</definedName>
    <definedName name="F.D.CV2_Al" localSheetId="7">#REF!</definedName>
    <definedName name="F.D.CV2_Al" localSheetId="1">#REF!</definedName>
    <definedName name="F.D.CV2_Al">#REF!</definedName>
    <definedName name="F.D.CV2_Co" localSheetId="7">#REF!</definedName>
    <definedName name="F.D.CV2_Co" localSheetId="1">#REF!</definedName>
    <definedName name="F.D.CV2_Co">#REF!</definedName>
    <definedName name="F.D.CV2_DryTonnes" localSheetId="7">#REF!</definedName>
    <definedName name="F.D.CV2_DryTonnes" localSheetId="1">#REF!</definedName>
    <definedName name="F.D.CV2_DryTonnes">#REF!</definedName>
    <definedName name="F.D.CV2_dtph" localSheetId="7">#REF!</definedName>
    <definedName name="F.D.CV2_dtph" localSheetId="1">#REF!</definedName>
    <definedName name="F.D.CV2_dtph">#REF!</definedName>
    <definedName name="F.D.CV2_Fe" localSheetId="7">#REF!</definedName>
    <definedName name="F.D.CV2_Fe" localSheetId="1">#REF!</definedName>
    <definedName name="F.D.CV2_Fe">#REF!</definedName>
    <definedName name="F.D.CV2_Mg" localSheetId="7">#REF!</definedName>
    <definedName name="F.D.CV2_Mg" localSheetId="1">#REF!</definedName>
    <definedName name="F.D.CV2_Mg">#REF!</definedName>
    <definedName name="F.D.CV2_Ni" localSheetId="7">#REF!</definedName>
    <definedName name="F.D.CV2_Ni" localSheetId="1">#REF!</definedName>
    <definedName name="F.D.CV2_Ni">#REF!</definedName>
    <definedName name="F.D.CV2_Si" localSheetId="7">#REF!</definedName>
    <definedName name="F.D.CV2_Si" localSheetId="1">#REF!</definedName>
    <definedName name="F.D.CV2_Si">#REF!</definedName>
    <definedName name="F.D.Mill_Availability" localSheetId="7">#REF!</definedName>
    <definedName name="F.D.Mill_Availability" localSheetId="1">#REF!</definedName>
    <definedName name="F.D.Mill_Availability">#REF!</definedName>
    <definedName name="F.D.Mill_Downtime" localSheetId="7">#REF!</definedName>
    <definedName name="F.D.Mill_Downtime" localSheetId="1">#REF!</definedName>
    <definedName name="F.D.Mill_Downtime">#REF!</definedName>
    <definedName name="F.D.Mill_DryTonnes" localSheetId="7">#REF!</definedName>
    <definedName name="F.D.Mill_DryTonnes" localSheetId="1">#REF!</definedName>
    <definedName name="F.D.Mill_DryTonnes">#REF!</definedName>
    <definedName name="F.D.Mill_DryTph" localSheetId="7">#REF!</definedName>
    <definedName name="F.D.Mill_DryTph" localSheetId="1">#REF!</definedName>
    <definedName name="F.D.Mill_DryTph">#REF!</definedName>
    <definedName name="F.D.Mill_PowerDraw" localSheetId="7">#REF!</definedName>
    <definedName name="F.D.Mill_PowerDraw" localSheetId="1">#REF!</definedName>
    <definedName name="F.D.Mill_PowerDraw">#REF!</definedName>
    <definedName name="F.D.Mill_PowerDrawPerTonne" localSheetId="7">#REF!</definedName>
    <definedName name="F.D.Mill_PowerDrawPerTonne" localSheetId="1">#REF!</definedName>
    <definedName name="F.D.Mill_PowerDrawPerTonne">#REF!</definedName>
    <definedName name="F.D.Mill_Uptime" localSheetId="7">#REF!</definedName>
    <definedName name="F.D.Mill_Uptime" localSheetId="1">#REF!</definedName>
    <definedName name="F.D.Mill_Uptime">#REF!</definedName>
    <definedName name="F.D.Mill_Utilization" localSheetId="7">#REF!</definedName>
    <definedName name="F.D.Mill_Utilization" localSheetId="1">#REF!</definedName>
    <definedName name="F.D.Mill_Utilization">#REF!</definedName>
    <definedName name="F.D.Mill_WetTonnes" localSheetId="7">#REF!</definedName>
    <definedName name="F.D.Mill_WetTonnes" localSheetId="1">#REF!</definedName>
    <definedName name="F.D.Mill_WetTonnes">#REF!</definedName>
    <definedName name="F.D.Mill_WetTph" localSheetId="7">#REF!</definedName>
    <definedName name="F.D.Mill_WetTph" localSheetId="1">#REF!</definedName>
    <definedName name="F.D.Mill_WetTph">#REF!</definedName>
    <definedName name="F.D.MillFeed_Al" localSheetId="7">#REF!</definedName>
    <definedName name="F.D.MillFeed_Al" localSheetId="1">#REF!</definedName>
    <definedName name="F.D.MillFeed_Al">#REF!</definedName>
    <definedName name="F.D.MillFeed_Co" localSheetId="7">#REF!</definedName>
    <definedName name="F.D.MillFeed_Co" localSheetId="1">#REF!</definedName>
    <definedName name="F.D.MillFeed_Co">#REF!</definedName>
    <definedName name="F.D.MillFeed_Fe" localSheetId="7">#REF!</definedName>
    <definedName name="F.D.MillFeed_Fe" localSheetId="1">#REF!</definedName>
    <definedName name="F.D.MillFeed_Fe">#REF!</definedName>
    <definedName name="F.D.MillFeed_Mg" localSheetId="7">#REF!</definedName>
    <definedName name="F.D.MillFeed_Mg" localSheetId="1">#REF!</definedName>
    <definedName name="F.D.MillFeed_Mg">#REF!</definedName>
    <definedName name="F.D.MillFeed_Ni" localSheetId="7">#REF!</definedName>
    <definedName name="F.D.MillFeed_Ni" localSheetId="1">#REF!</definedName>
    <definedName name="F.D.MillFeed_Ni">#REF!</definedName>
    <definedName name="F.D.MillFeed_Si" localSheetId="7">#REF!</definedName>
    <definedName name="F.D.MillFeed_Si" localSheetId="1">#REF!</definedName>
    <definedName name="F.D.MillFeed_Si">#REF!</definedName>
    <definedName name="F.D.MillH2O_Head" localSheetId="7">#REF!</definedName>
    <definedName name="F.D.MillH2O_Head" localSheetId="1">#REF!</definedName>
    <definedName name="F.D.MillH2O_Head">#REF!</definedName>
    <definedName name="F.D.MillH2O_Screen" localSheetId="7">#REF!</definedName>
    <definedName name="F.D.MillH2O_Screen" localSheetId="1">#REF!</definedName>
    <definedName name="F.D.MillH2O_Screen">#REF!</definedName>
    <definedName name="F.D.MillH2O_Total" localSheetId="7">#REF!</definedName>
    <definedName name="F.D.MillH2O_Total" localSheetId="1">#REF!</definedName>
    <definedName name="F.D.MillH2O_Total">#REF!</definedName>
    <definedName name="F.D.OreToStorage_Al" localSheetId="7">#REF!</definedName>
    <definedName name="F.D.OreToStorage_Al" localSheetId="1">#REF!</definedName>
    <definedName name="F.D.OreToStorage_Al">#REF!</definedName>
    <definedName name="F.D.OreToStorage_Co" localSheetId="7">#REF!</definedName>
    <definedName name="F.D.OreToStorage_Co" localSheetId="1">#REF!</definedName>
    <definedName name="F.D.OreToStorage_Co">#REF!</definedName>
    <definedName name="F.D.OreToStorage_DryTonnes" localSheetId="7">#REF!</definedName>
    <definedName name="F.D.OreToStorage_DryTonnes" localSheetId="1">#REF!</definedName>
    <definedName name="F.D.OreToStorage_DryTonnes">#REF!</definedName>
    <definedName name="F.D.OreToStorage_DryTph" localSheetId="7">#REF!</definedName>
    <definedName name="F.D.OreToStorage_DryTph" localSheetId="1">#REF!</definedName>
    <definedName name="F.D.OreToStorage_DryTph">#REF!</definedName>
    <definedName name="F.D.OreToStorage_Fe" localSheetId="7">#REF!</definedName>
    <definedName name="F.D.OreToStorage_Fe" localSheetId="1">#REF!</definedName>
    <definedName name="F.D.OreToStorage_Fe">#REF!</definedName>
    <definedName name="F.D.OreToStorage_Mg" localSheetId="7">#REF!</definedName>
    <definedName name="F.D.OreToStorage_Mg" localSheetId="1">#REF!</definedName>
    <definedName name="F.D.OreToStorage_Mg">#REF!</definedName>
    <definedName name="F.D.OreToStorage_Ni" localSheetId="7">#REF!</definedName>
    <definedName name="F.D.OreToStorage_Ni" localSheetId="1">#REF!</definedName>
    <definedName name="F.D.OreToStorage_Ni">#REF!</definedName>
    <definedName name="F.D.OreToStorage_PulpDensity" localSheetId="7">#REF!</definedName>
    <definedName name="F.D.OreToStorage_PulpDensity" localSheetId="1">#REF!</definedName>
    <definedName name="F.D.OreToStorage_PulpDensity">#REF!</definedName>
    <definedName name="F.D.OreToStorage_PulpYieldStress" localSheetId="7">#REF!</definedName>
    <definedName name="F.D.OreToStorage_PulpYieldStress" localSheetId="1">#REF!</definedName>
    <definedName name="F.D.OreToStorage_PulpYieldStress">#REF!</definedName>
    <definedName name="F.D.OreToStorage_Si" localSheetId="7">#REF!</definedName>
    <definedName name="F.D.OreToStorage_Si" localSheetId="1">#REF!</definedName>
    <definedName name="F.D.OreToStorage_Si">#REF!</definedName>
    <definedName name="F.D.OreToStorage_Tank1Level" localSheetId="7">#REF!</definedName>
    <definedName name="F.D.OreToStorage_Tank1Level" localSheetId="1">#REF!</definedName>
    <definedName name="F.D.OreToStorage_Tank1Level">#REF!</definedName>
    <definedName name="F.D.OreToStorage_Tank2Level" localSheetId="7">#REF!</definedName>
    <definedName name="F.D.OreToStorage_Tank2Level" localSheetId="1">#REF!</definedName>
    <definedName name="F.D.OreToStorage_Tank2Level">#REF!</definedName>
    <definedName name="F.D.OreToStorage_Tank3Level" localSheetId="7">#REF!</definedName>
    <definedName name="F.D.OreToStorage_Tank3Level" localSheetId="1">#REF!</definedName>
    <definedName name="F.D.OreToStorage_Tank3Level">#REF!</definedName>
    <definedName name="F.D.OreToStorage_Tank4Level" localSheetId="7">#REF!</definedName>
    <definedName name="F.D.OreToStorage_Tank4Level" localSheetId="1">#REF!</definedName>
    <definedName name="F.D.OreToStorage_Tank4Level">#REF!</definedName>
    <definedName name="F.D.OreToStorage_Volume" localSheetId="7">#REF!</definedName>
    <definedName name="F.D.OreToStorage_Volume" localSheetId="1">#REF!</definedName>
    <definedName name="F.D.OreToStorage_Volume">#REF!</definedName>
    <definedName name="F.D.OreToStorage_VolumePerHr" localSheetId="7">#REF!</definedName>
    <definedName name="F.D.OreToStorage_VolumePerHr" localSheetId="1">#REF!</definedName>
    <definedName name="F.D.OreToStorage_VolumePerHr">#REF!</definedName>
    <definedName name="F.M.CV1_Moisture" localSheetId="7">#REF!</definedName>
    <definedName name="F.M.CV1_Moisture" localSheetId="1">#REF!</definedName>
    <definedName name="F.M.CV1_Moisture">#REF!</definedName>
    <definedName name="F.M.CV2_Al" localSheetId="7">#REF!</definedName>
    <definedName name="F.M.CV2_Al" localSheetId="1">#REF!</definedName>
    <definedName name="F.M.CV2_Al">#REF!</definedName>
    <definedName name="F.M.CV2_Co" localSheetId="7">#REF!</definedName>
    <definedName name="F.M.CV2_Co" localSheetId="1">#REF!</definedName>
    <definedName name="F.M.CV2_Co">#REF!</definedName>
    <definedName name="F.M.CV2_DryTonnes" localSheetId="7">#REF!</definedName>
    <definedName name="F.M.CV2_DryTonnes" localSheetId="1">#REF!</definedName>
    <definedName name="F.M.CV2_DryTonnes">#REF!</definedName>
    <definedName name="F.M.CV2_dtph" localSheetId="7">#REF!</definedName>
    <definedName name="F.M.CV2_dtph" localSheetId="1">#REF!</definedName>
    <definedName name="F.M.CV2_dtph">#REF!</definedName>
    <definedName name="F.M.CV2_Fe" localSheetId="7">#REF!</definedName>
    <definedName name="F.M.CV2_Fe" localSheetId="1">#REF!</definedName>
    <definedName name="F.M.CV2_Fe">#REF!</definedName>
    <definedName name="F.M.CV2_Mg" localSheetId="7">#REF!</definedName>
    <definedName name="F.M.CV2_Mg" localSheetId="1">#REF!</definedName>
    <definedName name="F.M.CV2_Mg">#REF!</definedName>
    <definedName name="F.M.CV2_Ni" localSheetId="7">#REF!</definedName>
    <definedName name="F.M.CV2_Ni" localSheetId="1">#REF!</definedName>
    <definedName name="F.M.CV2_Ni">#REF!</definedName>
    <definedName name="F.M.CV2_Si" localSheetId="7">#REF!</definedName>
    <definedName name="F.M.CV2_Si" localSheetId="1">#REF!</definedName>
    <definedName name="F.M.CV2_Si">#REF!</definedName>
    <definedName name="F.M.Mill_Availability" localSheetId="7">#REF!</definedName>
    <definedName name="F.M.Mill_Availability" localSheetId="1">#REF!</definedName>
    <definedName name="F.M.Mill_Availability">#REF!</definedName>
    <definedName name="F.M.Mill_Downtime" localSheetId="7">#REF!</definedName>
    <definedName name="F.M.Mill_Downtime" localSheetId="1">#REF!</definedName>
    <definedName name="F.M.Mill_Downtime">#REF!</definedName>
    <definedName name="F.M.Mill_DryTonnes" localSheetId="7">#REF!</definedName>
    <definedName name="F.M.Mill_DryTonnes" localSheetId="1">#REF!</definedName>
    <definedName name="F.M.Mill_DryTonnes">#REF!</definedName>
    <definedName name="F.M.Mill_DryTph" localSheetId="7">#REF!</definedName>
    <definedName name="F.M.Mill_DryTph" localSheetId="1">#REF!</definedName>
    <definedName name="F.M.Mill_DryTph">#REF!</definedName>
    <definedName name="F.M.Mill_PowerDraw" localSheetId="7">#REF!</definedName>
    <definedName name="F.M.Mill_PowerDraw" localSheetId="1">#REF!</definedName>
    <definedName name="F.M.Mill_PowerDraw">#REF!</definedName>
    <definedName name="F.M.Mill_PowerDrawPerTonne" localSheetId="7">#REF!</definedName>
    <definedName name="F.M.Mill_PowerDrawPerTonne" localSheetId="1">#REF!</definedName>
    <definedName name="F.M.Mill_PowerDrawPerTonne">#REF!</definedName>
    <definedName name="F.M.Mill_Uptime" localSheetId="7">#REF!</definedName>
    <definedName name="F.M.Mill_Uptime" localSheetId="1">#REF!</definedName>
    <definedName name="F.M.Mill_Uptime">#REF!</definedName>
    <definedName name="F.M.Mill_Utilization" localSheetId="7">#REF!</definedName>
    <definedName name="F.M.Mill_Utilization" localSheetId="1">#REF!</definedName>
    <definedName name="F.M.Mill_Utilization">#REF!</definedName>
    <definedName name="F.M.Mill_WetTonnes" localSheetId="7">#REF!</definedName>
    <definedName name="F.M.Mill_WetTonnes" localSheetId="1">#REF!</definedName>
    <definedName name="F.M.Mill_WetTonnes">#REF!</definedName>
    <definedName name="F.M.Mill_WetTph" localSheetId="7">#REF!</definedName>
    <definedName name="F.M.Mill_WetTph" localSheetId="1">#REF!</definedName>
    <definedName name="F.M.Mill_WetTph">#REF!</definedName>
    <definedName name="F.M.MillFeed_Al" localSheetId="7">#REF!</definedName>
    <definedName name="F.M.MillFeed_Al" localSheetId="1">#REF!</definedName>
    <definedName name="F.M.MillFeed_Al">#REF!</definedName>
    <definedName name="F.M.MillFeed_Co" localSheetId="7">#REF!</definedName>
    <definedName name="F.M.MillFeed_Co" localSheetId="1">#REF!</definedName>
    <definedName name="F.M.MillFeed_Co">#REF!</definedName>
    <definedName name="F.M.MillFeed_Fe" localSheetId="7">#REF!</definedName>
    <definedName name="F.M.MillFeed_Fe" localSheetId="1">#REF!</definedName>
    <definedName name="F.M.MillFeed_Fe">#REF!</definedName>
    <definedName name="F.M.MillFeed_Mg" localSheetId="7">#REF!</definedName>
    <definedName name="F.M.MillFeed_Mg" localSheetId="1">#REF!</definedName>
    <definedName name="F.M.MillFeed_Mg">#REF!</definedName>
    <definedName name="F.M.MillFeed_Ni" localSheetId="7">#REF!</definedName>
    <definedName name="F.M.MillFeed_Ni" localSheetId="1">#REF!</definedName>
    <definedName name="F.M.MillFeed_Ni">#REF!</definedName>
    <definedName name="F.M.MillFeed_Si" localSheetId="7">#REF!</definedName>
    <definedName name="F.M.MillFeed_Si" localSheetId="1">#REF!</definedName>
    <definedName name="F.M.MillFeed_Si">#REF!</definedName>
    <definedName name="F.M.MillH2O_Head" localSheetId="7">#REF!</definedName>
    <definedName name="F.M.MillH2O_Head" localSheetId="1">#REF!</definedName>
    <definedName name="F.M.MillH2O_Head">#REF!</definedName>
    <definedName name="F.M.MillH2O_Screen" localSheetId="7">#REF!</definedName>
    <definedName name="F.M.MillH2O_Screen" localSheetId="1">#REF!</definedName>
    <definedName name="F.M.MillH2O_Screen">#REF!</definedName>
    <definedName name="F.M.MillH2O_Total" localSheetId="7">#REF!</definedName>
    <definedName name="F.M.MillH2O_Total" localSheetId="1">#REF!</definedName>
    <definedName name="F.M.MillH2O_Total">#REF!</definedName>
    <definedName name="F.M.OreToStorage_Al" localSheetId="7">#REF!</definedName>
    <definedName name="F.M.OreToStorage_Al" localSheetId="1">#REF!</definedName>
    <definedName name="F.M.OreToStorage_Al">#REF!</definedName>
    <definedName name="F.M.OreToStorage_Co" localSheetId="7">#REF!</definedName>
    <definedName name="F.M.OreToStorage_Co" localSheetId="1">#REF!</definedName>
    <definedName name="F.M.OreToStorage_Co">#REF!</definedName>
    <definedName name="F.M.OreToStorage_DryTonnes" localSheetId="7">#REF!</definedName>
    <definedName name="F.M.OreToStorage_DryTonnes" localSheetId="1">#REF!</definedName>
    <definedName name="F.M.OreToStorage_DryTonnes">#REF!</definedName>
    <definedName name="F.M.OreToStorage_DryTph" localSheetId="7">#REF!</definedName>
    <definedName name="F.M.OreToStorage_DryTph" localSheetId="1">#REF!</definedName>
    <definedName name="F.M.OreToStorage_DryTph">#REF!</definedName>
    <definedName name="F.M.OreToStorage_Fe" localSheetId="7">#REF!</definedName>
    <definedName name="F.M.OreToStorage_Fe" localSheetId="1">#REF!</definedName>
    <definedName name="F.M.OreToStorage_Fe">#REF!</definedName>
    <definedName name="F.M.OreToStorage_Mg" localSheetId="7">#REF!</definedName>
    <definedName name="F.M.OreToStorage_Mg" localSheetId="1">#REF!</definedName>
    <definedName name="F.M.OreToStorage_Mg">#REF!</definedName>
    <definedName name="F.M.OreToStorage_Ni" localSheetId="7">#REF!</definedName>
    <definedName name="F.M.OreToStorage_Ni" localSheetId="1">#REF!</definedName>
    <definedName name="F.M.OreToStorage_Ni">#REF!</definedName>
    <definedName name="F.M.OreToStorage_PulpDensity" localSheetId="7">#REF!</definedName>
    <definedName name="F.M.OreToStorage_PulpDensity" localSheetId="1">#REF!</definedName>
    <definedName name="F.M.OreToStorage_PulpDensity">#REF!</definedName>
    <definedName name="F.M.OreToStorage_PulpYieldStress" localSheetId="7">#REF!</definedName>
    <definedName name="F.M.OreToStorage_PulpYieldStress" localSheetId="1">#REF!</definedName>
    <definedName name="F.M.OreToStorage_PulpYieldStress">#REF!</definedName>
    <definedName name="F.M.OreToStorage_Si" localSheetId="7">#REF!</definedName>
    <definedName name="F.M.OreToStorage_Si" localSheetId="1">#REF!</definedName>
    <definedName name="F.M.OreToStorage_Si">#REF!</definedName>
    <definedName name="F.M.OreToStorage_Volume" localSheetId="7">#REF!</definedName>
    <definedName name="F.M.OreToStorage_Volume" localSheetId="1">#REF!</definedName>
    <definedName name="F.M.OreToStorage_Volume">#REF!</definedName>
    <definedName name="F.M.OreToStorage_VolumePerHr" localSheetId="7">#REF!</definedName>
    <definedName name="F.M.OreToStorage_VolumePerHr" localSheetId="1">#REF!</definedName>
    <definedName name="F.M.OreToStorage_VolumePerHr">#REF!</definedName>
    <definedName name="F.Y.CV1_Moisture" localSheetId="7">#REF!</definedName>
    <definedName name="F.Y.CV1_Moisture" localSheetId="1">#REF!</definedName>
    <definedName name="F.Y.CV1_Moisture">#REF!</definedName>
    <definedName name="F.Y.CV2_Al" localSheetId="7">#REF!</definedName>
    <definedName name="F.Y.CV2_Al" localSheetId="1">#REF!</definedName>
    <definedName name="F.Y.CV2_Al">#REF!</definedName>
    <definedName name="F.Y.CV2_Co" localSheetId="7">#REF!</definedName>
    <definedName name="F.Y.CV2_Co" localSheetId="1">#REF!</definedName>
    <definedName name="F.Y.CV2_Co">#REF!</definedName>
    <definedName name="F.Y.CV2_DryTonnes" localSheetId="7">#REF!</definedName>
    <definedName name="F.Y.CV2_DryTonnes" localSheetId="1">#REF!</definedName>
    <definedName name="F.Y.CV2_DryTonnes">#REF!</definedName>
    <definedName name="F.Y.CV2_dtph" localSheetId="7">#REF!</definedName>
    <definedName name="F.Y.CV2_dtph" localSheetId="1">#REF!</definedName>
    <definedName name="F.Y.CV2_dtph">#REF!</definedName>
    <definedName name="F.Y.CV2_Fe" localSheetId="7">#REF!</definedName>
    <definedName name="F.Y.CV2_Fe" localSheetId="1">#REF!</definedName>
    <definedName name="F.Y.CV2_Fe">#REF!</definedName>
    <definedName name="F.Y.CV2_Mg" localSheetId="7">#REF!</definedName>
    <definedName name="F.Y.CV2_Mg" localSheetId="1">#REF!</definedName>
    <definedName name="F.Y.CV2_Mg">#REF!</definedName>
    <definedName name="F.Y.CV2_Ni" localSheetId="7">#REF!</definedName>
    <definedName name="F.Y.CV2_Ni" localSheetId="1">#REF!</definedName>
    <definedName name="F.Y.CV2_Ni">#REF!</definedName>
    <definedName name="F.Y.CV2_Si" localSheetId="7">#REF!</definedName>
    <definedName name="F.Y.CV2_Si" localSheetId="1">#REF!</definedName>
    <definedName name="F.Y.CV2_Si">#REF!</definedName>
    <definedName name="F.Y.Mill_Availability" localSheetId="7">#REF!</definedName>
    <definedName name="F.Y.Mill_Availability" localSheetId="1">#REF!</definedName>
    <definedName name="F.Y.Mill_Availability">#REF!</definedName>
    <definedName name="F.Y.Mill_Downtime" localSheetId="7">#REF!</definedName>
    <definedName name="F.Y.Mill_Downtime" localSheetId="1">#REF!</definedName>
    <definedName name="F.Y.Mill_Downtime">#REF!</definedName>
    <definedName name="F.Y.Mill_DryTonnes" localSheetId="7">#REF!</definedName>
    <definedName name="F.Y.Mill_DryTonnes" localSheetId="1">#REF!</definedName>
    <definedName name="F.Y.Mill_DryTonnes">#REF!</definedName>
    <definedName name="F.Y.Mill_DryTph" localSheetId="7">#REF!</definedName>
    <definedName name="F.Y.Mill_DryTph" localSheetId="1">#REF!</definedName>
    <definedName name="F.Y.Mill_DryTph">#REF!</definedName>
    <definedName name="F.Y.Mill_PowerDraw" localSheetId="7">#REF!</definedName>
    <definedName name="F.Y.Mill_PowerDraw" localSheetId="1">#REF!</definedName>
    <definedName name="F.Y.Mill_PowerDraw">#REF!</definedName>
    <definedName name="F.Y.Mill_PowerDrawPerTonne" localSheetId="7">#REF!</definedName>
    <definedName name="F.Y.Mill_PowerDrawPerTonne" localSheetId="1">#REF!</definedName>
    <definedName name="F.Y.Mill_PowerDrawPerTonne">#REF!</definedName>
    <definedName name="F.Y.Mill_Uptime" localSheetId="7">#REF!</definedName>
    <definedName name="F.Y.Mill_Uptime" localSheetId="1">#REF!</definedName>
    <definedName name="F.Y.Mill_Uptime">#REF!</definedName>
    <definedName name="F.Y.Mill_Utilization" localSheetId="7">#REF!</definedName>
    <definedName name="F.Y.Mill_Utilization" localSheetId="1">#REF!</definedName>
    <definedName name="F.Y.Mill_Utilization">#REF!</definedName>
    <definedName name="F.Y.Mill_WetTonnes" localSheetId="7">#REF!</definedName>
    <definedName name="F.Y.Mill_WetTonnes" localSheetId="1">#REF!</definedName>
    <definedName name="F.Y.Mill_WetTonnes">#REF!</definedName>
    <definedName name="F.Y.Mill_WetTph" localSheetId="7">#REF!</definedName>
    <definedName name="F.Y.Mill_WetTph" localSheetId="1">#REF!</definedName>
    <definedName name="F.Y.Mill_WetTph">#REF!</definedName>
    <definedName name="F.Y.MillFeed_Al" localSheetId="7">#REF!</definedName>
    <definedName name="F.Y.MillFeed_Al" localSheetId="1">#REF!</definedName>
    <definedName name="F.Y.MillFeed_Al">#REF!</definedName>
    <definedName name="F.Y.MillFeed_Co" localSheetId="7">#REF!</definedName>
    <definedName name="F.Y.MillFeed_Co" localSheetId="1">#REF!</definedName>
    <definedName name="F.Y.MillFeed_Co">#REF!</definedName>
    <definedName name="F.Y.MillFeed_Fe" localSheetId="7">#REF!</definedName>
    <definedName name="F.Y.MillFeed_Fe" localSheetId="1">#REF!</definedName>
    <definedName name="F.Y.MillFeed_Fe">#REF!</definedName>
    <definedName name="F.Y.MillFeed_Mg" localSheetId="7">#REF!</definedName>
    <definedName name="F.Y.MillFeed_Mg" localSheetId="1">#REF!</definedName>
    <definedName name="F.Y.MillFeed_Mg">#REF!</definedName>
    <definedName name="F.Y.MillFeed_Ni" localSheetId="7">#REF!</definedName>
    <definedName name="F.Y.MillFeed_Ni" localSheetId="1">#REF!</definedName>
    <definedName name="F.Y.MillFeed_Ni">#REF!</definedName>
    <definedName name="F.Y.MillFeed_Si" localSheetId="7">#REF!</definedName>
    <definedName name="F.Y.MillFeed_Si" localSheetId="1">#REF!</definedName>
    <definedName name="F.Y.MillFeed_Si">#REF!</definedName>
    <definedName name="F.Y.MillH2O_Head" localSheetId="7">#REF!</definedName>
    <definedName name="F.Y.MillH2O_Head" localSheetId="1">#REF!</definedName>
    <definedName name="F.Y.MillH2O_Head">#REF!</definedName>
    <definedName name="F.Y.MillH2O_Screen" localSheetId="7">#REF!</definedName>
    <definedName name="F.Y.MillH2O_Screen" localSheetId="1">#REF!</definedName>
    <definedName name="F.Y.MillH2O_Screen">#REF!</definedName>
    <definedName name="F.Y.MillH2O_Total" localSheetId="7">#REF!</definedName>
    <definedName name="F.Y.MillH2O_Total" localSheetId="1">#REF!</definedName>
    <definedName name="F.Y.MillH2O_Total">#REF!</definedName>
    <definedName name="F.Y.OreToStorage_Al" localSheetId="7">#REF!</definedName>
    <definedName name="F.Y.OreToStorage_Al" localSheetId="1">#REF!</definedName>
    <definedName name="F.Y.OreToStorage_Al">#REF!</definedName>
    <definedName name="F.Y.OreToStorage_Co" localSheetId="7">#REF!</definedName>
    <definedName name="F.Y.OreToStorage_Co" localSheetId="1">#REF!</definedName>
    <definedName name="F.Y.OreToStorage_Co">#REF!</definedName>
    <definedName name="F.Y.OreToStorage_DryTonnes" localSheetId="7">#REF!</definedName>
    <definedName name="F.Y.OreToStorage_DryTonnes" localSheetId="1">#REF!</definedName>
    <definedName name="F.Y.OreToStorage_DryTonnes">#REF!</definedName>
    <definedName name="F.Y.OreToStorage_DryTph" localSheetId="7">#REF!</definedName>
    <definedName name="F.Y.OreToStorage_DryTph" localSheetId="1">#REF!</definedName>
    <definedName name="F.Y.OreToStorage_DryTph">#REF!</definedName>
    <definedName name="F.Y.OreToStorage_Fe" localSheetId="7">#REF!</definedName>
    <definedName name="F.Y.OreToStorage_Fe" localSheetId="1">#REF!</definedName>
    <definedName name="F.Y.OreToStorage_Fe">#REF!</definedName>
    <definedName name="F.Y.OreToStorage_Mg" localSheetId="7">#REF!</definedName>
    <definedName name="F.Y.OreToStorage_Mg" localSheetId="1">#REF!</definedName>
    <definedName name="F.Y.OreToStorage_Mg">#REF!</definedName>
    <definedName name="F.Y.OreToStorage_Ni" localSheetId="7">#REF!</definedName>
    <definedName name="F.Y.OreToStorage_Ni" localSheetId="1">#REF!</definedName>
    <definedName name="F.Y.OreToStorage_Ni">#REF!</definedName>
    <definedName name="F.Y.OreToStorage_PulpDensity" localSheetId="7">#REF!</definedName>
    <definedName name="F.Y.OreToStorage_PulpDensity" localSheetId="1">#REF!</definedName>
    <definedName name="F.Y.OreToStorage_PulpDensity">#REF!</definedName>
    <definedName name="F.Y.OreToStorage_PulpYieldStress" localSheetId="7">#REF!</definedName>
    <definedName name="F.Y.OreToStorage_PulpYieldStress" localSheetId="1">#REF!</definedName>
    <definedName name="F.Y.OreToStorage_PulpYieldStress">#REF!</definedName>
    <definedName name="F.Y.OreToStorage_Si" localSheetId="7">#REF!</definedName>
    <definedName name="F.Y.OreToStorage_Si" localSheetId="1">#REF!</definedName>
    <definedName name="F.Y.OreToStorage_Si">#REF!</definedName>
    <definedName name="F.Y.OreToStorage_Volume" localSheetId="7">#REF!</definedName>
    <definedName name="F.Y.OreToStorage_Volume" localSheetId="1">#REF!</definedName>
    <definedName name="F.Y.OreToStorage_Volume">#REF!</definedName>
    <definedName name="F.Y.OreToStorage_VolumePerHr" localSheetId="7">#REF!</definedName>
    <definedName name="F.Y.OreToStorage_VolumePerHr" localSheetId="1">#REF!</definedName>
    <definedName name="F.Y.OreToStorage_VolumePerHr">#REF!</definedName>
    <definedName name="fa" localSheetId="7">#REF!</definedName>
    <definedName name="fa" localSheetId="20">#REF!</definedName>
    <definedName name="fa" localSheetId="1">#REF!</definedName>
    <definedName name="fa">#REF!</definedName>
    <definedName name="FAB" localSheetId="7">#REF!</definedName>
    <definedName name="FAB" localSheetId="1">#REF!</definedName>
    <definedName name="FAB">#REF!</definedName>
    <definedName name="FABI" localSheetId="7">Scheduled_Payment+Extra_Payment</definedName>
    <definedName name="FABI" localSheetId="19">Scheduled_Payment+Extra_Payment</definedName>
    <definedName name="FABI" localSheetId="18">Scheduled_Payment+Extra_Payment</definedName>
    <definedName name="FABI" localSheetId="20">Scheduled_Payment+Extra_Payment</definedName>
    <definedName name="FABI" localSheetId="1">Scheduled_Payment+Extra_Payment</definedName>
    <definedName name="FABI">Scheduled_Payment+Extra_Payment</definedName>
    <definedName name="FABIAN" localSheetId="19">IF(BASICOS!Loan_Amount*BASICOS!Interest_Rate*Loan_Years*Loan_Start&gt;0,1,0)</definedName>
    <definedName name="FABIAN" localSheetId="18">IF(INSUMOS!Loan_Amount*INSUMOS!Interest_Rate*Loan_Years*Loan_Start&gt;0,1,0)</definedName>
    <definedName name="FABIAN" localSheetId="20">IF('M DE OBRA'!Loan_Amount*'M DE OBRA'!Interest_Rate*'M DE OBRA'!Loan_Years*'M DE OBRA'!Loan_Start&gt;0,1,0)</definedName>
    <definedName name="FABIAN">#N/A</definedName>
    <definedName name="FAC" localSheetId="7">#REF!</definedName>
    <definedName name="FAC" localSheetId="1">#REF!</definedName>
    <definedName name="FAC">#REF!</definedName>
    <definedName name="FACTOR" localSheetId="7">#REF!</definedName>
    <definedName name="FACTOR" localSheetId="1">#REF!</definedName>
    <definedName name="FACTOR">#REF!</definedName>
    <definedName name="Factpb" localSheetId="7" hidden="1">#REF!</definedName>
    <definedName name="Factpb" localSheetId="1" hidden="1">#REF!</definedName>
    <definedName name="Factpb" hidden="1">#REF!</definedName>
    <definedName name="Factpb2" localSheetId="7" hidden="1">#REF!</definedName>
    <definedName name="Factpb2" localSheetId="1" hidden="1">#REF!</definedName>
    <definedName name="Factpb2" hidden="1">#REF!</definedName>
    <definedName name="FALTANTES1">'[138]CANT OBRA'!$A:$IV</definedName>
    <definedName name="fas" localSheetId="7">#REF!</definedName>
    <definedName name="fas" localSheetId="1">#REF!</definedName>
    <definedName name="fas">#REF!</definedName>
    <definedName name="fb" localSheetId="7">#REF!</definedName>
    <definedName name="fb" localSheetId="19">#REF!</definedName>
    <definedName name="fb" localSheetId="18">#REF!</definedName>
    <definedName name="fb" localSheetId="20">#REF!</definedName>
    <definedName name="fb" localSheetId="1">#REF!</definedName>
    <definedName name="fb">#REF!</definedName>
    <definedName name="fcc" localSheetId="7">#REF!</definedName>
    <definedName name="fcc" localSheetId="20">#REF!</definedName>
    <definedName name="fcc" localSheetId="1">#REF!</definedName>
    <definedName name="fcc">#REF!</definedName>
    <definedName name="fcv" localSheetId="7">#REF!</definedName>
    <definedName name="fcv" localSheetId="1">#REF!</definedName>
    <definedName name="fcv">#REF!</definedName>
    <definedName name="fd" localSheetId="7">#REF!</definedName>
    <definedName name="fd" localSheetId="19">'[87]A. P. U.'!#REF!</definedName>
    <definedName name="fd" localSheetId="18">'[87]A. P. U.'!#REF!</definedName>
    <definedName name="fd" localSheetId="20">'[87]A. P. U.'!#REF!</definedName>
    <definedName name="fd" localSheetId="1">#REF!</definedName>
    <definedName name="fd">#REF!</definedName>
    <definedName name="fda" localSheetId="7">#REF!</definedName>
    <definedName name="fda" localSheetId="19" hidden="1">{"TAB1",#N/A,TRUE,"GENERAL";"TAB2",#N/A,TRUE,"GENERAL";"TAB3",#N/A,TRUE,"GENERAL";"TAB4",#N/A,TRUE,"GENERAL";"TAB5",#N/A,TRUE,"GENERAL"}</definedName>
    <definedName name="fda" localSheetId="18" hidden="1">{"TAB1",#N/A,TRUE,"GENERAL";"TAB2",#N/A,TRUE,"GENERAL";"TAB3",#N/A,TRUE,"GENERAL";"TAB4",#N/A,TRUE,"GENERAL";"TAB5",#N/A,TRUE,"GENERAL"}</definedName>
    <definedName name="fda" localSheetId="20" hidden="1">{"TAB1",#N/A,TRUE,"GENERAL";"TAB2",#N/A,TRUE,"GENERAL";"TAB3",#N/A,TRUE,"GENERAL";"TAB4",#N/A,TRUE,"GENERAL";"TAB5",#N/A,TRUE,"GENERAL"}</definedName>
    <definedName name="fda" localSheetId="1">#REF!</definedName>
    <definedName name="fda">#REF!</definedName>
    <definedName name="fda_1" localSheetId="19" hidden="1">{"TAB1",#N/A,TRUE,"GENERAL";"TAB2",#N/A,TRUE,"GENERAL";"TAB3",#N/A,TRUE,"GENERAL";"TAB4",#N/A,TRUE,"GENERAL";"TAB5",#N/A,TRUE,"GENERAL"}</definedName>
    <definedName name="fda_1" localSheetId="20" hidden="1">{"TAB1",#N/A,TRUE,"GENERAL";"TAB2",#N/A,TRUE,"GENERAL";"TAB3",#N/A,TRUE,"GENERAL";"TAB4",#N/A,TRUE,"GENERAL";"TAB5",#N/A,TRUE,"GENERAL"}</definedName>
    <definedName name="fda_1"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20" hidden="1">{"TAB1",#N/A,TRUE,"GENERAL";"TAB2",#N/A,TRUE,"GENERAL";"TAB3",#N/A,TRUE,"GENERAL";"TAB4",#N/A,TRUE,"GENERAL";"TAB5",#N/A,TRUE,"GENERAL"}</definedName>
    <definedName name="fdbjp" hidden="1">{"TAB1",#N/A,TRUE,"GENERAL";"TAB2",#N/A,TRUE,"GENERAL";"TAB3",#N/A,TRUE,"GENERAL";"TAB4",#N/A,TRUE,"GENERAL";"TAB5",#N/A,TRUE,"GENERAL"}</definedName>
    <definedName name="fdbjp_1" localSheetId="19" hidden="1">{"TAB1",#N/A,TRUE,"GENERAL";"TAB2",#N/A,TRUE,"GENERAL";"TAB3",#N/A,TRUE,"GENERAL";"TAB4",#N/A,TRUE,"GENERAL";"TAB5",#N/A,TRUE,"GENERAL"}</definedName>
    <definedName name="fdbjp_1" localSheetId="20" hidden="1">{"TAB1",#N/A,TRUE,"GENERAL";"TAB2",#N/A,TRUE,"GENERAL";"TAB3",#N/A,TRUE,"GENERAL";"TAB4",#N/A,TRUE,"GENERAL";"TAB5",#N/A,TRUE,"GENERAL"}</definedName>
    <definedName name="fdbjp_1" hidden="1">{"TAB1",#N/A,TRUE,"GENERAL";"TAB2",#N/A,TRUE,"GENERAL";"TAB3",#N/A,TRUE,"GENERAL";"TAB4",#N/A,TRUE,"GENERAL";"TAB5",#N/A,TRUE,"GENERAL"}</definedName>
    <definedName name="fdf" localSheetId="7">#REF!</definedName>
    <definedName name="fdf" localSheetId="19" hidden="1">{"TAB1",#N/A,TRUE,"GENERAL";"TAB2",#N/A,TRUE,"GENERAL";"TAB3",#N/A,TRUE,"GENERAL";"TAB4",#N/A,TRUE,"GENERAL";"TAB5",#N/A,TRUE,"GENERAL"}</definedName>
    <definedName name="fdf" localSheetId="18" hidden="1">{"TAB1",#N/A,TRUE,"GENERAL";"TAB2",#N/A,TRUE,"GENERAL";"TAB3",#N/A,TRUE,"GENERAL";"TAB4",#N/A,TRUE,"GENERAL";"TAB5",#N/A,TRUE,"GENERAL"}</definedName>
    <definedName name="fdf" localSheetId="20" hidden="1">{"TAB1",#N/A,TRUE,"GENERAL";"TAB2",#N/A,TRUE,"GENERAL";"TAB3",#N/A,TRUE,"GENERAL";"TAB4",#N/A,TRUE,"GENERAL";"TAB5",#N/A,TRUE,"GENERAL"}</definedName>
    <definedName name="fdf" localSheetId="1">#REF!</definedName>
    <definedName name="fdf">#REF!</definedName>
    <definedName name="fdf_1" localSheetId="19" hidden="1">{"TAB1",#N/A,TRUE,"GENERAL";"TAB2",#N/A,TRUE,"GENERAL";"TAB3",#N/A,TRUE,"GENERAL";"TAB4",#N/A,TRUE,"GENERAL";"TAB5",#N/A,TRUE,"GENERAL"}</definedName>
    <definedName name="fdf_1" localSheetId="20" hidden="1">{"TAB1",#N/A,TRUE,"GENERAL";"TAB2",#N/A,TRUE,"GENERAL";"TAB3",#N/A,TRUE,"GENERAL";"TAB4",#N/A,TRUE,"GENERAL";"TAB5",#N/A,TRUE,"GENERAL"}</definedName>
    <definedName name="fdf_1" hidden="1">{"TAB1",#N/A,TRUE,"GENERAL";"TAB2",#N/A,TRUE,"GENERAL";"TAB3",#N/A,TRUE,"GENERAL";"TAB4",#N/A,TRUE,"GENERAL";"TAB5",#N/A,TRUE,"GENERAL"}</definedName>
    <definedName name="fdg" localSheetId="19" hidden="1">{"via1",#N/A,TRUE,"general";"via2",#N/A,TRUE,"general";"via3",#N/A,TRUE,"general"}</definedName>
    <definedName name="fdg" localSheetId="20" hidden="1">{"via1",#N/A,TRUE,"general";"via2",#N/A,TRUE,"general";"via3",#N/A,TRUE,"general"}</definedName>
    <definedName name="fdg" hidden="1">{"via1",#N/A,TRUE,"general";"via2",#N/A,TRUE,"general";"via3",#N/A,TRUE,"general"}</definedName>
    <definedName name="fdg_1" localSheetId="19" hidden="1">{"via1",#N/A,TRUE,"general";"via2",#N/A,TRUE,"general";"via3",#N/A,TRUE,"general"}</definedName>
    <definedName name="fdg_1" localSheetId="20" hidden="1">{"via1",#N/A,TRUE,"general";"via2",#N/A,TRUE,"general";"via3",#N/A,TRUE,"general"}</definedName>
    <definedName name="fdg_1" hidden="1">{"via1",#N/A,TRUE,"general";"via2",#N/A,TRUE,"general";"via3",#N/A,TRUE,"general"}</definedName>
    <definedName name="FDGD" localSheetId="19" hidden="1">{"TAB1",#N/A,TRUE,"GENERAL";"TAB2",#N/A,TRUE,"GENERAL";"TAB3",#N/A,TRUE,"GENERAL";"TAB4",#N/A,TRUE,"GENERAL";"TAB5",#N/A,TRUE,"GENERAL"}</definedName>
    <definedName name="FDGD" localSheetId="20" hidden="1">{"TAB1",#N/A,TRUE,"GENERAL";"TAB2",#N/A,TRUE,"GENERAL";"TAB3",#N/A,TRUE,"GENERAL";"TAB4",#N/A,TRUE,"GENERAL";"TAB5",#N/A,TRUE,"GENERAL"}</definedName>
    <definedName name="FDGD" hidden="1">{"TAB1",#N/A,TRUE,"GENERAL";"TAB2",#N/A,TRUE,"GENERAL";"TAB3",#N/A,TRUE,"GENERAL";"TAB4",#N/A,TRUE,"GENERAL";"TAB5",#N/A,TRUE,"GENERAL"}</definedName>
    <definedName name="FDGD_1" localSheetId="19" hidden="1">{"TAB1",#N/A,TRUE,"GENERAL";"TAB2",#N/A,TRUE,"GENERAL";"TAB3",#N/A,TRUE,"GENERAL";"TAB4",#N/A,TRUE,"GENERAL";"TAB5",#N/A,TRUE,"GENERAL"}</definedName>
    <definedName name="FDGD_1" localSheetId="20" hidden="1">{"TAB1",#N/A,TRUE,"GENERAL";"TAB2",#N/A,TRUE,"GENERAL";"TAB3",#N/A,TRUE,"GENERAL";"TAB4",#N/A,TRUE,"GENERAL";"TAB5",#N/A,TRUE,"GENERAL"}</definedName>
    <definedName name="FDGD_1" hidden="1">{"TAB1",#N/A,TRUE,"GENERAL";"TAB2",#N/A,TRUE,"GENERAL";"TAB3",#N/A,TRUE,"GENERAL";"TAB4",#N/A,TRUE,"GENERAL";"TAB5",#N/A,TRUE,"GENERAL"}</definedName>
    <definedName name="FDGDDFG">[28]PRECIOS!$G$5</definedName>
    <definedName name="FDGFDBBP" localSheetId="19" hidden="1">{"TAB1",#N/A,TRUE,"GENERAL";"TAB2",#N/A,TRUE,"GENERAL";"TAB3",#N/A,TRUE,"GENERAL";"TAB4",#N/A,TRUE,"GENERAL";"TAB5",#N/A,TRUE,"GENERAL"}</definedName>
    <definedName name="FDGFDBBP" localSheetId="20" hidden="1">{"TAB1",#N/A,TRUE,"GENERAL";"TAB2",#N/A,TRUE,"GENERAL";"TAB3",#N/A,TRUE,"GENERAL";"TAB4",#N/A,TRUE,"GENERAL";"TAB5",#N/A,TRUE,"GENERAL"}</definedName>
    <definedName name="FDGFDBBP" hidden="1">{"TAB1",#N/A,TRUE,"GENERAL";"TAB2",#N/A,TRUE,"GENERAL";"TAB3",#N/A,TRUE,"GENERAL";"TAB4",#N/A,TRUE,"GENERAL";"TAB5",#N/A,TRUE,"GENERAL"}</definedName>
    <definedName name="FDGFDBBP_1" localSheetId="19" hidden="1">{"TAB1",#N/A,TRUE,"GENERAL";"TAB2",#N/A,TRUE,"GENERAL";"TAB3",#N/A,TRUE,"GENERAL";"TAB4",#N/A,TRUE,"GENERAL";"TAB5",#N/A,TRUE,"GENERAL"}</definedName>
    <definedName name="FDGFDBBP_1" localSheetId="20" hidden="1">{"TAB1",#N/A,TRUE,"GENERAL";"TAB2",#N/A,TRUE,"GENERAL";"TAB3",#N/A,TRUE,"GENERAL";"TAB4",#N/A,TRUE,"GENERAL";"TAB5",#N/A,TRUE,"GENERAL"}</definedName>
    <definedName name="FDGFDBBP_1" hidden="1">{"TAB1",#N/A,TRUE,"GENERAL";"TAB2",#N/A,TRUE,"GENERAL";"TAB3",#N/A,TRUE,"GENERAL";"TAB4",#N/A,TRUE,"GENERAL";"TAB5",#N/A,TRUE,"GENERAL"}</definedName>
    <definedName name="fdh" localSheetId="19" hidden="1">{"TAB1",#N/A,TRUE,"GENERAL";"TAB2",#N/A,TRUE,"GENERAL";"TAB3",#N/A,TRUE,"GENERAL";"TAB4",#N/A,TRUE,"GENERAL";"TAB5",#N/A,TRUE,"GENERAL"}</definedName>
    <definedName name="fdh" localSheetId="20" hidden="1">{"TAB1",#N/A,TRUE,"GENERAL";"TAB2",#N/A,TRUE,"GENERAL";"TAB3",#N/A,TRUE,"GENERAL";"TAB4",#N/A,TRUE,"GENERAL";"TAB5",#N/A,TRUE,"GENERAL"}</definedName>
    <definedName name="fdh" hidden="1">{"TAB1",#N/A,TRUE,"GENERAL";"TAB2",#N/A,TRUE,"GENERAL";"TAB3",#N/A,TRUE,"GENERAL";"TAB4",#N/A,TRUE,"GENERAL";"TAB5",#N/A,TRUE,"GENERAL"}</definedName>
    <definedName name="fdh_1" localSheetId="19" hidden="1">{"TAB1",#N/A,TRUE,"GENERAL";"TAB2",#N/A,TRUE,"GENERAL";"TAB3",#N/A,TRUE,"GENERAL";"TAB4",#N/A,TRUE,"GENERAL";"TAB5",#N/A,TRUE,"GENERAL"}</definedName>
    <definedName name="fdh_1" localSheetId="20" hidden="1">{"TAB1",#N/A,TRUE,"GENERAL";"TAB2",#N/A,TRUE,"GENERAL";"TAB3",#N/A,TRUE,"GENERAL";"TAB4",#N/A,TRUE,"GENERAL";"TAB5",#N/A,TRUE,"GENERAL"}</definedName>
    <definedName name="fdh_1" hidden="1">{"TAB1",#N/A,TRUE,"GENERAL";"TAB2",#N/A,TRUE,"GENERAL";"TAB3",#N/A,TRUE,"GENERAL";"TAB4",#N/A,TRUE,"GENERAL";"TAB5",#N/A,TRUE,"GENERAL"}</definedName>
    <definedName name="fdsf" localSheetId="19" hidden="1">{"TAB1",#N/A,TRUE,"GENERAL";"TAB2",#N/A,TRUE,"GENERAL";"TAB3",#N/A,TRUE,"GENERAL";"TAB4",#N/A,TRUE,"GENERAL";"TAB5",#N/A,TRUE,"GENERAL"}</definedName>
    <definedName name="fdsf" localSheetId="20" hidden="1">{"TAB1",#N/A,TRUE,"GENERAL";"TAB2",#N/A,TRUE,"GENERAL";"TAB3",#N/A,TRUE,"GENERAL";"TAB4",#N/A,TRUE,"GENERAL";"TAB5",#N/A,TRUE,"GENERAL"}</definedName>
    <definedName name="fdsf" hidden="1">{"TAB1",#N/A,TRUE,"GENERAL";"TAB2",#N/A,TRUE,"GENERAL";"TAB3",#N/A,TRUE,"GENERAL";"TAB4",#N/A,TRUE,"GENERAL";"TAB5",#N/A,TRUE,"GENERAL"}</definedName>
    <definedName name="fdsf_1" localSheetId="19" hidden="1">{"TAB1",#N/A,TRUE,"GENERAL";"TAB2",#N/A,TRUE,"GENERAL";"TAB3",#N/A,TRUE,"GENERAL";"TAB4",#N/A,TRUE,"GENERAL";"TAB5",#N/A,TRUE,"GENERAL"}</definedName>
    <definedName name="fdsf_1" localSheetId="20" hidden="1">{"TAB1",#N/A,TRUE,"GENERAL";"TAB2",#N/A,TRUE,"GENERAL";"TAB3",#N/A,TRUE,"GENERAL";"TAB4",#N/A,TRUE,"GENERAL";"TAB5",#N/A,TRUE,"GENERAL"}</definedName>
    <definedName name="fdsf_1"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20" hidden="1">{"TAB1",#N/A,TRUE,"GENERAL";"TAB2",#N/A,TRUE,"GENERAL";"TAB3",#N/A,TRUE,"GENERAL";"TAB4",#N/A,TRUE,"GENERAL";"TAB5",#N/A,TRUE,"GENERAL"}</definedName>
    <definedName name="fdsfds" hidden="1">{"TAB1",#N/A,TRUE,"GENERAL";"TAB2",#N/A,TRUE,"GENERAL";"TAB3",#N/A,TRUE,"GENERAL";"TAB4",#N/A,TRUE,"GENERAL";"TAB5",#N/A,TRUE,"GENERAL"}</definedName>
    <definedName name="fdsfds_1" localSheetId="19" hidden="1">{"TAB1",#N/A,TRUE,"GENERAL";"TAB2",#N/A,TRUE,"GENERAL";"TAB3",#N/A,TRUE,"GENERAL";"TAB4",#N/A,TRUE,"GENERAL";"TAB5",#N/A,TRUE,"GENERAL"}</definedName>
    <definedName name="fdsfds_1" localSheetId="20" hidden="1">{"TAB1",#N/A,TRUE,"GENERAL";"TAB2",#N/A,TRUE,"GENERAL";"TAB3",#N/A,TRUE,"GENERAL";"TAB4",#N/A,TRUE,"GENERAL";"TAB5",#N/A,TRUE,"GENERAL"}</definedName>
    <definedName name="fdsfds_1" hidden="1">{"TAB1",#N/A,TRUE,"GENERAL";"TAB2",#N/A,TRUE,"GENERAL";"TAB3",#N/A,TRUE,"GENERAL";"TAB4",#N/A,TRUE,"GENERAL";"TAB5",#N/A,TRUE,"GENERAL"}</definedName>
    <definedName name="fdsfdsf" localSheetId="19" hidden="1">{"via1",#N/A,TRUE,"general";"via2",#N/A,TRUE,"general";"via3",#N/A,TRUE,"general"}</definedName>
    <definedName name="fdsfdsf" localSheetId="20" hidden="1">{"via1",#N/A,TRUE,"general";"via2",#N/A,TRUE,"general";"via3",#N/A,TRUE,"general"}</definedName>
    <definedName name="fdsfdsf" hidden="1">{"via1",#N/A,TRUE,"general";"via2",#N/A,TRUE,"general";"via3",#N/A,TRUE,"general"}</definedName>
    <definedName name="fdsfdsf_1" localSheetId="19" hidden="1">{"via1",#N/A,TRUE,"general";"via2",#N/A,TRUE,"general";"via3",#N/A,TRUE,"general"}</definedName>
    <definedName name="fdsfdsf_1" localSheetId="20" hidden="1">{"via1",#N/A,TRUE,"general";"via2",#N/A,TRUE,"general";"via3",#N/A,TRUE,"general"}</definedName>
    <definedName name="fdsfdsf_1" hidden="1">{"via1",#N/A,TRUE,"general";"via2",#N/A,TRUE,"general";"via3",#N/A,TRUE,"general"}</definedName>
    <definedName name="fdsgfds" localSheetId="19" hidden="1">{"via1",#N/A,TRUE,"general";"via2",#N/A,TRUE,"general";"via3",#N/A,TRUE,"general"}</definedName>
    <definedName name="fdsgfds" localSheetId="20" hidden="1">{"via1",#N/A,TRUE,"general";"via2",#N/A,TRUE,"general";"via3",#N/A,TRUE,"general"}</definedName>
    <definedName name="fdsgfds" hidden="1">{"via1",#N/A,TRUE,"general";"via2",#N/A,TRUE,"general";"via3",#N/A,TRUE,"general"}</definedName>
    <definedName name="fdsgfds_1" localSheetId="19" hidden="1">{"via1",#N/A,TRUE,"general";"via2",#N/A,TRUE,"general";"via3",#N/A,TRUE,"general"}</definedName>
    <definedName name="fdsgfds_1" localSheetId="20" hidden="1">{"via1",#N/A,TRUE,"general";"via2",#N/A,TRUE,"general";"via3",#N/A,TRUE,"general"}</definedName>
    <definedName name="fdsgfds_1" hidden="1">{"via1",#N/A,TRUE,"general";"via2",#N/A,TRUE,"general";"via3",#N/A,TRUE,"general"}</definedName>
    <definedName name="fdsgsdfu" localSheetId="19" hidden="1">{"TAB1",#N/A,TRUE,"GENERAL";"TAB2",#N/A,TRUE,"GENERAL";"TAB3",#N/A,TRUE,"GENERAL";"TAB4",#N/A,TRUE,"GENERAL";"TAB5",#N/A,TRUE,"GENERAL"}</definedName>
    <definedName name="fdsgsdfu" localSheetId="20" hidden="1">{"TAB1",#N/A,TRUE,"GENERAL";"TAB2",#N/A,TRUE,"GENERAL";"TAB3",#N/A,TRUE,"GENERAL";"TAB4",#N/A,TRUE,"GENERAL";"TAB5",#N/A,TRUE,"GENERAL"}</definedName>
    <definedName name="fdsgsdfu" hidden="1">{"TAB1",#N/A,TRUE,"GENERAL";"TAB2",#N/A,TRUE,"GENERAL";"TAB3",#N/A,TRUE,"GENERAL";"TAB4",#N/A,TRUE,"GENERAL";"TAB5",#N/A,TRUE,"GENERAL"}</definedName>
    <definedName name="fdsgsdfu_1" localSheetId="19" hidden="1">{"TAB1",#N/A,TRUE,"GENERAL";"TAB2",#N/A,TRUE,"GENERAL";"TAB3",#N/A,TRUE,"GENERAL";"TAB4",#N/A,TRUE,"GENERAL";"TAB5",#N/A,TRUE,"GENERAL"}</definedName>
    <definedName name="fdsgsdfu_1" localSheetId="20" hidden="1">{"TAB1",#N/A,TRUE,"GENERAL";"TAB2",#N/A,TRUE,"GENERAL";"TAB3",#N/A,TRUE,"GENERAL";"TAB4",#N/A,TRUE,"GENERAL";"TAB5",#N/A,TRUE,"GENERAL"}</definedName>
    <definedName name="fdsgsdfu_1"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20" hidden="1">{"TAB1",#N/A,TRUE,"GENERAL";"TAB2",#N/A,TRUE,"GENERAL";"TAB3",#N/A,TRUE,"GENERAL";"TAB4",#N/A,TRUE,"GENERAL";"TAB5",#N/A,TRUE,"GENERAL"}</definedName>
    <definedName name="FDSIO" hidden="1">{"TAB1",#N/A,TRUE,"GENERAL";"TAB2",#N/A,TRUE,"GENERAL";"TAB3",#N/A,TRUE,"GENERAL";"TAB4",#N/A,TRUE,"GENERAL";"TAB5",#N/A,TRUE,"GENERAL"}</definedName>
    <definedName name="FDSIO_1" localSheetId="19" hidden="1">{"TAB1",#N/A,TRUE,"GENERAL";"TAB2",#N/A,TRUE,"GENERAL";"TAB3",#N/A,TRUE,"GENERAL";"TAB4",#N/A,TRUE,"GENERAL";"TAB5",#N/A,TRUE,"GENERAL"}</definedName>
    <definedName name="FDSIO_1" localSheetId="20" hidden="1">{"TAB1",#N/A,TRUE,"GENERAL";"TAB2",#N/A,TRUE,"GENERAL";"TAB3",#N/A,TRUE,"GENERAL";"TAB4",#N/A,TRUE,"GENERAL";"TAB5",#N/A,TRUE,"GENERAL"}</definedName>
    <definedName name="FDSIO_1" hidden="1">{"TAB1",#N/A,TRUE,"GENERAL";"TAB2",#N/A,TRUE,"GENERAL";"TAB3",#N/A,TRUE,"GENERAL";"TAB4",#N/A,TRUE,"GENERAL";"TAB5",#N/A,TRUE,"GENERAL"}</definedName>
    <definedName name="fdwssf" localSheetId="7">#REF!</definedName>
    <definedName name="fdwssf" localSheetId="1">#REF!</definedName>
    <definedName name="fdwssf">#REF!</definedName>
    <definedName name="FE" localSheetId="7">#REF!</definedName>
    <definedName name="FE" localSheetId="20">#REF!</definedName>
    <definedName name="FE" localSheetId="1">#REF!</definedName>
    <definedName name="FE">#REF!</definedName>
    <definedName name="feb00" localSheetId="7">[14]Dólar!#REF!</definedName>
    <definedName name="feb00" localSheetId="1">[14]Dólar!#REF!</definedName>
    <definedName name="feb00">[14]Dólar!#REF!</definedName>
    <definedName name="FECHA" localSheetId="7">#REF!</definedName>
    <definedName name="fecha" localSheetId="19">#REF!</definedName>
    <definedName name="fecha" localSheetId="18">#REF!</definedName>
    <definedName name="fecha" localSheetId="20">#REF!</definedName>
    <definedName name="FECHA" localSheetId="1">#REF!</definedName>
    <definedName name="FECHA">#REF!</definedName>
    <definedName name="Fechas" localSheetId="7">#REF!</definedName>
    <definedName name="Fechas" localSheetId="1">#REF!</definedName>
    <definedName name="Fechas">#REF!</definedName>
    <definedName name="FEDERICO" localSheetId="7">#REF!</definedName>
    <definedName name="FEDERICO" localSheetId="1">#REF!</definedName>
    <definedName name="FEDERICO">#REF!</definedName>
    <definedName name="fer" localSheetId="7">#REF!</definedName>
    <definedName name="fer" localSheetId="1">#REF!</definedName>
    <definedName name="fer">#REF!</definedName>
    <definedName name="ferfer" localSheetId="19" hidden="1">{"via1",#N/A,TRUE,"general";"via2",#N/A,TRUE,"general";"via3",#N/A,TRUE,"general"}</definedName>
    <definedName name="ferfer" localSheetId="20" hidden="1">{"via1",#N/A,TRUE,"general";"via2",#N/A,TRUE,"general";"via3",#N/A,TRUE,"general"}</definedName>
    <definedName name="ferfer" hidden="1">{"via1",#N/A,TRUE,"general";"via2",#N/A,TRUE,"general";"via3",#N/A,TRUE,"general"}</definedName>
    <definedName name="ferfer_1" localSheetId="19" hidden="1">{"via1",#N/A,TRUE,"general";"via2",#N/A,TRUE,"general";"via3",#N/A,TRUE,"general"}</definedName>
    <definedName name="ferfer_1" localSheetId="20" hidden="1">{"via1",#N/A,TRUE,"general";"via2",#N/A,TRUE,"general";"via3",#N/A,TRUE,"general"}</definedName>
    <definedName name="ferfer_1" hidden="1">{"via1",#N/A,TRUE,"general";"via2",#N/A,TRUE,"general";"via3",#N/A,TRUE,"general"}</definedName>
    <definedName name="FERNANDO" localSheetId="7">#REF!</definedName>
    <definedName name="FERNANDO" localSheetId="1">#REF!</definedName>
    <definedName name="FERNANDO">#REF!</definedName>
    <definedName name="Festivos">'[139]días habiles 2015'!$D$2:$D$21</definedName>
    <definedName name="Fexx">[10]Cálculo!$B$39</definedName>
    <definedName name="ff" localSheetId="19">#REF!</definedName>
    <definedName name="ff" localSheetId="18">#REF!</definedName>
    <definedName name="ff" localSheetId="20">#REF!</definedName>
    <definedName name="FF">'[140]cost codes'!$B$2:$F$54</definedName>
    <definedName name="FFDFDFRRER" localSheetId="7">[76]Estruc.ICEL!#REF!</definedName>
    <definedName name="FFDFDFRRER" localSheetId="20">[76]Estruc.ICEL!#REF!</definedName>
    <definedName name="FFDFDFRRER" localSheetId="1">[76]Estruc.ICEL!#REF!</definedName>
    <definedName name="FFDFDFRRER">[76]Estruc.ICEL!#REF!</definedName>
    <definedName name="fff" localSheetId="7">#REF!</definedName>
    <definedName name="fff" localSheetId="19" hidden="1">{"via1",#N/A,TRUE,"general";"via2",#N/A,TRUE,"general";"via3",#N/A,TRUE,"general"}</definedName>
    <definedName name="fff" localSheetId="18" hidden="1">{"via1",#N/A,TRUE,"general";"via2",#N/A,TRUE,"general";"via3",#N/A,TRUE,"general"}</definedName>
    <definedName name="fff" localSheetId="20" hidden="1">{"via1",#N/A,TRUE,"general";"via2",#N/A,TRUE,"general";"via3",#N/A,TRUE,"general"}</definedName>
    <definedName name="fff" localSheetId="1">#REF!</definedName>
    <definedName name="fff">#REF!</definedName>
    <definedName name="fff_1" localSheetId="19" hidden="1">{"via1",#N/A,TRUE,"general";"via2",#N/A,TRUE,"general";"via3",#N/A,TRUE,"general"}</definedName>
    <definedName name="fff_1" localSheetId="20" hidden="1">{"via1",#N/A,TRUE,"general";"via2",#N/A,TRUE,"general";"via3",#N/A,TRUE,"general"}</definedName>
    <definedName name="fff_1" hidden="1">{"via1",#N/A,TRUE,"general";"via2",#N/A,TRUE,"general";"via3",#N/A,TRUE,"general"}</definedName>
    <definedName name="ffff" localSheetId="7">#REF!</definedName>
    <definedName name="ffff" localSheetId="1">#REF!</definedName>
    <definedName name="ffff">#REF!</definedName>
    <definedName name="ffffd" localSheetId="19" hidden="1">{"via1",#N/A,TRUE,"general";"via2",#N/A,TRUE,"general";"via3",#N/A,TRUE,"general"}</definedName>
    <definedName name="ffffd" localSheetId="20" hidden="1">{"via1",#N/A,TRUE,"general";"via2",#N/A,TRUE,"general";"via3",#N/A,TRUE,"general"}</definedName>
    <definedName name="ffffd" hidden="1">{"via1",#N/A,TRUE,"general";"via2",#N/A,TRUE,"general";"via3",#N/A,TRUE,"general"}</definedName>
    <definedName name="ffffd_1" localSheetId="19" hidden="1">{"via1",#N/A,TRUE,"general";"via2",#N/A,TRUE,"general";"via3",#N/A,TRUE,"general"}</definedName>
    <definedName name="ffffd_1" localSheetId="20" hidden="1">{"via1",#N/A,TRUE,"general";"via2",#N/A,TRUE,"general";"via3",#N/A,TRUE,"general"}</definedName>
    <definedName name="ffffd_1" hidden="1">{"via1",#N/A,TRUE,"general";"via2",#N/A,TRUE,"general";"via3",#N/A,TRUE,"general"}</definedName>
    <definedName name="fffffdfdfddf" localSheetId="7">#REF!</definedName>
    <definedName name="fffffdfdfddf" localSheetId="1">#REF!</definedName>
    <definedName name="fffffdfdfddf">#REF!</definedName>
    <definedName name="ffffffffffffffff" localSheetId="7">#REF!</definedName>
    <definedName name="ffffffffffffffff" localSheetId="1">#REF!</definedName>
    <definedName name="ffffffffffffffff">#REF!</definedName>
    <definedName name="fffffft" localSheetId="19" hidden="1">{"TAB1",#N/A,TRUE,"GENERAL";"TAB2",#N/A,TRUE,"GENERAL";"TAB3",#N/A,TRUE,"GENERAL";"TAB4",#N/A,TRUE,"GENERAL";"TAB5",#N/A,TRUE,"GENERAL"}</definedName>
    <definedName name="fffffft" localSheetId="20" hidden="1">{"TAB1",#N/A,TRUE,"GENERAL";"TAB2",#N/A,TRUE,"GENERAL";"TAB3",#N/A,TRUE,"GENERAL";"TAB4",#N/A,TRUE,"GENERAL";"TAB5",#N/A,TRUE,"GENERAL"}</definedName>
    <definedName name="fffffft" hidden="1">{"TAB1",#N/A,TRUE,"GENERAL";"TAB2",#N/A,TRUE,"GENERAL";"TAB3",#N/A,TRUE,"GENERAL";"TAB4",#N/A,TRUE,"GENERAL";"TAB5",#N/A,TRUE,"GENERAL"}</definedName>
    <definedName name="fffffft_1" localSheetId="19" hidden="1">{"TAB1",#N/A,TRUE,"GENERAL";"TAB2",#N/A,TRUE,"GENERAL";"TAB3",#N/A,TRUE,"GENERAL";"TAB4",#N/A,TRUE,"GENERAL";"TAB5",#N/A,TRUE,"GENERAL"}</definedName>
    <definedName name="fffffft_1" localSheetId="20" hidden="1">{"TAB1",#N/A,TRUE,"GENERAL";"TAB2",#N/A,TRUE,"GENERAL";"TAB3",#N/A,TRUE,"GENERAL";"TAB4",#N/A,TRUE,"GENERAL";"TAB5",#N/A,TRUE,"GENERAL"}</definedName>
    <definedName name="fffffft_1"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20" hidden="1">{"TAB1",#N/A,TRUE,"GENERAL";"TAB2",#N/A,TRUE,"GENERAL";"TAB3",#N/A,TRUE,"GENERAL";"TAB4",#N/A,TRUE,"GENERAL";"TAB5",#N/A,TRUE,"GENERAL"}</definedName>
    <definedName name="fffffik" hidden="1">{"TAB1",#N/A,TRUE,"GENERAL";"TAB2",#N/A,TRUE,"GENERAL";"TAB3",#N/A,TRUE,"GENERAL";"TAB4",#N/A,TRUE,"GENERAL";"TAB5",#N/A,TRUE,"GENERAL"}</definedName>
    <definedName name="fffffik_1" localSheetId="19" hidden="1">{"TAB1",#N/A,TRUE,"GENERAL";"TAB2",#N/A,TRUE,"GENERAL";"TAB3",#N/A,TRUE,"GENERAL";"TAB4",#N/A,TRUE,"GENERAL";"TAB5",#N/A,TRUE,"GENERAL"}</definedName>
    <definedName name="fffffik_1" localSheetId="20" hidden="1">{"TAB1",#N/A,TRUE,"GENERAL";"TAB2",#N/A,TRUE,"GENERAL";"TAB3",#N/A,TRUE,"GENERAL";"TAB4",#N/A,TRUE,"GENERAL";"TAB5",#N/A,TRUE,"GENERAL"}</definedName>
    <definedName name="fffffik_1"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20" hidden="1">{"TAB1",#N/A,TRUE,"GENERAL";"TAB2",#N/A,TRUE,"GENERAL";"TAB3",#N/A,TRUE,"GENERAL";"TAB4",#N/A,TRUE,"GENERAL";"TAB5",#N/A,TRUE,"GENERAL"}</definedName>
    <definedName name="fffffj" hidden="1">{"TAB1",#N/A,TRUE,"GENERAL";"TAB2",#N/A,TRUE,"GENERAL";"TAB3",#N/A,TRUE,"GENERAL";"TAB4",#N/A,TRUE,"GENERAL";"TAB5",#N/A,TRUE,"GENERAL"}</definedName>
    <definedName name="fffffj_1" localSheetId="19" hidden="1">{"TAB1",#N/A,TRUE,"GENERAL";"TAB2",#N/A,TRUE,"GENERAL";"TAB3",#N/A,TRUE,"GENERAL";"TAB4",#N/A,TRUE,"GENERAL";"TAB5",#N/A,TRUE,"GENERAL"}</definedName>
    <definedName name="fffffj_1" localSheetId="20" hidden="1">{"TAB1",#N/A,TRUE,"GENERAL";"TAB2",#N/A,TRUE,"GENERAL";"TAB3",#N/A,TRUE,"GENERAL";"TAB4",#N/A,TRUE,"GENERAL";"TAB5",#N/A,TRUE,"GENERAL"}</definedName>
    <definedName name="fffffj_1" hidden="1">{"TAB1",#N/A,TRUE,"GENERAL";"TAB2",#N/A,TRUE,"GENERAL";"TAB3",#N/A,TRUE,"GENERAL";"TAB4",#N/A,TRUE,"GENERAL";"TAB5",#N/A,TRUE,"GENERAL"}</definedName>
    <definedName name="ffffrd" localSheetId="19" hidden="1">{"via1",#N/A,TRUE,"general";"via2",#N/A,TRUE,"general";"via3",#N/A,TRUE,"general"}</definedName>
    <definedName name="ffffrd" localSheetId="20" hidden="1">{"via1",#N/A,TRUE,"general";"via2",#N/A,TRUE,"general";"via3",#N/A,TRUE,"general"}</definedName>
    <definedName name="ffffrd" hidden="1">{"via1",#N/A,TRUE,"general";"via2",#N/A,TRUE,"general";"via3",#N/A,TRUE,"general"}</definedName>
    <definedName name="ffffrd_1" localSheetId="19" hidden="1">{"via1",#N/A,TRUE,"general";"via2",#N/A,TRUE,"general";"via3",#N/A,TRUE,"general"}</definedName>
    <definedName name="ffffrd_1" localSheetId="20" hidden="1">{"via1",#N/A,TRUE,"general";"via2",#N/A,TRUE,"general";"via3",#N/A,TRUE,"general"}</definedName>
    <definedName name="ffffrd_1" hidden="1">{"via1",#N/A,TRUE,"general";"via2",#N/A,TRUE,"general";"via3",#N/A,TRUE,"general"}</definedName>
    <definedName name="ffffy" localSheetId="19" hidden="1">{"TAB1",#N/A,TRUE,"GENERAL";"TAB2",#N/A,TRUE,"GENERAL";"TAB3",#N/A,TRUE,"GENERAL";"TAB4",#N/A,TRUE,"GENERAL";"TAB5",#N/A,TRUE,"GENERAL"}</definedName>
    <definedName name="ffffy" localSheetId="20" hidden="1">{"TAB1",#N/A,TRUE,"GENERAL";"TAB2",#N/A,TRUE,"GENERAL";"TAB3",#N/A,TRUE,"GENERAL";"TAB4",#N/A,TRUE,"GENERAL";"TAB5",#N/A,TRUE,"GENERAL"}</definedName>
    <definedName name="ffffy" hidden="1">{"TAB1",#N/A,TRUE,"GENERAL";"TAB2",#N/A,TRUE,"GENERAL";"TAB3",#N/A,TRUE,"GENERAL";"TAB4",#N/A,TRUE,"GENERAL";"TAB5",#N/A,TRUE,"GENERAL"}</definedName>
    <definedName name="ffffy_1" localSheetId="19" hidden="1">{"TAB1",#N/A,TRUE,"GENERAL";"TAB2",#N/A,TRUE,"GENERAL";"TAB3",#N/A,TRUE,"GENERAL";"TAB4",#N/A,TRUE,"GENERAL";"TAB5",#N/A,TRUE,"GENERAL"}</definedName>
    <definedName name="ffffy_1" localSheetId="20" hidden="1">{"TAB1",#N/A,TRUE,"GENERAL";"TAB2",#N/A,TRUE,"GENERAL";"TAB3",#N/A,TRUE,"GENERAL";"TAB4",#N/A,TRUE,"GENERAL";"TAB5",#N/A,TRUE,"GENERAL"}</definedName>
    <definedName name="ffffy_1"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20" hidden="1">{"TAB1",#N/A,TRUE,"GENERAL";"TAB2",#N/A,TRUE,"GENERAL";"TAB3",#N/A,TRUE,"GENERAL";"TAB4",#N/A,TRUE,"GENERAL";"TAB5",#N/A,TRUE,"GENERAL"}</definedName>
    <definedName name="fffrfr" hidden="1">{"TAB1",#N/A,TRUE,"GENERAL";"TAB2",#N/A,TRUE,"GENERAL";"TAB3",#N/A,TRUE,"GENERAL";"TAB4",#N/A,TRUE,"GENERAL";"TAB5",#N/A,TRUE,"GENERAL"}</definedName>
    <definedName name="fffrfr_1" localSheetId="19" hidden="1">{"TAB1",#N/A,TRUE,"GENERAL";"TAB2",#N/A,TRUE,"GENERAL";"TAB3",#N/A,TRUE,"GENERAL";"TAB4",#N/A,TRUE,"GENERAL";"TAB5",#N/A,TRUE,"GENERAL"}</definedName>
    <definedName name="fffrfr_1" localSheetId="20" hidden="1">{"TAB1",#N/A,TRUE,"GENERAL";"TAB2",#N/A,TRUE,"GENERAL";"TAB3",#N/A,TRUE,"GENERAL";"TAB4",#N/A,TRUE,"GENERAL";"TAB5",#N/A,TRUE,"GENERAL"}</definedName>
    <definedName name="fffrfr_1" hidden="1">{"TAB1",#N/A,TRUE,"GENERAL";"TAB2",#N/A,TRUE,"GENERAL";"TAB3",#N/A,TRUE,"GENERAL";"TAB4",#N/A,TRUE,"GENERAL";"TAB5",#N/A,TRUE,"GENERAL"}</definedName>
    <definedName name="fffs" localSheetId="19" hidden="1">{"TAB1",#N/A,TRUE,"GENERAL";"TAB2",#N/A,TRUE,"GENERAL";"TAB3",#N/A,TRUE,"GENERAL";"TAB4",#N/A,TRUE,"GENERAL";"TAB5",#N/A,TRUE,"GENERAL"}</definedName>
    <definedName name="fffs" localSheetId="20" hidden="1">{"TAB1",#N/A,TRUE,"GENERAL";"TAB2",#N/A,TRUE,"GENERAL";"TAB3",#N/A,TRUE,"GENERAL";"TAB4",#N/A,TRUE,"GENERAL";"TAB5",#N/A,TRUE,"GENERAL"}</definedName>
    <definedName name="fffs" hidden="1">{"TAB1",#N/A,TRUE,"GENERAL";"TAB2",#N/A,TRUE,"GENERAL";"TAB3",#N/A,TRUE,"GENERAL";"TAB4",#N/A,TRUE,"GENERAL";"TAB5",#N/A,TRUE,"GENERAL"}</definedName>
    <definedName name="fffs_1" localSheetId="19" hidden="1">{"TAB1",#N/A,TRUE,"GENERAL";"TAB2",#N/A,TRUE,"GENERAL";"TAB3",#N/A,TRUE,"GENERAL";"TAB4",#N/A,TRUE,"GENERAL";"TAB5",#N/A,TRUE,"GENERAL"}</definedName>
    <definedName name="fffs_1" localSheetId="20" hidden="1">{"TAB1",#N/A,TRUE,"GENERAL";"TAB2",#N/A,TRUE,"GENERAL";"TAB3",#N/A,TRUE,"GENERAL";"TAB4",#N/A,TRUE,"GENERAL";"TAB5",#N/A,TRUE,"GENERAL"}</definedName>
    <definedName name="fffs_1" hidden="1">{"TAB1",#N/A,TRUE,"GENERAL";"TAB2",#N/A,TRUE,"GENERAL";"TAB3",#N/A,TRUE,"GENERAL";"TAB4",#N/A,TRUE,"GENERAL";"TAB5",#N/A,TRUE,"GENERAL"}</definedName>
    <definedName name="fg" localSheetId="7">#REF!</definedName>
    <definedName name="fg" localSheetId="19">#REF!</definedName>
    <definedName name="fg" localSheetId="18">#REF!</definedName>
    <definedName name="fg" localSheetId="20">#REF!</definedName>
    <definedName name="fg" localSheetId="1">#REF!</definedName>
    <definedName name="fg">#REF!</definedName>
    <definedName name="FGADG" localSheetId="7">#REF!</definedName>
    <definedName name="FGADG" localSheetId="1">#REF!</definedName>
    <definedName name="FGADG">#REF!</definedName>
    <definedName name="fgdfg" localSheetId="19" hidden="1">{"TAB1",#N/A,TRUE,"GENERAL";"TAB2",#N/A,TRUE,"GENERAL";"TAB3",#N/A,TRUE,"GENERAL";"TAB4",#N/A,TRUE,"GENERAL";"TAB5",#N/A,TRUE,"GENERAL"}</definedName>
    <definedName name="fgdfg" localSheetId="20" hidden="1">{"TAB1",#N/A,TRUE,"GENERAL";"TAB2",#N/A,TRUE,"GENERAL";"TAB3",#N/A,TRUE,"GENERAL";"TAB4",#N/A,TRUE,"GENERAL";"TAB5",#N/A,TRUE,"GENERAL"}</definedName>
    <definedName name="fgdfg" hidden="1">{"TAB1",#N/A,TRUE,"GENERAL";"TAB2",#N/A,TRUE,"GENERAL";"TAB3",#N/A,TRUE,"GENERAL";"TAB4",#N/A,TRUE,"GENERAL";"TAB5",#N/A,TRUE,"GENERAL"}</definedName>
    <definedName name="fgdfg_1" localSheetId="19" hidden="1">{"TAB1",#N/A,TRUE,"GENERAL";"TAB2",#N/A,TRUE,"GENERAL";"TAB3",#N/A,TRUE,"GENERAL";"TAB4",#N/A,TRUE,"GENERAL";"TAB5",#N/A,TRUE,"GENERAL"}</definedName>
    <definedName name="fgdfg_1" localSheetId="20" hidden="1">{"TAB1",#N/A,TRUE,"GENERAL";"TAB2",#N/A,TRUE,"GENERAL";"TAB3",#N/A,TRUE,"GENERAL";"TAB4",#N/A,TRUE,"GENERAL";"TAB5",#N/A,TRUE,"GENERAL"}</definedName>
    <definedName name="fgdfg_1" hidden="1">{"TAB1",#N/A,TRUE,"GENERAL";"TAB2",#N/A,TRUE,"GENERAL";"TAB3",#N/A,TRUE,"GENERAL";"TAB4",#N/A,TRUE,"GENERAL";"TAB5",#N/A,TRUE,"GENERAL"}</definedName>
    <definedName name="fgdfsgr" localSheetId="19" hidden="1">{"via1",#N/A,TRUE,"general";"via2",#N/A,TRUE,"general";"via3",#N/A,TRUE,"general"}</definedName>
    <definedName name="fgdfsgr" localSheetId="20" hidden="1">{"via1",#N/A,TRUE,"general";"via2",#N/A,TRUE,"general";"via3",#N/A,TRUE,"general"}</definedName>
    <definedName name="fgdfsgr" hidden="1">{"via1",#N/A,TRUE,"general";"via2",#N/A,TRUE,"general";"via3",#N/A,TRUE,"general"}</definedName>
    <definedName name="fgdfsgr_1" localSheetId="19" hidden="1">{"via1",#N/A,TRUE,"general";"via2",#N/A,TRUE,"general";"via3",#N/A,TRUE,"general"}</definedName>
    <definedName name="fgdfsgr_1" localSheetId="20" hidden="1">{"via1",#N/A,TRUE,"general";"via2",#N/A,TRUE,"general";"via3",#N/A,TRUE,"general"}</definedName>
    <definedName name="fgdfsgr_1" hidden="1">{"via1",#N/A,TRUE,"general";"via2",#N/A,TRUE,"general";"via3",#N/A,TRUE,"general"}</definedName>
    <definedName name="fgdsfg" localSheetId="19" hidden="1">{"TAB1",#N/A,TRUE,"GENERAL";"TAB2",#N/A,TRUE,"GENERAL";"TAB3",#N/A,TRUE,"GENERAL";"TAB4",#N/A,TRUE,"GENERAL";"TAB5",#N/A,TRUE,"GENERAL"}</definedName>
    <definedName name="fgdsfg" localSheetId="20" hidden="1">{"TAB1",#N/A,TRUE,"GENERAL";"TAB2",#N/A,TRUE,"GENERAL";"TAB3",#N/A,TRUE,"GENERAL";"TAB4",#N/A,TRUE,"GENERAL";"TAB5",#N/A,TRUE,"GENERAL"}</definedName>
    <definedName name="fgdsfg" hidden="1">{"TAB1",#N/A,TRUE,"GENERAL";"TAB2",#N/A,TRUE,"GENERAL";"TAB3",#N/A,TRUE,"GENERAL";"TAB4",#N/A,TRUE,"GENERAL";"TAB5",#N/A,TRUE,"GENERAL"}</definedName>
    <definedName name="fgdsfg_1" localSheetId="19" hidden="1">{"TAB1",#N/A,TRUE,"GENERAL";"TAB2",#N/A,TRUE,"GENERAL";"TAB3",#N/A,TRUE,"GENERAL";"TAB4",#N/A,TRUE,"GENERAL";"TAB5",#N/A,TRUE,"GENERAL"}</definedName>
    <definedName name="fgdsfg_1" localSheetId="20" hidden="1">{"TAB1",#N/A,TRUE,"GENERAL";"TAB2",#N/A,TRUE,"GENERAL";"TAB3",#N/A,TRUE,"GENERAL";"TAB4",#N/A,TRUE,"GENERAL";"TAB5",#N/A,TRUE,"GENERAL"}</definedName>
    <definedName name="fgdsfg_1" hidden="1">{"TAB1",#N/A,TRUE,"GENERAL";"TAB2",#N/A,TRUE,"GENERAL";"TAB3",#N/A,TRUE,"GENERAL";"TAB4",#N/A,TRUE,"GENERAL";"TAB5",#N/A,TRUE,"GENERAL"}</definedName>
    <definedName name="FGFDH" localSheetId="19" hidden="1">{"via1",#N/A,TRUE,"general";"via2",#N/A,TRUE,"general";"via3",#N/A,TRUE,"general"}</definedName>
    <definedName name="FGFDH" localSheetId="20" hidden="1">{"via1",#N/A,TRUE,"general";"via2",#N/A,TRUE,"general";"via3",#N/A,TRUE,"general"}</definedName>
    <definedName name="FGFDH" hidden="1">{"via1",#N/A,TRUE,"general";"via2",#N/A,TRUE,"general";"via3",#N/A,TRUE,"general"}</definedName>
    <definedName name="FGFDH_1" localSheetId="19" hidden="1">{"via1",#N/A,TRUE,"general";"via2",#N/A,TRUE,"general";"via3",#N/A,TRUE,"general"}</definedName>
    <definedName name="FGFDH_1" localSheetId="20" hidden="1">{"via1",#N/A,TRUE,"general";"via2",#N/A,TRUE,"general";"via3",#N/A,TRUE,"general"}</definedName>
    <definedName name="FGFDH_1" hidden="1">{"via1",#N/A,TRUE,"general";"via2",#N/A,TRUE,"general";"via3",#N/A,TRUE,"general"}</definedName>
    <definedName name="fgghhj" localSheetId="19" hidden="1">{"via1",#N/A,TRUE,"general";"via2",#N/A,TRUE,"general";"via3",#N/A,TRUE,"general"}</definedName>
    <definedName name="fgghhj" localSheetId="20" hidden="1">{"via1",#N/A,TRUE,"general";"via2",#N/A,TRUE,"general";"via3",#N/A,TRUE,"general"}</definedName>
    <definedName name="fgghhj" hidden="1">{"via1",#N/A,TRUE,"general";"via2",#N/A,TRUE,"general";"via3",#N/A,TRUE,"general"}</definedName>
    <definedName name="fgghhj_1" localSheetId="19" hidden="1">{"via1",#N/A,TRUE,"general";"via2",#N/A,TRUE,"general";"via3",#N/A,TRUE,"general"}</definedName>
    <definedName name="fgghhj_1" localSheetId="20" hidden="1">{"via1",#N/A,TRUE,"general";"via2",#N/A,TRUE,"general";"via3",#N/A,TRUE,"general"}</definedName>
    <definedName name="fgghhj_1" hidden="1">{"via1",#N/A,TRUE,"general";"via2",#N/A,TRUE,"general";"via3",#N/A,TRUE,"general"}</definedName>
    <definedName name="FGHFBC" localSheetId="19" hidden="1">{"via1",#N/A,TRUE,"general";"via2",#N/A,TRUE,"general";"via3",#N/A,TRUE,"general"}</definedName>
    <definedName name="FGHFBC" localSheetId="20" hidden="1">{"via1",#N/A,TRUE,"general";"via2",#N/A,TRUE,"general";"via3",#N/A,TRUE,"general"}</definedName>
    <definedName name="FGHFBC" hidden="1">{"via1",#N/A,TRUE,"general";"via2",#N/A,TRUE,"general";"via3",#N/A,TRUE,"general"}</definedName>
    <definedName name="FGHFBC_1" localSheetId="19" hidden="1">{"via1",#N/A,TRUE,"general";"via2",#N/A,TRUE,"general";"via3",#N/A,TRUE,"general"}</definedName>
    <definedName name="FGHFBC_1" localSheetId="20" hidden="1">{"via1",#N/A,TRUE,"general";"via2",#N/A,TRUE,"general";"via3",#N/A,TRUE,"general"}</definedName>
    <definedName name="FGHFBC_1" hidden="1">{"via1",#N/A,TRUE,"general";"via2",#N/A,TRUE,"general";"via3",#N/A,TRUE,"general"}</definedName>
    <definedName name="fghfg" localSheetId="19" hidden="1">{"TAB1",#N/A,TRUE,"GENERAL";"TAB2",#N/A,TRUE,"GENERAL";"TAB3",#N/A,TRUE,"GENERAL";"TAB4",#N/A,TRUE,"GENERAL";"TAB5",#N/A,TRUE,"GENERAL"}</definedName>
    <definedName name="fghfg" localSheetId="20" hidden="1">{"TAB1",#N/A,TRUE,"GENERAL";"TAB2",#N/A,TRUE,"GENERAL";"TAB3",#N/A,TRUE,"GENERAL";"TAB4",#N/A,TRUE,"GENERAL";"TAB5",#N/A,TRUE,"GENERAL"}</definedName>
    <definedName name="fghfg" hidden="1">{"TAB1",#N/A,TRUE,"GENERAL";"TAB2",#N/A,TRUE,"GENERAL";"TAB3",#N/A,TRUE,"GENERAL";"TAB4",#N/A,TRUE,"GENERAL";"TAB5",#N/A,TRUE,"GENERAL"}</definedName>
    <definedName name="fghfg_1" localSheetId="19" hidden="1">{"TAB1",#N/A,TRUE,"GENERAL";"TAB2",#N/A,TRUE,"GENERAL";"TAB3",#N/A,TRUE,"GENERAL";"TAB4",#N/A,TRUE,"GENERAL";"TAB5",#N/A,TRUE,"GENERAL"}</definedName>
    <definedName name="fghfg_1" localSheetId="20" hidden="1">{"TAB1",#N/A,TRUE,"GENERAL";"TAB2",#N/A,TRUE,"GENERAL";"TAB3",#N/A,TRUE,"GENERAL";"TAB4",#N/A,TRUE,"GENERAL";"TAB5",#N/A,TRUE,"GENERAL"}</definedName>
    <definedName name="fghfg_1" hidden="1">{"TAB1",#N/A,TRUE,"GENERAL";"TAB2",#N/A,TRUE,"GENERAL";"TAB3",#N/A,TRUE,"GENERAL";"TAB4",#N/A,TRUE,"GENERAL";"TAB5",#N/A,TRUE,"GENERAL"}</definedName>
    <definedName name="fghfgh" localSheetId="19" hidden="1">{"via1",#N/A,TRUE,"general";"via2",#N/A,TRUE,"general";"via3",#N/A,TRUE,"general"}</definedName>
    <definedName name="fghfgh" localSheetId="20" hidden="1">{"via1",#N/A,TRUE,"general";"via2",#N/A,TRUE,"general";"via3",#N/A,TRUE,"general"}</definedName>
    <definedName name="fghfgh" hidden="1">{"via1",#N/A,TRUE,"general";"via2",#N/A,TRUE,"general";"via3",#N/A,TRUE,"general"}</definedName>
    <definedName name="fghfgh_1" localSheetId="19" hidden="1">{"via1",#N/A,TRUE,"general";"via2",#N/A,TRUE,"general";"via3",#N/A,TRUE,"general"}</definedName>
    <definedName name="fghfgh_1" localSheetId="20" hidden="1">{"via1",#N/A,TRUE,"general";"via2",#N/A,TRUE,"general";"via3",#N/A,TRUE,"general"}</definedName>
    <definedName name="fghfgh_1" hidden="1">{"via1",#N/A,TRUE,"general";"via2",#N/A,TRUE,"general";"via3",#N/A,TRUE,"general"}</definedName>
    <definedName name="FGHFW" localSheetId="19" hidden="1">{"via1",#N/A,TRUE,"general";"via2",#N/A,TRUE,"general";"via3",#N/A,TRUE,"general"}</definedName>
    <definedName name="FGHFW" localSheetId="20" hidden="1">{"via1",#N/A,TRUE,"general";"via2",#N/A,TRUE,"general";"via3",#N/A,TRUE,"general"}</definedName>
    <definedName name="FGHFW" hidden="1">{"via1",#N/A,TRUE,"general";"via2",#N/A,TRUE,"general";"via3",#N/A,TRUE,"general"}</definedName>
    <definedName name="FGHFW_1" localSheetId="19" hidden="1">{"via1",#N/A,TRUE,"general";"via2",#N/A,TRUE,"general";"via3",#N/A,TRUE,"general"}</definedName>
    <definedName name="FGHFW_1" localSheetId="20" hidden="1">{"via1",#N/A,TRUE,"general";"via2",#N/A,TRUE,"general";"via3",#N/A,TRUE,"general"}</definedName>
    <definedName name="FGHFW_1" hidden="1">{"via1",#N/A,TRUE,"general";"via2",#N/A,TRUE,"general";"via3",#N/A,TRUE,"general"}</definedName>
    <definedName name="fghhh" localSheetId="19" hidden="1">{"TAB1",#N/A,TRUE,"GENERAL";"TAB2",#N/A,TRUE,"GENERAL";"TAB3",#N/A,TRUE,"GENERAL";"TAB4",#N/A,TRUE,"GENERAL";"TAB5",#N/A,TRUE,"GENERAL"}</definedName>
    <definedName name="fghhh" localSheetId="20" hidden="1">{"TAB1",#N/A,TRUE,"GENERAL";"TAB2",#N/A,TRUE,"GENERAL";"TAB3",#N/A,TRUE,"GENERAL";"TAB4",#N/A,TRUE,"GENERAL";"TAB5",#N/A,TRUE,"GENERAL"}</definedName>
    <definedName name="fghhh" hidden="1">{"TAB1",#N/A,TRUE,"GENERAL";"TAB2",#N/A,TRUE,"GENERAL";"TAB3",#N/A,TRUE,"GENERAL";"TAB4",#N/A,TRUE,"GENERAL";"TAB5",#N/A,TRUE,"GENERAL"}</definedName>
    <definedName name="fghhh_1" localSheetId="19" hidden="1">{"TAB1",#N/A,TRUE,"GENERAL";"TAB2",#N/A,TRUE,"GENERAL";"TAB3",#N/A,TRUE,"GENERAL";"TAB4",#N/A,TRUE,"GENERAL";"TAB5",#N/A,TRUE,"GENERAL"}</definedName>
    <definedName name="fghhh_1" localSheetId="20" hidden="1">{"TAB1",#N/A,TRUE,"GENERAL";"TAB2",#N/A,TRUE,"GENERAL";"TAB3",#N/A,TRUE,"GENERAL";"TAB4",#N/A,TRUE,"GENERAL";"TAB5",#N/A,TRUE,"GENERAL"}</definedName>
    <definedName name="fghhh_1" hidden="1">{"TAB1",#N/A,TRUE,"GENERAL";"TAB2",#N/A,TRUE,"GENERAL";"TAB3",#N/A,TRUE,"GENERAL";"TAB4",#N/A,TRUE,"GENERAL";"TAB5",#N/A,TRUE,"GENERAL"}</definedName>
    <definedName name="fghsfgh" localSheetId="19" hidden="1">{"via1",#N/A,TRUE,"general";"via2",#N/A,TRUE,"general";"via3",#N/A,TRUE,"general"}</definedName>
    <definedName name="fghsfgh" localSheetId="20" hidden="1">{"via1",#N/A,TRUE,"general";"via2",#N/A,TRUE,"general";"via3",#N/A,TRUE,"general"}</definedName>
    <definedName name="fghsfgh" hidden="1">{"via1",#N/A,TRUE,"general";"via2",#N/A,TRUE,"general";"via3",#N/A,TRUE,"general"}</definedName>
    <definedName name="fghsfgh_1" localSheetId="19" hidden="1">{"via1",#N/A,TRUE,"general";"via2",#N/A,TRUE,"general";"via3",#N/A,TRUE,"general"}</definedName>
    <definedName name="fghsfgh_1" localSheetId="20" hidden="1">{"via1",#N/A,TRUE,"general";"via2",#N/A,TRUE,"general";"via3",#N/A,TRUE,"general"}</definedName>
    <definedName name="fghsfgh_1" hidden="1">{"via1",#N/A,TRUE,"general";"via2",#N/A,TRUE,"general";"via3",#N/A,TRUE,"general"}</definedName>
    <definedName name="fght" localSheetId="19" hidden="1">{"TAB1",#N/A,TRUE,"GENERAL";"TAB2",#N/A,TRUE,"GENERAL";"TAB3",#N/A,TRUE,"GENERAL";"TAB4",#N/A,TRUE,"GENERAL";"TAB5",#N/A,TRUE,"GENERAL"}</definedName>
    <definedName name="fght" localSheetId="20" hidden="1">{"TAB1",#N/A,TRUE,"GENERAL";"TAB2",#N/A,TRUE,"GENERAL";"TAB3",#N/A,TRUE,"GENERAL";"TAB4",#N/A,TRUE,"GENERAL";"TAB5",#N/A,TRUE,"GENERAL"}</definedName>
    <definedName name="fght" hidden="1">{"TAB1",#N/A,TRUE,"GENERAL";"TAB2",#N/A,TRUE,"GENERAL";"TAB3",#N/A,TRUE,"GENERAL";"TAB4",#N/A,TRUE,"GENERAL";"TAB5",#N/A,TRUE,"GENERAL"}</definedName>
    <definedName name="fght_1" localSheetId="19" hidden="1">{"TAB1",#N/A,TRUE,"GENERAL";"TAB2",#N/A,TRUE,"GENERAL";"TAB3",#N/A,TRUE,"GENERAL";"TAB4",#N/A,TRUE,"GENERAL";"TAB5",#N/A,TRUE,"GENERAL"}</definedName>
    <definedName name="fght_1" localSheetId="20" hidden="1">{"TAB1",#N/A,TRUE,"GENERAL";"TAB2",#N/A,TRUE,"GENERAL";"TAB3",#N/A,TRUE,"GENERAL";"TAB4",#N/A,TRUE,"GENERAL";"TAB5",#N/A,TRUE,"GENERAL"}</definedName>
    <definedName name="fght_1"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20" hidden="1">{"TAB1",#N/A,TRUE,"GENERAL";"TAB2",#N/A,TRUE,"GENERAL";"TAB3",#N/A,TRUE,"GENERAL";"TAB4",#N/A,TRUE,"GENERAL";"TAB5",#N/A,TRUE,"GENERAL"}</definedName>
    <definedName name="fgjgryi" hidden="1">{"TAB1",#N/A,TRUE,"GENERAL";"TAB2",#N/A,TRUE,"GENERAL";"TAB3",#N/A,TRUE,"GENERAL";"TAB4",#N/A,TRUE,"GENERAL";"TAB5",#N/A,TRUE,"GENERAL"}</definedName>
    <definedName name="fgjgryi_1" localSheetId="19" hidden="1">{"TAB1",#N/A,TRUE,"GENERAL";"TAB2",#N/A,TRUE,"GENERAL";"TAB3",#N/A,TRUE,"GENERAL";"TAB4",#N/A,TRUE,"GENERAL";"TAB5",#N/A,TRUE,"GENERAL"}</definedName>
    <definedName name="fgjgryi_1" localSheetId="20" hidden="1">{"TAB1",#N/A,TRUE,"GENERAL";"TAB2",#N/A,TRUE,"GENERAL";"TAB3",#N/A,TRUE,"GENERAL";"TAB4",#N/A,TRUE,"GENERAL";"TAB5",#N/A,TRUE,"GENERAL"}</definedName>
    <definedName name="fgjgryi_1" hidden="1">{"TAB1",#N/A,TRUE,"GENERAL";"TAB2",#N/A,TRUE,"GENERAL";"TAB3",#N/A,TRUE,"GENERAL";"TAB4",#N/A,TRUE,"GENERAL";"TAB5",#N/A,TRUE,"GENERAL"}</definedName>
    <definedName name="FGV" localSheetId="7">#REF!</definedName>
    <definedName name="FGV" localSheetId="19">#REF!</definedName>
    <definedName name="FGV" localSheetId="18">#REF!</definedName>
    <definedName name="FGV" localSheetId="20">#REF!</definedName>
    <definedName name="FGV" localSheetId="1">#REF!</definedName>
    <definedName name="FGV">#REF!</definedName>
    <definedName name="FGXL">[117]MATERIALES!$A$1:$D$50</definedName>
    <definedName name="fhfg" localSheetId="19" hidden="1">{"TAB1",#N/A,TRUE,"GENERAL";"TAB2",#N/A,TRUE,"GENERAL";"TAB3",#N/A,TRUE,"GENERAL";"TAB4",#N/A,TRUE,"GENERAL";"TAB5",#N/A,TRUE,"GENERAL"}</definedName>
    <definedName name="fhfg" localSheetId="20" hidden="1">{"TAB1",#N/A,TRUE,"GENERAL";"TAB2",#N/A,TRUE,"GENERAL";"TAB3",#N/A,TRUE,"GENERAL";"TAB4",#N/A,TRUE,"GENERAL";"TAB5",#N/A,TRUE,"GENERAL"}</definedName>
    <definedName name="fhfg" hidden="1">{"TAB1",#N/A,TRUE,"GENERAL";"TAB2",#N/A,TRUE,"GENERAL";"TAB3",#N/A,TRUE,"GENERAL";"TAB4",#N/A,TRUE,"GENERAL";"TAB5",#N/A,TRUE,"GENERAL"}</definedName>
    <definedName name="fhfg_1" localSheetId="19" hidden="1">{"TAB1",#N/A,TRUE,"GENERAL";"TAB2",#N/A,TRUE,"GENERAL";"TAB3",#N/A,TRUE,"GENERAL";"TAB4",#N/A,TRUE,"GENERAL";"TAB5",#N/A,TRUE,"GENERAL"}</definedName>
    <definedName name="fhfg_1" localSheetId="20" hidden="1">{"TAB1",#N/A,TRUE,"GENERAL";"TAB2",#N/A,TRUE,"GENERAL";"TAB3",#N/A,TRUE,"GENERAL";"TAB4",#N/A,TRUE,"GENERAL";"TAB5",#N/A,TRUE,"GENERAL"}</definedName>
    <definedName name="fhfg_1" hidden="1">{"TAB1",#N/A,TRUE,"GENERAL";"TAB2",#N/A,TRUE,"GENERAL";"TAB3",#N/A,TRUE,"GENERAL";"TAB4",#N/A,TRUE,"GENERAL";"TAB5",#N/A,TRUE,"GENERAL"}</definedName>
    <definedName name="fhfgh" localSheetId="19" hidden="1">{"via1",#N/A,TRUE,"general";"via2",#N/A,TRUE,"general";"via3",#N/A,TRUE,"general"}</definedName>
    <definedName name="fhfgh" localSheetId="20" hidden="1">{"via1",#N/A,TRUE,"general";"via2",#N/A,TRUE,"general";"via3",#N/A,TRUE,"general"}</definedName>
    <definedName name="fhfgh" hidden="1">{"via1",#N/A,TRUE,"general";"via2",#N/A,TRUE,"general";"via3",#N/A,TRUE,"general"}</definedName>
    <definedName name="fhfgh_1" localSheetId="19" hidden="1">{"via1",#N/A,TRUE,"general";"via2",#N/A,TRUE,"general";"via3",#N/A,TRUE,"general"}</definedName>
    <definedName name="fhfgh_1" localSheetId="20" hidden="1">{"via1",#N/A,TRUE,"general";"via2",#N/A,TRUE,"general";"via3",#N/A,TRUE,"general"}</definedName>
    <definedName name="fhfgh_1" hidden="1">{"via1",#N/A,TRUE,"general";"via2",#N/A,TRUE,"general";"via3",#N/A,TRUE,"general"}</definedName>
    <definedName name="fhgh" localSheetId="19" hidden="1">{"via1",#N/A,TRUE,"general";"via2",#N/A,TRUE,"general";"via3",#N/A,TRUE,"general"}</definedName>
    <definedName name="fhgh" localSheetId="20" hidden="1">{"via1",#N/A,TRUE,"general";"via2",#N/A,TRUE,"general";"via3",#N/A,TRUE,"general"}</definedName>
    <definedName name="fhgh" hidden="1">{"via1",#N/A,TRUE,"general";"via2",#N/A,TRUE,"general";"via3",#N/A,TRUE,"general"}</definedName>
    <definedName name="fhgh_1" localSheetId="19" hidden="1">{"via1",#N/A,TRUE,"general";"via2",#N/A,TRUE,"general";"via3",#N/A,TRUE,"general"}</definedName>
    <definedName name="fhgh_1" localSheetId="20" hidden="1">{"via1",#N/A,TRUE,"general";"via2",#N/A,TRUE,"general";"via3",#N/A,TRUE,"general"}</definedName>
    <definedName name="fhgh_1" hidden="1">{"via1",#N/A,TRUE,"general";"via2",#N/A,TRUE,"general";"via3",#N/A,TRUE,"general"}</definedName>
    <definedName name="fhpltyunh" localSheetId="19" hidden="1">{"via1",#N/A,TRUE,"general";"via2",#N/A,TRUE,"general";"via3",#N/A,TRUE,"general"}</definedName>
    <definedName name="fhpltyunh" localSheetId="20" hidden="1">{"via1",#N/A,TRUE,"general";"via2",#N/A,TRUE,"general";"via3",#N/A,TRUE,"general"}</definedName>
    <definedName name="fhpltyunh" hidden="1">{"via1",#N/A,TRUE,"general";"via2",#N/A,TRUE,"general";"via3",#N/A,TRUE,"general"}</definedName>
    <definedName name="fhpltyunh_1" localSheetId="19" hidden="1">{"via1",#N/A,TRUE,"general";"via2",#N/A,TRUE,"general";"via3",#N/A,TRUE,"general"}</definedName>
    <definedName name="fhpltyunh_1" localSheetId="20" hidden="1">{"via1",#N/A,TRUE,"general";"via2",#N/A,TRUE,"general";"via3",#N/A,TRUE,"general"}</definedName>
    <definedName name="fhpltyunh_1" hidden="1">{"via1",#N/A,TRUE,"general";"via2",#N/A,TRUE,"general";"via3",#N/A,TRUE,"general"}</definedName>
    <definedName name="fhtdhgdch" localSheetId="7">#REF!</definedName>
    <definedName name="fhtdhgdch" localSheetId="1">#REF!</definedName>
    <definedName name="fhtdhgdch">#REF!</definedName>
    <definedName name="fi" localSheetId="7">#REF!</definedName>
    <definedName name="fi" localSheetId="19">#REF!</definedName>
    <definedName name="fi" localSheetId="18">#REF!</definedName>
    <definedName name="fi" localSheetId="20">#REF!</definedName>
    <definedName name="fi" localSheetId="1">#REF!</definedName>
    <definedName name="fi">#REF!</definedName>
    <definedName name="Fin_de_semana">'[139]días habiles 2015'!$M$1:$M$2</definedName>
    <definedName name="Finaliza">[101]Design!$B$275</definedName>
    <definedName name="Financialpb" localSheetId="7" hidden="1">#REF!</definedName>
    <definedName name="Financialpb" localSheetId="1" hidden="1">#REF!</definedName>
    <definedName name="Financialpb" hidden="1">#REF!</definedName>
    <definedName name="Financialpb2" localSheetId="7" hidden="1">#REF!</definedName>
    <definedName name="Financialpb2" localSheetId="1" hidden="1">#REF!</definedName>
    <definedName name="Financialpb2" hidden="1">#REF!</definedName>
    <definedName name="FixEquip_hrs">'[141]Fixed Plant'!$F$109:$AA$168</definedName>
    <definedName name="fk" localSheetId="7">#REF!</definedName>
    <definedName name="fk" localSheetId="19">#REF!</definedName>
    <definedName name="fk" localSheetId="18">#REF!</definedName>
    <definedName name="fk" localSheetId="20">#REF!</definedName>
    <definedName name="fk" localSheetId="1">#REF!</definedName>
    <definedName name="fk">#REF!</definedName>
    <definedName name="Fleet" localSheetId="7">#REF!</definedName>
    <definedName name="Fleet" localSheetId="1">#REF!</definedName>
    <definedName name="Fleet">#REF!</definedName>
    <definedName name="FleetC" localSheetId="7">#REF!</definedName>
    <definedName name="FleetC" localSheetId="1">#REF!</definedName>
    <definedName name="FleetC">#REF!</definedName>
    <definedName name="fleetRecNo">[142]Fleet!$B$12:$B$80</definedName>
    <definedName name="FleetS" localSheetId="7">#REF!</definedName>
    <definedName name="FleetS" localSheetId="1">#REF!</definedName>
    <definedName name="FleetS">#REF!</definedName>
    <definedName name="FleetW" localSheetId="7">#REF!</definedName>
    <definedName name="FleetW" localSheetId="1">#REF!</definedName>
    <definedName name="FleetW">#REF!</definedName>
    <definedName name="flq" localSheetId="7">#REF!</definedName>
    <definedName name="flq" localSheetId="20">#REF!</definedName>
    <definedName name="flq" localSheetId="1">#REF!</definedName>
    <definedName name="flq">#REF!</definedName>
    <definedName name="FLUJO_FONDOS" localSheetId="7">#REF!</definedName>
    <definedName name="FLUJO_FONDOS" localSheetId="1">#REF!</definedName>
    <definedName name="FLUJO_FONDOS">#REF!</definedName>
    <definedName name="fm" localSheetId="7">#REF!</definedName>
    <definedName name="FM" localSheetId="20">#REF!</definedName>
    <definedName name="fm" localSheetId="1">#REF!</definedName>
    <definedName name="fm">#REF!</definedName>
    <definedName name="FMO" localSheetId="7">#REF!</definedName>
    <definedName name="FMO" localSheetId="20">#REF!</definedName>
    <definedName name="FMO" localSheetId="1">#REF!</definedName>
    <definedName name="FMO">#REF!</definedName>
    <definedName name="FOB_POINT" localSheetId="7">#REF!</definedName>
    <definedName name="FOB_POINT" localSheetId="1">#REF!</definedName>
    <definedName name="FOB_POINT">#REF!</definedName>
    <definedName name="forapproval">'[143]LISTS-FOR INTERNAL USE ONLY'!$B$16:$B$25</definedName>
    <definedName name="form_calcmod">'[144]CALC-MOD'!$C$4:$C$11,'[144]CALC-MOD'!$G$4:$G$11,'[144]CALC-MOD'!$C$16:$C$23,'[144]CALC-MOD'!$G$16:$G$23,'[144]CALC-MOD'!$C$29:$C$36,'[144]CALC-MOD'!$B$43:$B$47</definedName>
    <definedName name="form_cons">[145]CONS!$F$14:$F$81,[145]CONS!$G$13:$G$81,[145]CONS!$G$87:$G$90,[145]CONS!$K$13:$K$22,[145]CONS!$M$13:$M$21</definedName>
    <definedName name="form_desglose" localSheetId="7">#REF!,#REF!</definedName>
    <definedName name="form_desglose" localSheetId="1">#REF!,#REF!</definedName>
    <definedName name="form_desglose">#REF!,#REF!</definedName>
    <definedName name="form_equi">[145]EQUI!$D$15:$E$45,[145]EQUI!$E$46,[145]EQUI!$D$52:$E$86,[145]EQUI!$E$87,[145]EQUI!$D$94:$E$109,[145]EQUI!$E$110,[145]EQUI!$D$116:$E$122,[145]EQUI!$E$123,[145]EQUI!$D$131:$E$136,[145]EQUI!$E$137,[145]EQUI!$E$140,[145]EQUI!$D$146:$E$159,[145]EQUI!$E$161,[145]EQUI!$I$2:$I$14,[145]EQUI!$K$2:$K$13</definedName>
    <definedName name="form_indir">[144]INDIR!$C$17:$M$22,[144]INDIR!$O$17:$P$22,[144]INDIR!$R$17:$R$23,[144]INDIR!$C$25:$M$26,[144]INDIR!$O$25:$P$26,[144]INDIR!$R$25:$R$27,[144]INDIR!$C$32:$M$33,[144]INDIR!$O$32:$P$33,[144]INDIR!$R$32:$R$34,[144]INDIR!$R$37,[144]INDIR!$P$43:$P$49,[144]INDIR!$R$43:$R$50,[144]INDIR!$P$54:$P$59,[144]INDIR!$R$54:$R$60,[144]INDIR!$P$65:$P$67,[144]INDIR!$R$65:$R$68,[144]INDIR!$R$71</definedName>
    <definedName name="form_otrosmod">'[145]OTROS MO'!$C$15:$D$19,'[145]OTROS MO'!$F$15:$G$19,'[145]OTROS MO'!$H$15:$H$20,'[145]OTROS MO'!$F$25:$F$26,'[145]OTROS MO'!$H$25:$H$27,'[145]OTROS MO'!$F$33:$F$34,'[145]OTROS MO'!$H$33:$H$35,'[145]OTROS MO'!$H$38</definedName>
    <definedName name="form_resumen" localSheetId="7">#REF!,#REF!,#REF!,#REF!,#REF!,#REF!,#REF!,#REF!,#REF!,#REF!,#REF!</definedName>
    <definedName name="form_resumen" localSheetId="1">#REF!,#REF!,#REF!,#REF!,#REF!,#REF!,#REF!,#REF!,#REF!,#REF!,#REF!</definedName>
    <definedName name="form_resumen">#REF!,#REF!,#REF!,#REF!,#REF!,#REF!,#REF!,#REF!,#REF!,#REF!,#REF!</definedName>
    <definedName name="form_subcon" localSheetId="7">#REF!,#REF!</definedName>
    <definedName name="form_subcon" localSheetId="1">#REF!,#REF!</definedName>
    <definedName name="form_subcon">#REF!,#REF!</definedName>
    <definedName name="form_superv">[144]SUPERV!$C$17:$L$23,[144]SUPERV!$N$17:$O$23,[144]SUPERV!$Q$17:$Q$24</definedName>
    <definedName name="formadepago" localSheetId="7">#REF!</definedName>
    <definedName name="formadepago" localSheetId="1">#REF!</definedName>
    <definedName name="formadepago">#REF!</definedName>
    <definedName name="FORMALETA_METALICA" localSheetId="7">#REF!</definedName>
    <definedName name="FORMALETA_METALICA" localSheetId="1">#REF!</definedName>
    <definedName name="FORMALETA_METALICA">#REF!</definedName>
    <definedName name="FORMALETAM2" localSheetId="7">#REF!</definedName>
    <definedName name="FORMALETAM2" localSheetId="1">#REF!</definedName>
    <definedName name="FORMALETAM2">#REF!</definedName>
    <definedName name="Formaletas">'[35]LISTADO '!$L$5</definedName>
    <definedName name="Format" localSheetId="7">#REF!</definedName>
    <definedName name="Format" localSheetId="1">#REF!</definedName>
    <definedName name="Format">#REF!</definedName>
    <definedName name="formularioCantidades" localSheetId="7">#REF!</definedName>
    <definedName name="formularioCantidades" localSheetId="1">#REF!</definedName>
    <definedName name="formularioCantidades">#REF!</definedName>
    <definedName name="FR" localSheetId="7" hidden="1">#REF!</definedName>
    <definedName name="FR" localSheetId="1" hidden="1">#REF!</definedName>
    <definedName name="FR" hidden="1">#REF!</definedName>
    <definedName name="frbgsd" localSheetId="19" hidden="1">{"TAB1",#N/A,TRUE,"GENERAL";"TAB2",#N/A,TRUE,"GENERAL";"TAB3",#N/A,TRUE,"GENERAL";"TAB4",#N/A,TRUE,"GENERAL";"TAB5",#N/A,TRUE,"GENERAL"}</definedName>
    <definedName name="frbgsd" localSheetId="20" hidden="1">{"TAB1",#N/A,TRUE,"GENERAL";"TAB2",#N/A,TRUE,"GENERAL";"TAB3",#N/A,TRUE,"GENERAL";"TAB4",#N/A,TRUE,"GENERAL";"TAB5",#N/A,TRUE,"GENERAL"}</definedName>
    <definedName name="frbgsd" hidden="1">{"TAB1",#N/A,TRUE,"GENERAL";"TAB2",#N/A,TRUE,"GENERAL";"TAB3",#N/A,TRUE,"GENERAL";"TAB4",#N/A,TRUE,"GENERAL";"TAB5",#N/A,TRUE,"GENERAL"}</definedName>
    <definedName name="frbgsd_1" localSheetId="19" hidden="1">{"TAB1",#N/A,TRUE,"GENERAL";"TAB2",#N/A,TRUE,"GENERAL";"TAB3",#N/A,TRUE,"GENERAL";"TAB4",#N/A,TRUE,"GENERAL";"TAB5",#N/A,TRUE,"GENERAL"}</definedName>
    <definedName name="frbgsd_1" localSheetId="20" hidden="1">{"TAB1",#N/A,TRUE,"GENERAL";"TAB2",#N/A,TRUE,"GENERAL";"TAB3",#N/A,TRUE,"GENERAL";"TAB4",#N/A,TRUE,"GENERAL";"TAB5",#N/A,TRUE,"GENERAL"}</definedName>
    <definedName name="frbgsd_1" hidden="1">{"TAB1",#N/A,TRUE,"GENERAL";"TAB2",#N/A,TRUE,"GENERAL";"TAB3",#N/A,TRUE,"GENERAL";"TAB4",#N/A,TRUE,"GENERAL";"TAB5",#N/A,TRUE,"GENERAL"}</definedName>
    <definedName name="FrecInctoMmtoAnno" localSheetId="7">#REF!</definedName>
    <definedName name="FrecInctoMmtoAnno" localSheetId="1">#REF!</definedName>
    <definedName name="FrecInctoMmtoAnno">#REF!</definedName>
    <definedName name="FrecInctoMmtoAno" localSheetId="7">#REF!</definedName>
    <definedName name="FrecInctoMmtoAno" localSheetId="1">#REF!</definedName>
    <definedName name="FrecInctoMmtoAno">#REF!</definedName>
    <definedName name="frefr" localSheetId="19" hidden="1">{"via1",#N/A,TRUE,"general";"via2",#N/A,TRUE,"general";"via3",#N/A,TRUE,"general"}</definedName>
    <definedName name="frefr" localSheetId="20" hidden="1">{"via1",#N/A,TRUE,"general";"via2",#N/A,TRUE,"general";"via3",#N/A,TRUE,"general"}</definedName>
    <definedName name="frefr" hidden="1">{"via1",#N/A,TRUE,"general";"via2",#N/A,TRUE,"general";"via3",#N/A,TRUE,"general"}</definedName>
    <definedName name="frefr_1" localSheetId="19" hidden="1">{"via1",#N/A,TRUE,"general";"via2",#N/A,TRUE,"general";"via3",#N/A,TRUE,"general"}</definedName>
    <definedName name="frefr_1" localSheetId="20" hidden="1">{"via1",#N/A,TRUE,"general";"via2",#N/A,TRUE,"general";"via3",#N/A,TRUE,"general"}</definedName>
    <definedName name="frefr_1" hidden="1">{"via1",#N/A,TRUE,"general";"via2",#N/A,TRUE,"general";"via3",#N/A,TRUE,"general"}</definedName>
    <definedName name="frfa" localSheetId="19" hidden="1">{"via1",#N/A,TRUE,"general";"via2",#N/A,TRUE,"general";"via3",#N/A,TRUE,"general"}</definedName>
    <definedName name="frfa" localSheetId="20" hidden="1">{"via1",#N/A,TRUE,"general";"via2",#N/A,TRUE,"general";"via3",#N/A,TRUE,"general"}</definedName>
    <definedName name="frfa" hidden="1">{"via1",#N/A,TRUE,"general";"via2",#N/A,TRUE,"general";"via3",#N/A,TRUE,"general"}</definedName>
    <definedName name="frfa_1" localSheetId="19" hidden="1">{"via1",#N/A,TRUE,"general";"via2",#N/A,TRUE,"general";"via3",#N/A,TRUE,"general"}</definedName>
    <definedName name="frfa_1" localSheetId="20" hidden="1">{"via1",#N/A,TRUE,"general";"via2",#N/A,TRUE,"general";"via3",#N/A,TRUE,"general"}</definedName>
    <definedName name="frfa_1" hidden="1">{"via1",#N/A,TRUE,"general";"via2",#N/A,TRUE,"general";"via3",#N/A,TRUE,"general"}</definedName>
    <definedName name="frfr" localSheetId="19" hidden="1">{"TAB1",#N/A,TRUE,"GENERAL";"TAB2",#N/A,TRUE,"GENERAL";"TAB3",#N/A,TRUE,"GENERAL";"TAB4",#N/A,TRUE,"GENERAL";"TAB5",#N/A,TRUE,"GENERAL"}</definedName>
    <definedName name="frfr" localSheetId="20" hidden="1">{"TAB1",#N/A,TRUE,"GENERAL";"TAB2",#N/A,TRUE,"GENERAL";"TAB3",#N/A,TRUE,"GENERAL";"TAB4",#N/A,TRUE,"GENERAL";"TAB5",#N/A,TRUE,"GENERAL"}</definedName>
    <definedName name="frfr" hidden="1">{"TAB1",#N/A,TRUE,"GENERAL";"TAB2",#N/A,TRUE,"GENERAL";"TAB3",#N/A,TRUE,"GENERAL";"TAB4",#N/A,TRUE,"GENERAL";"TAB5",#N/A,TRUE,"GENERAL"}</definedName>
    <definedName name="frfr_1" localSheetId="19" hidden="1">{"TAB1",#N/A,TRUE,"GENERAL";"TAB2",#N/A,TRUE,"GENERAL";"TAB3",#N/A,TRUE,"GENERAL";"TAB4",#N/A,TRUE,"GENERAL";"TAB5",#N/A,TRUE,"GENERAL"}</definedName>
    <definedName name="frfr_1" localSheetId="20" hidden="1">{"TAB1",#N/A,TRUE,"GENERAL";"TAB2",#N/A,TRUE,"GENERAL";"TAB3",#N/A,TRUE,"GENERAL";"TAB4",#N/A,TRUE,"GENERAL";"TAB5",#N/A,TRUE,"GENERAL"}</definedName>
    <definedName name="frfr_1" hidden="1">{"TAB1",#N/A,TRUE,"GENERAL";"TAB2",#N/A,TRUE,"GENERAL";"TAB3",#N/A,TRUE,"GENERAL";"TAB4",#N/A,TRUE,"GENERAL";"TAB5",#N/A,TRUE,"GENERAL"}</definedName>
    <definedName name="ft" localSheetId="7">#REF!</definedName>
    <definedName name="FT" localSheetId="19">#REF!</definedName>
    <definedName name="FT" localSheetId="18">#REF!</definedName>
    <definedName name="FT" localSheetId="20">#REF!</definedName>
    <definedName name="ft" localSheetId="1">#REF!</definedName>
    <definedName name="ft">#REF!</definedName>
    <definedName name="fu" localSheetId="19">#REF!</definedName>
    <definedName name="fu" localSheetId="18">#REF!</definedName>
    <definedName name="fu" localSheetId="20">#REF!</definedName>
    <definedName name="Fu">[10]Cálculo!$B$40</definedName>
    <definedName name="Fub">[10]Cálculo!$B$36</definedName>
    <definedName name="Fuel">'[93]Budget Assumptions'!$J$3</definedName>
    <definedName name="FuelControl" localSheetId="7">#REF!</definedName>
    <definedName name="FuelControl" localSheetId="1">#REF!</definedName>
    <definedName name="FuelControl">#REF!</definedName>
    <definedName name="FuelCostos" localSheetId="7">#REF!</definedName>
    <definedName name="FuelCostos" localSheetId="1">#REF!</definedName>
    <definedName name="FuelCostos">#REF!</definedName>
    <definedName name="FuelFactorA" localSheetId="7">#REF!</definedName>
    <definedName name="FuelFactorA" localSheetId="1">#REF!</definedName>
    <definedName name="FuelFactorA">#REF!</definedName>
    <definedName name="FuelFactorB" localSheetId="7">#REF!</definedName>
    <definedName name="FuelFactorB" localSheetId="1">#REF!</definedName>
    <definedName name="FuelFactorB">#REF!</definedName>
    <definedName name="FuelMedian" localSheetId="7">#REF!</definedName>
    <definedName name="FuelMedian" localSheetId="1">#REF!</definedName>
    <definedName name="FuelMedian">#REF!</definedName>
    <definedName name="FuelPrice">[69]Parameters!$R$18</definedName>
    <definedName name="Full_Print" localSheetId="7">#REF!</definedName>
    <definedName name="Full_Print" localSheetId="19">#REF!</definedName>
    <definedName name="Full_Print" localSheetId="18">#REF!</definedName>
    <definedName name="Full_Print" localSheetId="20">#REF!</definedName>
    <definedName name="Full_Print" localSheetId="1">#REF!</definedName>
    <definedName name="Full_Print">#REF!</definedName>
    <definedName name="Fup">[10]Cálculo!$B$38</definedName>
    <definedName name="fv" localSheetId="7">#REF!</definedName>
    <definedName name="fv" localSheetId="19">#REF!</definedName>
    <definedName name="fv" localSheetId="18">#REF!</definedName>
    <definedName name="fv" localSheetId="20">#REF!</definedName>
    <definedName name="fv" localSheetId="1">#REF!</definedName>
    <definedName name="fv">#REF!</definedName>
    <definedName name="FVC" localSheetId="7" hidden="1">#REF!</definedName>
    <definedName name="FVC" localSheetId="20" hidden="1">#REF!</definedName>
    <definedName name="FVC" localSheetId="1" hidden="1">#REF!</definedName>
    <definedName name="FVC" hidden="1">#REF!</definedName>
    <definedName name="FVC_" localSheetId="7" hidden="1">#REF!</definedName>
    <definedName name="FVC_" localSheetId="20" hidden="1">#REF!</definedName>
    <definedName name="FVC_" localSheetId="1" hidden="1">#REF!</definedName>
    <definedName name="FVC_" hidden="1">#REF!</definedName>
    <definedName name="fwff" localSheetId="19" hidden="1">{"via1",#N/A,TRUE,"general";"via2",#N/A,TRUE,"general";"via3",#N/A,TRUE,"general"}</definedName>
    <definedName name="fwff" localSheetId="20" hidden="1">{"via1",#N/A,TRUE,"general";"via2",#N/A,TRUE,"general";"via3",#N/A,TRUE,"general"}</definedName>
    <definedName name="fwff" hidden="1">{"via1",#N/A,TRUE,"general";"via2",#N/A,TRUE,"general";"via3",#N/A,TRUE,"general"}</definedName>
    <definedName name="fwff_1" localSheetId="19" hidden="1">{"via1",#N/A,TRUE,"general";"via2",#N/A,TRUE,"general";"via3",#N/A,TRUE,"general"}</definedName>
    <definedName name="fwff_1" localSheetId="20" hidden="1">{"via1",#N/A,TRUE,"general";"via2",#N/A,TRUE,"general";"via3",#N/A,TRUE,"general"}</definedName>
    <definedName name="fwff_1" hidden="1">{"via1",#N/A,TRUE,"general";"via2",#N/A,TRUE,"general";"via3",#N/A,TRUE,"general"}</definedName>
    <definedName name="fwwe" localSheetId="19" hidden="1">{"via1",#N/A,TRUE,"general";"via2",#N/A,TRUE,"general";"via3",#N/A,TRUE,"general"}</definedName>
    <definedName name="fwwe" localSheetId="20" hidden="1">{"via1",#N/A,TRUE,"general";"via2",#N/A,TRUE,"general";"via3",#N/A,TRUE,"general"}</definedName>
    <definedName name="fwwe" hidden="1">{"via1",#N/A,TRUE,"general";"via2",#N/A,TRUE,"general";"via3",#N/A,TRUE,"general"}</definedName>
    <definedName name="fwwe_1" localSheetId="19" hidden="1">{"via1",#N/A,TRUE,"general";"via2",#N/A,TRUE,"general";"via3",#N/A,TRUE,"general"}</definedName>
    <definedName name="fwwe_1" localSheetId="20" hidden="1">{"via1",#N/A,TRUE,"general";"via2",#N/A,TRUE,"general";"via3",#N/A,TRUE,"general"}</definedName>
    <definedName name="fwwe_1" hidden="1">{"via1",#N/A,TRUE,"general";"via2",#N/A,TRUE,"general";"via3",#N/A,TRUE,"general"}</definedName>
    <definedName name="FX" localSheetId="7">#REF!</definedName>
    <definedName name="FX" localSheetId="1">#REF!</definedName>
    <definedName name="FX">#REF!</definedName>
    <definedName name="fx_rate" localSheetId="7">[116]Cover!#REF!</definedName>
    <definedName name="fx_rate" localSheetId="1">[116]Cover!#REF!</definedName>
    <definedName name="fx_rate">[116]Cover!#REF!</definedName>
    <definedName name="fy" localSheetId="7">#REF!</definedName>
    <definedName name="fy" localSheetId="19">#REF!</definedName>
    <definedName name="fy" localSheetId="18">#REF!</definedName>
    <definedName name="fy" localSheetId="20">#REF!</definedName>
    <definedName name="fy" localSheetId="1">#REF!</definedName>
    <definedName name="fy">#REF!</definedName>
    <definedName name="Fyb">[10]Cálculo!$B$35</definedName>
    <definedName name="Fyp">[10]Cálculo!$B$37</definedName>
    <definedName name="fyy" localSheetId="7">#REF!</definedName>
    <definedName name="fyy" localSheetId="19">#REF!</definedName>
    <definedName name="fyy" localSheetId="18">#REF!</definedName>
    <definedName name="fyy" localSheetId="20">#REF!</definedName>
    <definedName name="fyy" localSheetId="1">#REF!</definedName>
    <definedName name="fyy">#REF!</definedName>
    <definedName name="G">'[146]ANALISIS RESUMIDOS'!$C$183,'[146]ANALISIS RESUMIDOS'!$C$186,'[146]ANALISIS RESUMIDOS'!$C$181,'[146]ANALISIS RESUMIDOS'!$C$179,'[146]ANALISIS RESUMIDOS'!$C$178,'[146]ANALISIS RESUMIDOS'!$C$39,'[146]ANALISIS RESUMIDOS'!$C$40</definedName>
    <definedName name="Ga" localSheetId="7">#REF!</definedName>
    <definedName name="ga" localSheetId="19">#REF!</definedName>
    <definedName name="ga" localSheetId="18">#REF!</definedName>
    <definedName name="ga" localSheetId="20">#REF!</definedName>
    <definedName name="Ga" localSheetId="1">#REF!</definedName>
    <definedName name="Ga">#REF!</definedName>
    <definedName name="GAJ" localSheetId="7">#REF!</definedName>
    <definedName name="GAJ" localSheetId="1">#REF!</definedName>
    <definedName name="GAJ">#REF!</definedName>
    <definedName name="GANCHO" localSheetId="7">#REF!</definedName>
    <definedName name="GANCHO" localSheetId="1">#REF!</definedName>
    <definedName name="GANCHO">#REF!</definedName>
    <definedName name="GarantiaExtendida" localSheetId="7">#REF!</definedName>
    <definedName name="GarantiaExtendida" localSheetId="1">#REF!</definedName>
    <definedName name="GarantiaExtendida">#REF!</definedName>
    <definedName name="GarantiaExtendidaCostos" localSheetId="7">#REF!</definedName>
    <definedName name="GarantiaExtendidaCostos" localSheetId="1">#REF!</definedName>
    <definedName name="GarantiaExtendidaCostos">#REF!</definedName>
    <definedName name="Gb" localSheetId="7">#REF!</definedName>
    <definedName name="gb" localSheetId="20">#REF!</definedName>
    <definedName name="Gb" localSheetId="1">#REF!</definedName>
    <definedName name="Gb">#REF!</definedName>
    <definedName name="gbbfghghj" localSheetId="19" hidden="1">{"TAB1",#N/A,TRUE,"GENERAL";"TAB2",#N/A,TRUE,"GENERAL";"TAB3",#N/A,TRUE,"GENERAL";"TAB4",#N/A,TRUE,"GENERAL";"TAB5",#N/A,TRUE,"GENERAL"}</definedName>
    <definedName name="gbbfghghj" localSheetId="20" hidden="1">{"TAB1",#N/A,TRUE,"GENERAL";"TAB2",#N/A,TRUE,"GENERAL";"TAB3",#N/A,TRUE,"GENERAL";"TAB4",#N/A,TRUE,"GENERAL";"TAB5",#N/A,TRUE,"GENERAL"}</definedName>
    <definedName name="gbbfghghj" hidden="1">{"TAB1",#N/A,TRUE,"GENERAL";"TAB2",#N/A,TRUE,"GENERAL";"TAB3",#N/A,TRUE,"GENERAL";"TAB4",#N/A,TRUE,"GENERAL";"TAB5",#N/A,TRUE,"GENERAL"}</definedName>
    <definedName name="gbbfghghj_1" localSheetId="19" hidden="1">{"TAB1",#N/A,TRUE,"GENERAL";"TAB2",#N/A,TRUE,"GENERAL";"TAB3",#N/A,TRUE,"GENERAL";"TAB4",#N/A,TRUE,"GENERAL";"TAB5",#N/A,TRUE,"GENERAL"}</definedName>
    <definedName name="gbbfghghj_1" localSheetId="20" hidden="1">{"TAB1",#N/A,TRUE,"GENERAL";"TAB2",#N/A,TRUE,"GENERAL";"TAB3",#N/A,TRUE,"GENERAL";"TAB4",#N/A,TRUE,"GENERAL";"TAB5",#N/A,TRUE,"GENERAL"}</definedName>
    <definedName name="gbbfghghj_1" hidden="1">{"TAB1",#N/A,TRUE,"GENERAL";"TAB2",#N/A,TRUE,"GENERAL";"TAB3",#N/A,TRUE,"GENERAL";"TAB4",#N/A,TRUE,"GENERAL";"TAB5",#N/A,TRUE,"GENERAL"}</definedName>
    <definedName name="Gc" localSheetId="7">#REF!</definedName>
    <definedName name="gc" localSheetId="19">#REF!</definedName>
    <definedName name="gc" localSheetId="18">#REF!</definedName>
    <definedName name="gc" localSheetId="20">#REF!</definedName>
    <definedName name="Gc" localSheetId="1">#REF!</definedName>
    <definedName name="Gc">#REF!</definedName>
    <definedName name="Gd" localSheetId="7">#REF!</definedName>
    <definedName name="gd" localSheetId="20">#REF!</definedName>
    <definedName name="Gd" localSheetId="1">#REF!</definedName>
    <definedName name="Gd">#REF!</definedName>
    <definedName name="gdj" localSheetId="7">#REF!</definedName>
    <definedName name="gdj" localSheetId="20">#REF!</definedName>
    <definedName name="gdj" localSheetId="1">#REF!</definedName>
    <definedName name="gdj">#REF!</definedName>
    <definedName name="gdt" localSheetId="19" hidden="1">{"TAB1",#N/A,TRUE,"GENERAL";"TAB2",#N/A,TRUE,"GENERAL";"TAB3",#N/A,TRUE,"GENERAL";"TAB4",#N/A,TRUE,"GENERAL";"TAB5",#N/A,TRUE,"GENERAL"}</definedName>
    <definedName name="gdt" localSheetId="20" hidden="1">{"TAB1",#N/A,TRUE,"GENERAL";"TAB2",#N/A,TRUE,"GENERAL";"TAB3",#N/A,TRUE,"GENERAL";"TAB4",#N/A,TRUE,"GENERAL";"TAB5",#N/A,TRUE,"GENERAL"}</definedName>
    <definedName name="gdt" hidden="1">{"TAB1",#N/A,TRUE,"GENERAL";"TAB2",#N/A,TRUE,"GENERAL";"TAB3",#N/A,TRUE,"GENERAL";"TAB4",#N/A,TRUE,"GENERAL";"TAB5",#N/A,TRUE,"GENERAL"}</definedName>
    <definedName name="gdt_1" localSheetId="19" hidden="1">{"TAB1",#N/A,TRUE,"GENERAL";"TAB2",#N/A,TRUE,"GENERAL";"TAB3",#N/A,TRUE,"GENERAL";"TAB4",#N/A,TRUE,"GENERAL";"TAB5",#N/A,TRUE,"GENERAL"}</definedName>
    <definedName name="gdt_1" localSheetId="20" hidden="1">{"TAB1",#N/A,TRUE,"GENERAL";"TAB2",#N/A,TRUE,"GENERAL";"TAB3",#N/A,TRUE,"GENERAL";"TAB4",#N/A,TRUE,"GENERAL";"TAB5",#N/A,TRUE,"GENERAL"}</definedName>
    <definedName name="gdt_1" hidden="1">{"TAB1",#N/A,TRUE,"GENERAL";"TAB2",#N/A,TRUE,"GENERAL";"TAB3",#N/A,TRUE,"GENERAL";"TAB4",#N/A,TRUE,"GENERAL";"TAB5",#N/A,TRUE,"GENERAL"}</definedName>
    <definedName name="Ge" localSheetId="7">#REF!</definedName>
    <definedName name="Ge" localSheetId="1">#REF!</definedName>
    <definedName name="Ge">#REF!</definedName>
    <definedName name="gecolsa06" localSheetId="7">[14]Gastos!#REF!</definedName>
    <definedName name="gecolsa06" localSheetId="1">[14]Gastos!#REF!</definedName>
    <definedName name="gecolsa06">[14]Gastos!#REF!</definedName>
    <definedName name="geg" localSheetId="19" hidden="1">{"via1",#N/A,TRUE,"general";"via2",#N/A,TRUE,"general";"via3",#N/A,TRUE,"general"}</definedName>
    <definedName name="geg" localSheetId="20" hidden="1">{"via1",#N/A,TRUE,"general";"via2",#N/A,TRUE,"general";"via3",#N/A,TRUE,"general"}</definedName>
    <definedName name="geg" hidden="1">{"via1",#N/A,TRUE,"general";"via2",#N/A,TRUE,"general";"via3",#N/A,TRUE,"general"}</definedName>
    <definedName name="geg_1" localSheetId="19" hidden="1">{"via1",#N/A,TRUE,"general";"via2",#N/A,TRUE,"general";"via3",#N/A,TRUE,"general"}</definedName>
    <definedName name="geg_1" localSheetId="20" hidden="1">{"via1",#N/A,TRUE,"general";"via2",#N/A,TRUE,"general";"via3",#N/A,TRUE,"general"}</definedName>
    <definedName name="geg_1" hidden="1">{"via1",#N/A,TRUE,"general";"via2",#N/A,TRUE,"general";"via3",#N/A,TRUE,"general"}</definedName>
    <definedName name="gemelo" localSheetId="7">#REF!</definedName>
    <definedName name="gemelo" localSheetId="1">#REF!</definedName>
    <definedName name="gemelo">#REF!</definedName>
    <definedName name="gerg" localSheetId="19" hidden="1">{"TAB1",#N/A,TRUE,"GENERAL";"TAB2",#N/A,TRUE,"GENERAL";"TAB3",#N/A,TRUE,"GENERAL";"TAB4",#N/A,TRUE,"GENERAL";"TAB5",#N/A,TRUE,"GENERAL"}</definedName>
    <definedName name="gerg" localSheetId="20" hidden="1">{"TAB1",#N/A,TRUE,"GENERAL";"TAB2",#N/A,TRUE,"GENERAL";"TAB3",#N/A,TRUE,"GENERAL";"TAB4",#N/A,TRUE,"GENERAL";"TAB5",#N/A,TRUE,"GENERAL"}</definedName>
    <definedName name="gerg" hidden="1">{"TAB1",#N/A,TRUE,"GENERAL";"TAB2",#N/A,TRUE,"GENERAL";"TAB3",#N/A,TRUE,"GENERAL";"TAB4",#N/A,TRUE,"GENERAL";"TAB5",#N/A,TRUE,"GENERAL"}</definedName>
    <definedName name="gerg_1" localSheetId="19" hidden="1">{"TAB1",#N/A,TRUE,"GENERAL";"TAB2",#N/A,TRUE,"GENERAL";"TAB3",#N/A,TRUE,"GENERAL";"TAB4",#N/A,TRUE,"GENERAL";"TAB5",#N/A,TRUE,"GENERAL"}</definedName>
    <definedName name="gerg_1" localSheetId="20" hidden="1">{"TAB1",#N/A,TRUE,"GENERAL";"TAB2",#N/A,TRUE,"GENERAL";"TAB3",#N/A,TRUE,"GENERAL";"TAB4",#N/A,TRUE,"GENERAL";"TAB5",#N/A,TRUE,"GENERAL"}</definedName>
    <definedName name="gerg_1" hidden="1">{"TAB1",#N/A,TRUE,"GENERAL";"TAB2",#N/A,TRUE,"GENERAL";"TAB3",#N/A,TRUE,"GENERAL";"TAB4",#N/A,TRUE,"GENERAL";"TAB5",#N/A,TRUE,"GENERAL"}</definedName>
    <definedName name="gerg54" localSheetId="19" hidden="1">{"via1",#N/A,TRUE,"general";"via2",#N/A,TRUE,"general";"via3",#N/A,TRUE,"general"}</definedName>
    <definedName name="gerg54" localSheetId="20" hidden="1">{"via1",#N/A,TRUE,"general";"via2",#N/A,TRUE,"general";"via3",#N/A,TRUE,"general"}</definedName>
    <definedName name="gerg54" hidden="1">{"via1",#N/A,TRUE,"general";"via2",#N/A,TRUE,"general";"via3",#N/A,TRUE,"general"}</definedName>
    <definedName name="gerg54_1" localSheetId="19" hidden="1">{"via1",#N/A,TRUE,"general";"via2",#N/A,TRUE,"general";"via3",#N/A,TRUE,"general"}</definedName>
    <definedName name="gerg54_1" localSheetId="20" hidden="1">{"via1",#N/A,TRUE,"general";"via2",#N/A,TRUE,"general";"via3",#N/A,TRUE,"general"}</definedName>
    <definedName name="gerg54_1" hidden="1">{"via1",#N/A,TRUE,"general";"via2",#N/A,TRUE,"general";"via3",#N/A,TRUE,"general"}</definedName>
    <definedName name="gergew" localSheetId="19" hidden="1">{"TAB1",#N/A,TRUE,"GENERAL";"TAB2",#N/A,TRUE,"GENERAL";"TAB3",#N/A,TRUE,"GENERAL";"TAB4",#N/A,TRUE,"GENERAL";"TAB5",#N/A,TRUE,"GENERAL"}</definedName>
    <definedName name="gergew" localSheetId="20" hidden="1">{"TAB1",#N/A,TRUE,"GENERAL";"TAB2",#N/A,TRUE,"GENERAL";"TAB3",#N/A,TRUE,"GENERAL";"TAB4",#N/A,TRUE,"GENERAL";"TAB5",#N/A,TRUE,"GENERAL"}</definedName>
    <definedName name="gergew" hidden="1">{"TAB1",#N/A,TRUE,"GENERAL";"TAB2",#N/A,TRUE,"GENERAL";"TAB3",#N/A,TRUE,"GENERAL";"TAB4",#N/A,TRUE,"GENERAL";"TAB5",#N/A,TRUE,"GENERAL"}</definedName>
    <definedName name="gergew_1" localSheetId="19" hidden="1">{"TAB1",#N/A,TRUE,"GENERAL";"TAB2",#N/A,TRUE,"GENERAL";"TAB3",#N/A,TRUE,"GENERAL";"TAB4",#N/A,TRUE,"GENERAL";"TAB5",#N/A,TRUE,"GENERAL"}</definedName>
    <definedName name="gergew_1" localSheetId="20" hidden="1">{"TAB1",#N/A,TRUE,"GENERAL";"TAB2",#N/A,TRUE,"GENERAL";"TAB3",#N/A,TRUE,"GENERAL";"TAB4",#N/A,TRUE,"GENERAL";"TAB5",#N/A,TRUE,"GENERAL"}</definedName>
    <definedName name="gergew_1"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20" hidden="1">{"TAB1",#N/A,TRUE,"GENERAL";"TAB2",#N/A,TRUE,"GENERAL";"TAB3",#N/A,TRUE,"GENERAL";"TAB4",#N/A,TRUE,"GENERAL";"TAB5",#N/A,TRUE,"GENERAL"}</definedName>
    <definedName name="gergw" hidden="1">{"TAB1",#N/A,TRUE,"GENERAL";"TAB2",#N/A,TRUE,"GENERAL";"TAB3",#N/A,TRUE,"GENERAL";"TAB4",#N/A,TRUE,"GENERAL";"TAB5",#N/A,TRUE,"GENERAL"}</definedName>
    <definedName name="gergw_1" localSheetId="19" hidden="1">{"TAB1",#N/A,TRUE,"GENERAL";"TAB2",#N/A,TRUE,"GENERAL";"TAB3",#N/A,TRUE,"GENERAL";"TAB4",#N/A,TRUE,"GENERAL";"TAB5",#N/A,TRUE,"GENERAL"}</definedName>
    <definedName name="gergw_1" localSheetId="20" hidden="1">{"TAB1",#N/A,TRUE,"GENERAL";"TAB2",#N/A,TRUE,"GENERAL";"TAB3",#N/A,TRUE,"GENERAL";"TAB4",#N/A,TRUE,"GENERAL";"TAB5",#N/A,TRUE,"GENERAL"}</definedName>
    <definedName name="gergw_1" hidden="1">{"TAB1",#N/A,TRUE,"GENERAL";"TAB2",#N/A,TRUE,"GENERAL";"TAB3",#N/A,TRUE,"GENERAL";"TAB4",#N/A,TRUE,"GENERAL";"TAB5",#N/A,TRUE,"GENERAL"}</definedName>
    <definedName name="GERMAN" localSheetId="19" hidden="1">{"via1",#N/A,TRUE,"general";"via2",#N/A,TRUE,"general";"via3",#N/A,TRUE,"general"}</definedName>
    <definedName name="GERMAN" localSheetId="20" hidden="1">{"via1",#N/A,TRUE,"general";"via2",#N/A,TRUE,"general";"via3",#N/A,TRUE,"general"}</definedName>
    <definedName name="GERMAN" hidden="1">{"via1",#N/A,TRUE,"general";"via2",#N/A,TRUE,"general";"via3",#N/A,TRUE,"general"}</definedName>
    <definedName name="gestion">'[38]Indicadores Gestión'!$B$2:$B$403</definedName>
    <definedName name="GETCostOutput" localSheetId="7">#REF!</definedName>
    <definedName name="GETCostOutput" localSheetId="1">#REF!</definedName>
    <definedName name="GETCostOutput">#REF!</definedName>
    <definedName name="Gf" localSheetId="7">#REF!</definedName>
    <definedName name="gf" localSheetId="19">#REF!</definedName>
    <definedName name="gf" localSheetId="18">#REF!</definedName>
    <definedName name="gf" localSheetId="20">#REF!</definedName>
    <definedName name="Gf" localSheetId="1">#REF!</definedName>
    <definedName name="Gf">#REF!</definedName>
    <definedName name="gfd" localSheetId="19" hidden="1">{"TAB1",#N/A,TRUE,"GENERAL";"TAB2",#N/A,TRUE,"GENERAL";"TAB3",#N/A,TRUE,"GENERAL";"TAB4",#N/A,TRUE,"GENERAL";"TAB5",#N/A,TRUE,"GENERAL"}</definedName>
    <definedName name="gfd" localSheetId="20" hidden="1">{"TAB1",#N/A,TRUE,"GENERAL";"TAB2",#N/A,TRUE,"GENERAL";"TAB3",#N/A,TRUE,"GENERAL";"TAB4",#N/A,TRUE,"GENERAL";"TAB5",#N/A,TRUE,"GENERAL"}</definedName>
    <definedName name="gfd" hidden="1">{"TAB1",#N/A,TRUE,"GENERAL";"TAB2",#N/A,TRUE,"GENERAL";"TAB3",#N/A,TRUE,"GENERAL";"TAB4",#N/A,TRUE,"GENERAL";"TAB5",#N/A,TRUE,"GENERAL"}</definedName>
    <definedName name="gfd_1" localSheetId="19" hidden="1">{"TAB1",#N/A,TRUE,"GENERAL";"TAB2",#N/A,TRUE,"GENERAL";"TAB3",#N/A,TRUE,"GENERAL";"TAB4",#N/A,TRUE,"GENERAL";"TAB5",#N/A,TRUE,"GENERAL"}</definedName>
    <definedName name="gfd_1" localSheetId="20" hidden="1">{"TAB1",#N/A,TRUE,"GENERAL";"TAB2",#N/A,TRUE,"GENERAL";"TAB3",#N/A,TRUE,"GENERAL";"TAB4",#N/A,TRUE,"GENERAL";"TAB5",#N/A,TRUE,"GENERAL"}</definedName>
    <definedName name="gfd_1" hidden="1">{"TAB1",#N/A,TRUE,"GENERAL";"TAB2",#N/A,TRUE,"GENERAL";"TAB3",#N/A,TRUE,"GENERAL";"TAB4",#N/A,TRUE,"GENERAL";"TAB5",#N/A,TRUE,"GENERAL"}</definedName>
    <definedName name="gfdg" localSheetId="19" hidden="1">{"via1",#N/A,TRUE,"general";"via2",#N/A,TRUE,"general";"via3",#N/A,TRUE,"general"}</definedName>
    <definedName name="gfdg" localSheetId="20" hidden="1">{"via1",#N/A,TRUE,"general";"via2",#N/A,TRUE,"general";"via3",#N/A,TRUE,"general"}</definedName>
    <definedName name="gfdg" hidden="1">{"via1",#N/A,TRUE,"general";"via2",#N/A,TRUE,"general";"via3",#N/A,TRUE,"general"}</definedName>
    <definedName name="gfdg_1" localSheetId="19" hidden="1">{"via1",#N/A,TRUE,"general";"via2",#N/A,TRUE,"general";"via3",#N/A,TRUE,"general"}</definedName>
    <definedName name="gfdg_1" localSheetId="20" hidden="1">{"via1",#N/A,TRUE,"general";"via2",#N/A,TRUE,"general";"via3",#N/A,TRUE,"general"}</definedName>
    <definedName name="gfdg_1" hidden="1">{"via1",#N/A,TRUE,"general";"via2",#N/A,TRUE,"general";"via3",#N/A,TRUE,"general"}</definedName>
    <definedName name="gfgfgr" localSheetId="19" hidden="1">{"via1",#N/A,TRUE,"general";"via2",#N/A,TRUE,"general";"via3",#N/A,TRUE,"general"}</definedName>
    <definedName name="gfgfgr" localSheetId="20" hidden="1">{"via1",#N/A,TRUE,"general";"via2",#N/A,TRUE,"general";"via3",#N/A,TRUE,"general"}</definedName>
    <definedName name="gfgfgr" hidden="1">{"via1",#N/A,TRUE,"general";"via2",#N/A,TRUE,"general";"via3",#N/A,TRUE,"general"}</definedName>
    <definedName name="gfgfgr_1" localSheetId="19" hidden="1">{"via1",#N/A,TRUE,"general";"via2",#N/A,TRUE,"general";"via3",#N/A,TRUE,"general"}</definedName>
    <definedName name="gfgfgr_1" localSheetId="20" hidden="1">{"via1",#N/A,TRUE,"general";"via2",#N/A,TRUE,"general";"via3",#N/A,TRUE,"general"}</definedName>
    <definedName name="gfgfgr_1" hidden="1">{"via1",#N/A,TRUE,"general";"via2",#N/A,TRUE,"general";"via3",#N/A,TRUE,"general"}</definedName>
    <definedName name="gfhf" localSheetId="19" hidden="1">{"via1",#N/A,TRUE,"general";"via2",#N/A,TRUE,"general";"via3",#N/A,TRUE,"general"}</definedName>
    <definedName name="gfhf" localSheetId="20" hidden="1">{"via1",#N/A,TRUE,"general";"via2",#N/A,TRUE,"general";"via3",#N/A,TRUE,"general"}</definedName>
    <definedName name="gfhf" hidden="1">{"via1",#N/A,TRUE,"general";"via2",#N/A,TRUE,"general";"via3",#N/A,TRUE,"general"}</definedName>
    <definedName name="gfhf_1" localSheetId="19" hidden="1">{"via1",#N/A,TRUE,"general";"via2",#N/A,TRUE,"general";"via3",#N/A,TRUE,"general"}</definedName>
    <definedName name="gfhf_1" localSheetId="20" hidden="1">{"via1",#N/A,TRUE,"general";"via2",#N/A,TRUE,"general";"via3",#N/A,TRUE,"general"}</definedName>
    <definedName name="gfhf_1" hidden="1">{"via1",#N/A,TRUE,"general";"via2",#N/A,TRUE,"general";"via3",#N/A,TRUE,"general"}</definedName>
    <definedName name="gfhfdh" localSheetId="19" hidden="1">{"TAB1",#N/A,TRUE,"GENERAL";"TAB2",#N/A,TRUE,"GENERAL";"TAB3",#N/A,TRUE,"GENERAL";"TAB4",#N/A,TRUE,"GENERAL";"TAB5",#N/A,TRUE,"GENERAL"}</definedName>
    <definedName name="gfhfdh" localSheetId="20" hidden="1">{"TAB1",#N/A,TRUE,"GENERAL";"TAB2",#N/A,TRUE,"GENERAL";"TAB3",#N/A,TRUE,"GENERAL";"TAB4",#N/A,TRUE,"GENERAL";"TAB5",#N/A,TRUE,"GENERAL"}</definedName>
    <definedName name="gfhfdh" hidden="1">{"TAB1",#N/A,TRUE,"GENERAL";"TAB2",#N/A,TRUE,"GENERAL";"TAB3",#N/A,TRUE,"GENERAL";"TAB4",#N/A,TRUE,"GENERAL";"TAB5",#N/A,TRUE,"GENERAL"}</definedName>
    <definedName name="gfhfdh_1" localSheetId="19" hidden="1">{"TAB1",#N/A,TRUE,"GENERAL";"TAB2",#N/A,TRUE,"GENERAL";"TAB3",#N/A,TRUE,"GENERAL";"TAB4",#N/A,TRUE,"GENERAL";"TAB5",#N/A,TRUE,"GENERAL"}</definedName>
    <definedName name="gfhfdh_1" localSheetId="20" hidden="1">{"TAB1",#N/A,TRUE,"GENERAL";"TAB2",#N/A,TRUE,"GENERAL";"TAB3",#N/A,TRUE,"GENERAL";"TAB4",#N/A,TRUE,"GENERAL";"TAB5",#N/A,TRUE,"GENERAL"}</definedName>
    <definedName name="gfhfdh_1"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20" hidden="1">{"TAB1",#N/A,TRUE,"GENERAL";"TAB2",#N/A,TRUE,"GENERAL";"TAB3",#N/A,TRUE,"GENERAL";"TAB4",#N/A,TRUE,"GENERAL";"TAB5",#N/A,TRUE,"GENERAL"}</definedName>
    <definedName name="gfhgfh" hidden="1">{"TAB1",#N/A,TRUE,"GENERAL";"TAB2",#N/A,TRUE,"GENERAL";"TAB3",#N/A,TRUE,"GENERAL";"TAB4",#N/A,TRUE,"GENERAL";"TAB5",#N/A,TRUE,"GENERAL"}</definedName>
    <definedName name="gfhgfh_1" localSheetId="19" hidden="1">{"TAB1",#N/A,TRUE,"GENERAL";"TAB2",#N/A,TRUE,"GENERAL";"TAB3",#N/A,TRUE,"GENERAL";"TAB4",#N/A,TRUE,"GENERAL";"TAB5",#N/A,TRUE,"GENERAL"}</definedName>
    <definedName name="gfhgfh_1" localSheetId="20" hidden="1">{"TAB1",#N/A,TRUE,"GENERAL";"TAB2",#N/A,TRUE,"GENERAL";"TAB3",#N/A,TRUE,"GENERAL";"TAB4",#N/A,TRUE,"GENERAL";"TAB5",#N/A,TRUE,"GENERAL"}</definedName>
    <definedName name="gfhgfh_1"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20" hidden="1">{"TAB1",#N/A,TRUE,"GENERAL";"TAB2",#N/A,TRUE,"GENERAL";"TAB3",#N/A,TRUE,"GENERAL";"TAB4",#N/A,TRUE,"GENERAL";"TAB5",#N/A,TRUE,"GENERAL"}</definedName>
    <definedName name="GFJHGJ" hidden="1">{"TAB1",#N/A,TRUE,"GENERAL";"TAB2",#N/A,TRUE,"GENERAL";"TAB3",#N/A,TRUE,"GENERAL";"TAB4",#N/A,TRUE,"GENERAL";"TAB5",#N/A,TRUE,"GENERAL"}</definedName>
    <definedName name="GFJHGJ_1" localSheetId="19" hidden="1">{"TAB1",#N/A,TRUE,"GENERAL";"TAB2",#N/A,TRUE,"GENERAL";"TAB3",#N/A,TRUE,"GENERAL";"TAB4",#N/A,TRUE,"GENERAL";"TAB5",#N/A,TRUE,"GENERAL"}</definedName>
    <definedName name="GFJHGJ_1" localSheetId="20" hidden="1">{"TAB1",#N/A,TRUE,"GENERAL";"TAB2",#N/A,TRUE,"GENERAL";"TAB3",#N/A,TRUE,"GENERAL";"TAB4",#N/A,TRUE,"GENERAL";"TAB5",#N/A,TRUE,"GENERAL"}</definedName>
    <definedName name="GFJHGJ_1" hidden="1">{"TAB1",#N/A,TRUE,"GENERAL";"TAB2",#N/A,TRUE,"GENERAL";"TAB3",#N/A,TRUE,"GENERAL";"TAB4",#N/A,TRUE,"GENERAL";"TAB5",#N/A,TRUE,"GENERAL"}</definedName>
    <definedName name="gfjjh" localSheetId="19" hidden="1">{"via1",#N/A,TRUE,"general";"via2",#N/A,TRUE,"general";"via3",#N/A,TRUE,"general"}</definedName>
    <definedName name="gfjjh" localSheetId="20" hidden="1">{"via1",#N/A,TRUE,"general";"via2",#N/A,TRUE,"general";"via3",#N/A,TRUE,"general"}</definedName>
    <definedName name="gfjjh" hidden="1">{"via1",#N/A,TRUE,"general";"via2",#N/A,TRUE,"general";"via3",#N/A,TRUE,"general"}</definedName>
    <definedName name="gfjjh_1" localSheetId="19" hidden="1">{"via1",#N/A,TRUE,"general";"via2",#N/A,TRUE,"general";"via3",#N/A,TRUE,"general"}</definedName>
    <definedName name="gfjjh_1" localSheetId="20" hidden="1">{"via1",#N/A,TRUE,"general";"via2",#N/A,TRUE,"general";"via3",#N/A,TRUE,"general"}</definedName>
    <definedName name="gfjjh_1" hidden="1">{"via1",#N/A,TRUE,"general";"via2",#N/A,TRUE,"general";"via3",#N/A,TRUE,"general"}</definedName>
    <definedName name="gft" localSheetId="7">#REF!</definedName>
    <definedName name="gft" localSheetId="19">#REF!</definedName>
    <definedName name="gft" localSheetId="18">#REF!</definedName>
    <definedName name="gft" localSheetId="20">#REF!</definedName>
    <definedName name="gft" localSheetId="1">#REF!</definedName>
    <definedName name="gft">#REF!</definedName>
    <definedName name="gfutyj6" localSheetId="19" hidden="1">{"via1",#N/A,TRUE,"general";"via2",#N/A,TRUE,"general";"via3",#N/A,TRUE,"general"}</definedName>
    <definedName name="gfutyj6" localSheetId="20" hidden="1">{"via1",#N/A,TRUE,"general";"via2",#N/A,TRUE,"general";"via3",#N/A,TRUE,"general"}</definedName>
    <definedName name="gfutyj6" hidden="1">{"via1",#N/A,TRUE,"general";"via2",#N/A,TRUE,"general";"via3",#N/A,TRUE,"general"}</definedName>
    <definedName name="gfutyj6_1" localSheetId="19" hidden="1">{"via1",#N/A,TRUE,"general";"via2",#N/A,TRUE,"general";"via3",#N/A,TRUE,"general"}</definedName>
    <definedName name="gfutyj6_1" localSheetId="20" hidden="1">{"via1",#N/A,TRUE,"general";"via2",#N/A,TRUE,"general";"via3",#N/A,TRUE,"general"}</definedName>
    <definedName name="gfutyj6_1" hidden="1">{"via1",#N/A,TRUE,"general";"via2",#N/A,TRUE,"general";"via3",#N/A,TRUE,"general"}</definedName>
    <definedName name="Gg" localSheetId="7">#REF!</definedName>
    <definedName name="gg" localSheetId="19" hidden="1">{"TAB1",#N/A,TRUE,"GENERAL";"TAB2",#N/A,TRUE,"GENERAL";"TAB3",#N/A,TRUE,"GENERAL";"TAB4",#N/A,TRUE,"GENERAL";"TAB5",#N/A,TRUE,"GENERAL"}</definedName>
    <definedName name="gg" localSheetId="18" hidden="1">{"TAB1",#N/A,TRUE,"GENERAL";"TAB2",#N/A,TRUE,"GENERAL";"TAB3",#N/A,TRUE,"GENERAL";"TAB4",#N/A,TRUE,"GENERAL";"TAB5",#N/A,TRUE,"GENERAL"}</definedName>
    <definedName name="gg" localSheetId="20" hidden="1">{"TAB1",#N/A,TRUE,"GENERAL";"TAB2",#N/A,TRUE,"GENERAL";"TAB3",#N/A,TRUE,"GENERAL";"TAB4",#N/A,TRUE,"GENERAL";"TAB5",#N/A,TRUE,"GENERAL"}</definedName>
    <definedName name="Gg" localSheetId="1">#REF!</definedName>
    <definedName name="Gg">#REF!</definedName>
    <definedName name="gg_1" localSheetId="19" hidden="1">{"TAB1",#N/A,TRUE,"GENERAL";"TAB2",#N/A,TRUE,"GENERAL";"TAB3",#N/A,TRUE,"GENERAL";"TAB4",#N/A,TRUE,"GENERAL";"TAB5",#N/A,TRUE,"GENERAL"}</definedName>
    <definedName name="gg_1" localSheetId="20" hidden="1">{"TAB1",#N/A,TRUE,"GENERAL";"TAB2",#N/A,TRUE,"GENERAL";"TAB3",#N/A,TRUE,"GENERAL";"TAB4",#N/A,TRUE,"GENERAL";"TAB5",#N/A,TRUE,"GENERAL"}</definedName>
    <definedName name="gg_1" hidden="1">{"TAB1",#N/A,TRUE,"GENERAL";"TAB2",#N/A,TRUE,"GENERAL";"TAB3",#N/A,TRUE,"GENERAL";"TAB4",#N/A,TRUE,"GENERAL";"TAB5",#N/A,TRUE,"GENERAL"}</definedName>
    <definedName name="ggdr" localSheetId="19" hidden="1">{"via1",#N/A,TRUE,"general";"via2",#N/A,TRUE,"general";"via3",#N/A,TRUE,"general"}</definedName>
    <definedName name="ggdr" localSheetId="20" hidden="1">{"via1",#N/A,TRUE,"general";"via2",#N/A,TRUE,"general";"via3",#N/A,TRUE,"general"}</definedName>
    <definedName name="ggdr" hidden="1">{"via1",#N/A,TRUE,"general";"via2",#N/A,TRUE,"general";"via3",#N/A,TRUE,"general"}</definedName>
    <definedName name="ggdr_1" localSheetId="19" hidden="1">{"via1",#N/A,TRUE,"general";"via2",#N/A,TRUE,"general";"via3",#N/A,TRUE,"general"}</definedName>
    <definedName name="ggdr_1" localSheetId="20" hidden="1">{"via1",#N/A,TRUE,"general";"via2",#N/A,TRUE,"general";"via3",#N/A,TRUE,"general"}</definedName>
    <definedName name="ggdr_1" hidden="1">{"via1",#N/A,TRUE,"general";"via2",#N/A,TRUE,"general";"via3",#N/A,TRUE,"general"}</definedName>
    <definedName name="ggerg" localSheetId="19" hidden="1">{"TAB1",#N/A,TRUE,"GENERAL";"TAB2",#N/A,TRUE,"GENERAL";"TAB3",#N/A,TRUE,"GENERAL";"TAB4",#N/A,TRUE,"GENERAL";"TAB5",#N/A,TRUE,"GENERAL"}</definedName>
    <definedName name="ggerg" localSheetId="20" hidden="1">{"TAB1",#N/A,TRUE,"GENERAL";"TAB2",#N/A,TRUE,"GENERAL";"TAB3",#N/A,TRUE,"GENERAL";"TAB4",#N/A,TRUE,"GENERAL";"TAB5",#N/A,TRUE,"GENERAL"}</definedName>
    <definedName name="ggerg" hidden="1">{"TAB1",#N/A,TRUE,"GENERAL";"TAB2",#N/A,TRUE,"GENERAL";"TAB3",#N/A,TRUE,"GENERAL";"TAB4",#N/A,TRUE,"GENERAL";"TAB5",#N/A,TRUE,"GENERAL"}</definedName>
    <definedName name="ggerg_1" localSheetId="19" hidden="1">{"TAB1",#N/A,TRUE,"GENERAL";"TAB2",#N/A,TRUE,"GENERAL";"TAB3",#N/A,TRUE,"GENERAL";"TAB4",#N/A,TRUE,"GENERAL";"TAB5",#N/A,TRUE,"GENERAL"}</definedName>
    <definedName name="ggerg_1" localSheetId="20" hidden="1">{"TAB1",#N/A,TRUE,"GENERAL";"TAB2",#N/A,TRUE,"GENERAL";"TAB3",#N/A,TRUE,"GENERAL";"TAB4",#N/A,TRUE,"GENERAL";"TAB5",#N/A,TRUE,"GENERAL"}</definedName>
    <definedName name="ggerg_1" hidden="1">{"TAB1",#N/A,TRUE,"GENERAL";"TAB2",#N/A,TRUE,"GENERAL";"TAB3",#N/A,TRUE,"GENERAL";"TAB4",#N/A,TRUE,"GENERAL";"TAB5",#N/A,TRUE,"GENERAL"}</definedName>
    <definedName name="GGG">[28]PRECIOS!$A$1:$D$221</definedName>
    <definedName name="gggb" localSheetId="19" hidden="1">{"TAB1",#N/A,TRUE,"GENERAL";"TAB2",#N/A,TRUE,"GENERAL";"TAB3",#N/A,TRUE,"GENERAL";"TAB4",#N/A,TRUE,"GENERAL";"TAB5",#N/A,TRUE,"GENERAL"}</definedName>
    <definedName name="gggb" localSheetId="20" hidden="1">{"TAB1",#N/A,TRUE,"GENERAL";"TAB2",#N/A,TRUE,"GENERAL";"TAB3",#N/A,TRUE,"GENERAL";"TAB4",#N/A,TRUE,"GENERAL";"TAB5",#N/A,TRUE,"GENERAL"}</definedName>
    <definedName name="gggb" hidden="1">{"TAB1",#N/A,TRUE,"GENERAL";"TAB2",#N/A,TRUE,"GENERAL";"TAB3",#N/A,TRUE,"GENERAL";"TAB4",#N/A,TRUE,"GENERAL";"TAB5",#N/A,TRUE,"GENERAL"}</definedName>
    <definedName name="gggb_1" localSheetId="19" hidden="1">{"TAB1",#N/A,TRUE,"GENERAL";"TAB2",#N/A,TRUE,"GENERAL";"TAB3",#N/A,TRUE,"GENERAL";"TAB4",#N/A,TRUE,"GENERAL";"TAB5",#N/A,TRUE,"GENERAL"}</definedName>
    <definedName name="gggb_1" localSheetId="20" hidden="1">{"TAB1",#N/A,TRUE,"GENERAL";"TAB2",#N/A,TRUE,"GENERAL";"TAB3",#N/A,TRUE,"GENERAL";"TAB4",#N/A,TRUE,"GENERAL";"TAB5",#N/A,TRUE,"GENERAL"}</definedName>
    <definedName name="gggb_1" hidden="1">{"TAB1",#N/A,TRUE,"GENERAL";"TAB2",#N/A,TRUE,"GENERAL";"TAB3",#N/A,TRUE,"GENERAL";"TAB4",#N/A,TRUE,"GENERAL";"TAB5",#N/A,TRUE,"GENERAL"}</definedName>
    <definedName name="gggg" localSheetId="19" hidden="1">{"via1",#N/A,TRUE,"general";"via2",#N/A,TRUE,"general";"via3",#N/A,TRUE,"general"}</definedName>
    <definedName name="gggg" localSheetId="20" hidden="1">{"via1",#N/A,TRUE,"general";"via2",#N/A,TRUE,"general";"via3",#N/A,TRUE,"general"}</definedName>
    <definedName name="gggg" hidden="1">{"via1",#N/A,TRUE,"general";"via2",#N/A,TRUE,"general";"via3",#N/A,TRUE,"general"}</definedName>
    <definedName name="gggg_1" localSheetId="19" hidden="1">{"via1",#N/A,TRUE,"general";"via2",#N/A,TRUE,"general";"via3",#N/A,TRUE,"general"}</definedName>
    <definedName name="gggg_1" localSheetId="20" hidden="1">{"via1",#N/A,TRUE,"general";"via2",#N/A,TRUE,"general";"via3",#N/A,TRUE,"general"}</definedName>
    <definedName name="gggg_1" hidden="1">{"via1",#N/A,TRUE,"general";"via2",#N/A,TRUE,"general";"via3",#N/A,TRUE,"general"}</definedName>
    <definedName name="ggggd" localSheetId="19" hidden="1">{"TAB1",#N/A,TRUE,"GENERAL";"TAB2",#N/A,TRUE,"GENERAL";"TAB3",#N/A,TRUE,"GENERAL";"TAB4",#N/A,TRUE,"GENERAL";"TAB5",#N/A,TRUE,"GENERAL"}</definedName>
    <definedName name="ggggd" localSheetId="20" hidden="1">{"TAB1",#N/A,TRUE,"GENERAL";"TAB2",#N/A,TRUE,"GENERAL";"TAB3",#N/A,TRUE,"GENERAL";"TAB4",#N/A,TRUE,"GENERAL";"TAB5",#N/A,TRUE,"GENERAL"}</definedName>
    <definedName name="ggggd" hidden="1">{"TAB1",#N/A,TRUE,"GENERAL";"TAB2",#N/A,TRUE,"GENERAL";"TAB3",#N/A,TRUE,"GENERAL";"TAB4",#N/A,TRUE,"GENERAL";"TAB5",#N/A,TRUE,"GENERAL"}</definedName>
    <definedName name="ggggd_1" localSheetId="19" hidden="1">{"TAB1",#N/A,TRUE,"GENERAL";"TAB2",#N/A,TRUE,"GENERAL";"TAB3",#N/A,TRUE,"GENERAL";"TAB4",#N/A,TRUE,"GENERAL";"TAB5",#N/A,TRUE,"GENERAL"}</definedName>
    <definedName name="ggggd_1" localSheetId="20" hidden="1">{"TAB1",#N/A,TRUE,"GENERAL";"TAB2",#N/A,TRUE,"GENERAL";"TAB3",#N/A,TRUE,"GENERAL";"TAB4",#N/A,TRUE,"GENERAL";"TAB5",#N/A,TRUE,"GENERAL"}</definedName>
    <definedName name="ggggd_1" hidden="1">{"TAB1",#N/A,TRUE,"GENERAL";"TAB2",#N/A,TRUE,"GENERAL";"TAB3",#N/A,TRUE,"GENERAL";"TAB4",#N/A,TRUE,"GENERAL";"TAB5",#N/A,TRUE,"GENERAL"}</definedName>
    <definedName name="ggggggg" localSheetId="7">#REF!</definedName>
    <definedName name="ggggggg" localSheetId="1">#REF!</definedName>
    <definedName name="ggggggg">#REF!</definedName>
    <definedName name="gggggt" localSheetId="19" hidden="1">{"via1",#N/A,TRUE,"general";"via2",#N/A,TRUE,"general";"via3",#N/A,TRUE,"general"}</definedName>
    <definedName name="gggggt" localSheetId="20" hidden="1">{"via1",#N/A,TRUE,"general";"via2",#N/A,TRUE,"general";"via3",#N/A,TRUE,"general"}</definedName>
    <definedName name="gggggt" hidden="1">{"via1",#N/A,TRUE,"general";"via2",#N/A,TRUE,"general";"via3",#N/A,TRUE,"general"}</definedName>
    <definedName name="gggggt_1" localSheetId="19" hidden="1">{"via1",#N/A,TRUE,"general";"via2",#N/A,TRUE,"general";"via3",#N/A,TRUE,"general"}</definedName>
    <definedName name="gggggt_1" localSheetId="20" hidden="1">{"via1",#N/A,TRUE,"general";"via2",#N/A,TRUE,"general";"via3",#N/A,TRUE,"general"}</definedName>
    <definedName name="gggggt_1" hidden="1">{"via1",#N/A,TRUE,"general";"via2",#N/A,TRUE,"general";"via3",#N/A,TRUE,"general"}</definedName>
    <definedName name="gggghn" localSheetId="19" hidden="1">{"TAB1",#N/A,TRUE,"GENERAL";"TAB2",#N/A,TRUE,"GENERAL";"TAB3",#N/A,TRUE,"GENERAL";"TAB4",#N/A,TRUE,"GENERAL";"TAB5",#N/A,TRUE,"GENERAL"}</definedName>
    <definedName name="gggghn" localSheetId="20" hidden="1">{"TAB1",#N/A,TRUE,"GENERAL";"TAB2",#N/A,TRUE,"GENERAL";"TAB3",#N/A,TRUE,"GENERAL";"TAB4",#N/A,TRUE,"GENERAL";"TAB5",#N/A,TRUE,"GENERAL"}</definedName>
    <definedName name="gggghn" hidden="1">{"TAB1",#N/A,TRUE,"GENERAL";"TAB2",#N/A,TRUE,"GENERAL";"TAB3",#N/A,TRUE,"GENERAL";"TAB4",#N/A,TRUE,"GENERAL";"TAB5",#N/A,TRUE,"GENERAL"}</definedName>
    <definedName name="gggghn_1" localSheetId="19" hidden="1">{"TAB1",#N/A,TRUE,"GENERAL";"TAB2",#N/A,TRUE,"GENERAL";"TAB3",#N/A,TRUE,"GENERAL";"TAB4",#N/A,TRUE,"GENERAL";"TAB5",#N/A,TRUE,"GENERAL"}</definedName>
    <definedName name="gggghn_1" localSheetId="20" hidden="1">{"TAB1",#N/A,TRUE,"GENERAL";"TAB2",#N/A,TRUE,"GENERAL";"TAB3",#N/A,TRUE,"GENERAL";"TAB4",#N/A,TRUE,"GENERAL";"TAB5",#N/A,TRUE,"GENERAL"}</definedName>
    <definedName name="gggghn_1"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20" hidden="1">{"TAB1",#N/A,TRUE,"GENERAL";"TAB2",#N/A,TRUE,"GENERAL";"TAB3",#N/A,TRUE,"GENERAL";"TAB4",#N/A,TRUE,"GENERAL";"TAB5",#N/A,TRUE,"GENERAL"}</definedName>
    <definedName name="ggggt" hidden="1">{"TAB1",#N/A,TRUE,"GENERAL";"TAB2",#N/A,TRUE,"GENERAL";"TAB3",#N/A,TRUE,"GENERAL";"TAB4",#N/A,TRUE,"GENERAL";"TAB5",#N/A,TRUE,"GENERAL"}</definedName>
    <definedName name="ggggt_1" localSheetId="19" hidden="1">{"TAB1",#N/A,TRUE,"GENERAL";"TAB2",#N/A,TRUE,"GENERAL";"TAB3",#N/A,TRUE,"GENERAL";"TAB4",#N/A,TRUE,"GENERAL";"TAB5",#N/A,TRUE,"GENERAL"}</definedName>
    <definedName name="ggggt_1" localSheetId="20" hidden="1">{"TAB1",#N/A,TRUE,"GENERAL";"TAB2",#N/A,TRUE,"GENERAL";"TAB3",#N/A,TRUE,"GENERAL";"TAB4",#N/A,TRUE,"GENERAL";"TAB5",#N/A,TRUE,"GENERAL"}</definedName>
    <definedName name="ggggt_1"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20" hidden="1">{"TAB1",#N/A,TRUE,"GENERAL";"TAB2",#N/A,TRUE,"GENERAL";"TAB3",#N/A,TRUE,"GENERAL";"TAB4",#N/A,TRUE,"GENERAL";"TAB5",#N/A,TRUE,"GENERAL"}</definedName>
    <definedName name="ggggy" hidden="1">{"TAB1",#N/A,TRUE,"GENERAL";"TAB2",#N/A,TRUE,"GENERAL";"TAB3",#N/A,TRUE,"GENERAL";"TAB4",#N/A,TRUE,"GENERAL";"TAB5",#N/A,TRUE,"GENERAL"}</definedName>
    <definedName name="ggggy_1" localSheetId="19" hidden="1">{"TAB1",#N/A,TRUE,"GENERAL";"TAB2",#N/A,TRUE,"GENERAL";"TAB3",#N/A,TRUE,"GENERAL";"TAB4",#N/A,TRUE,"GENERAL";"TAB5",#N/A,TRUE,"GENERAL"}</definedName>
    <definedName name="ggggy_1" localSheetId="20" hidden="1">{"TAB1",#N/A,TRUE,"GENERAL";"TAB2",#N/A,TRUE,"GENERAL";"TAB3",#N/A,TRUE,"GENERAL";"TAB4",#N/A,TRUE,"GENERAL";"TAB5",#N/A,TRUE,"GENERAL"}</definedName>
    <definedName name="ggggy_1" hidden="1">{"TAB1",#N/A,TRUE,"GENERAL";"TAB2",#N/A,TRUE,"GENERAL";"TAB3",#N/A,TRUE,"GENERAL";"TAB4",#N/A,TRUE,"GENERAL";"TAB5",#N/A,TRUE,"GENERAL"}</definedName>
    <definedName name="gggtgd" localSheetId="19" hidden="1">{"via1",#N/A,TRUE,"general";"via2",#N/A,TRUE,"general";"via3",#N/A,TRUE,"general"}</definedName>
    <definedName name="gggtgd" localSheetId="20" hidden="1">{"via1",#N/A,TRUE,"general";"via2",#N/A,TRUE,"general";"via3",#N/A,TRUE,"general"}</definedName>
    <definedName name="gggtgd" hidden="1">{"via1",#N/A,TRUE,"general";"via2",#N/A,TRUE,"general";"via3",#N/A,TRUE,"general"}</definedName>
    <definedName name="gggtgd_1" localSheetId="19" hidden="1">{"via1",#N/A,TRUE,"general";"via2",#N/A,TRUE,"general";"via3",#N/A,TRUE,"general"}</definedName>
    <definedName name="gggtgd_1" localSheetId="20" hidden="1">{"via1",#N/A,TRUE,"general";"via2",#N/A,TRUE,"general";"via3",#N/A,TRUE,"general"}</definedName>
    <definedName name="gggtgd_1" hidden="1">{"via1",#N/A,TRUE,"general";"via2",#N/A,TRUE,"general";"via3",#N/A,TRUE,"general"}</definedName>
    <definedName name="ggtgt" localSheetId="19" hidden="1">{"via1",#N/A,TRUE,"general";"via2",#N/A,TRUE,"general";"via3",#N/A,TRUE,"general"}</definedName>
    <definedName name="ggtgt" localSheetId="20" hidden="1">{"via1",#N/A,TRUE,"general";"via2",#N/A,TRUE,"general";"via3",#N/A,TRUE,"general"}</definedName>
    <definedName name="ggtgt" hidden="1">{"via1",#N/A,TRUE,"general";"via2",#N/A,TRUE,"general";"via3",#N/A,TRUE,"general"}</definedName>
    <definedName name="ggtgt_1" localSheetId="19" hidden="1">{"via1",#N/A,TRUE,"general";"via2",#N/A,TRUE,"general";"via3",#N/A,TRUE,"general"}</definedName>
    <definedName name="ggtgt_1" localSheetId="20" hidden="1">{"via1",#N/A,TRUE,"general";"via2",#N/A,TRUE,"general";"via3",#N/A,TRUE,"general"}</definedName>
    <definedName name="ggtgt_1" hidden="1">{"via1",#N/A,TRUE,"general";"via2",#N/A,TRUE,"general";"via3",#N/A,TRUE,"general"}</definedName>
    <definedName name="Gh" localSheetId="7">#REF!</definedName>
    <definedName name="gh" localSheetId="19">#REF!</definedName>
    <definedName name="gh" localSheetId="18">#REF!</definedName>
    <definedName name="gh" localSheetId="20">#REF!</definedName>
    <definedName name="Gh" localSheetId="1">#REF!</definedName>
    <definedName name="Gh">#REF!</definedName>
    <definedName name="ghdghuy" localSheetId="19" hidden="1">{"via1",#N/A,TRUE,"general";"via2",#N/A,TRUE,"general";"via3",#N/A,TRUE,"general"}</definedName>
    <definedName name="ghdghuy" localSheetId="20" hidden="1">{"via1",#N/A,TRUE,"general";"via2",#N/A,TRUE,"general";"via3",#N/A,TRUE,"general"}</definedName>
    <definedName name="ghdghuy" hidden="1">{"via1",#N/A,TRUE,"general";"via2",#N/A,TRUE,"general";"via3",#N/A,TRUE,"general"}</definedName>
    <definedName name="ghdghuy_1" localSheetId="19" hidden="1">{"via1",#N/A,TRUE,"general";"via2",#N/A,TRUE,"general";"via3",#N/A,TRUE,"general"}</definedName>
    <definedName name="ghdghuy_1" localSheetId="20" hidden="1">{"via1",#N/A,TRUE,"general";"via2",#N/A,TRUE,"general";"via3",#N/A,TRUE,"general"}</definedName>
    <definedName name="ghdghuy_1" hidden="1">{"via1",#N/A,TRUE,"general";"via2",#N/A,TRUE,"general";"via3",#N/A,TRUE,"general"}</definedName>
    <definedName name="GHDP" localSheetId="19" hidden="1">{"via1",#N/A,TRUE,"general";"via2",#N/A,TRUE,"general";"via3",#N/A,TRUE,"general"}</definedName>
    <definedName name="GHDP" localSheetId="20" hidden="1">{"via1",#N/A,TRUE,"general";"via2",#N/A,TRUE,"general";"via3",#N/A,TRUE,"general"}</definedName>
    <definedName name="GHDP" hidden="1">{"via1",#N/A,TRUE,"general";"via2",#N/A,TRUE,"general";"via3",#N/A,TRUE,"general"}</definedName>
    <definedName name="GHDP_1" localSheetId="19" hidden="1">{"via1",#N/A,TRUE,"general";"via2",#N/A,TRUE,"general";"via3",#N/A,TRUE,"general"}</definedName>
    <definedName name="GHDP_1" localSheetId="20" hidden="1">{"via1",#N/A,TRUE,"general";"via2",#N/A,TRUE,"general";"via3",#N/A,TRUE,"general"}</definedName>
    <definedName name="GHDP_1" hidden="1">{"via1",#N/A,TRUE,"general";"via2",#N/A,TRUE,"general";"via3",#N/A,TRUE,"general"}</definedName>
    <definedName name="GHF" localSheetId="7">[76]Estruc.ICEL!#REF!</definedName>
    <definedName name="GHF" localSheetId="1">[76]Estruc.ICEL!#REF!</definedName>
    <definedName name="GHF">[76]Estruc.ICEL!#REF!</definedName>
    <definedName name="ghfg" localSheetId="19" hidden="1">{"via1",#N/A,TRUE,"general";"via2",#N/A,TRUE,"general";"via3",#N/A,TRUE,"general"}</definedName>
    <definedName name="ghfg" localSheetId="20" hidden="1">{"via1",#N/A,TRUE,"general";"via2",#N/A,TRUE,"general";"via3",#N/A,TRUE,"general"}</definedName>
    <definedName name="ghfg" hidden="1">{"via1",#N/A,TRUE,"general";"via2",#N/A,TRUE,"general";"via3",#N/A,TRUE,"general"}</definedName>
    <definedName name="ghfg_1" localSheetId="19" hidden="1">{"via1",#N/A,TRUE,"general";"via2",#N/A,TRUE,"general";"via3",#N/A,TRUE,"general"}</definedName>
    <definedName name="ghfg_1" localSheetId="20" hidden="1">{"via1",#N/A,TRUE,"general";"via2",#N/A,TRUE,"general";"via3",#N/A,TRUE,"general"}</definedName>
    <definedName name="ghfg_1" hidden="1">{"via1",#N/A,TRUE,"general";"via2",#N/A,TRUE,"general";"via3",#N/A,TRUE,"general"}</definedName>
    <definedName name="GHG">'[147]GENERALIDADES '!$E$9</definedName>
    <definedName name="ghghgh" localSheetId="7">#REF!</definedName>
    <definedName name="ghghgh" localSheetId="20">#REF!</definedName>
    <definedName name="ghghgh" localSheetId="1">#REF!</definedName>
    <definedName name="ghghgh">#REF!</definedName>
    <definedName name="ghjghj" localSheetId="19" hidden="1">{"TAB1",#N/A,TRUE,"GENERAL";"TAB2",#N/A,TRUE,"GENERAL";"TAB3",#N/A,TRUE,"GENERAL";"TAB4",#N/A,TRUE,"GENERAL";"TAB5",#N/A,TRUE,"GENERAL"}</definedName>
    <definedName name="ghjghj" localSheetId="20" hidden="1">{"TAB1",#N/A,TRUE,"GENERAL";"TAB2",#N/A,TRUE,"GENERAL";"TAB3",#N/A,TRUE,"GENERAL";"TAB4",#N/A,TRUE,"GENERAL";"TAB5",#N/A,TRUE,"GENERAL"}</definedName>
    <definedName name="ghjghj" hidden="1">{"TAB1",#N/A,TRUE,"GENERAL";"TAB2",#N/A,TRUE,"GENERAL";"TAB3",#N/A,TRUE,"GENERAL";"TAB4",#N/A,TRUE,"GENERAL";"TAB5",#N/A,TRUE,"GENERAL"}</definedName>
    <definedName name="ghjghj_1" localSheetId="19" hidden="1">{"TAB1",#N/A,TRUE,"GENERAL";"TAB2",#N/A,TRUE,"GENERAL";"TAB3",#N/A,TRUE,"GENERAL";"TAB4",#N/A,TRUE,"GENERAL";"TAB5",#N/A,TRUE,"GENERAL"}</definedName>
    <definedName name="ghjghj_1" localSheetId="20" hidden="1">{"TAB1",#N/A,TRUE,"GENERAL";"TAB2",#N/A,TRUE,"GENERAL";"TAB3",#N/A,TRUE,"GENERAL";"TAB4",#N/A,TRUE,"GENERAL";"TAB5",#N/A,TRUE,"GENERAL"}</definedName>
    <definedName name="ghjghj_1"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20" hidden="1">{"TAB1",#N/A,TRUE,"GENERAL";"TAB2",#N/A,TRUE,"GENERAL";"TAB3",#N/A,TRUE,"GENERAL";"TAB4",#N/A,TRUE,"GENERAL";"TAB5",#N/A,TRUE,"GENERAL"}</definedName>
    <definedName name="GHKJHK" hidden="1">{"TAB1",#N/A,TRUE,"GENERAL";"TAB2",#N/A,TRUE,"GENERAL";"TAB3",#N/A,TRUE,"GENERAL";"TAB4",#N/A,TRUE,"GENERAL";"TAB5",#N/A,TRUE,"GENERAL"}</definedName>
    <definedName name="GHKJHK_1" localSheetId="19" hidden="1">{"TAB1",#N/A,TRUE,"GENERAL";"TAB2",#N/A,TRUE,"GENERAL";"TAB3",#N/A,TRUE,"GENERAL";"TAB4",#N/A,TRUE,"GENERAL";"TAB5",#N/A,TRUE,"GENERAL"}</definedName>
    <definedName name="GHKJHK_1" localSheetId="20" hidden="1">{"TAB1",#N/A,TRUE,"GENERAL";"TAB2",#N/A,TRUE,"GENERAL";"TAB3",#N/A,TRUE,"GENERAL";"TAB4",#N/A,TRUE,"GENERAL";"TAB5",#N/A,TRUE,"GENERAL"}</definedName>
    <definedName name="GHKJHK_1" hidden="1">{"TAB1",#N/A,TRUE,"GENERAL";"TAB2",#N/A,TRUE,"GENERAL";"TAB3",#N/A,TRUE,"GENERAL";"TAB4",#N/A,TRUE,"GENERAL";"TAB5",#N/A,TRUE,"GENERAL"}</definedName>
    <definedName name="ghu" localSheetId="7">#REF!</definedName>
    <definedName name="ghu" localSheetId="19">#REF!</definedName>
    <definedName name="ghu" localSheetId="18">#REF!</definedName>
    <definedName name="ghu" localSheetId="20">#REF!</definedName>
    <definedName name="ghu" localSheetId="1">#REF!</definedName>
    <definedName name="ghu">#REF!</definedName>
    <definedName name="Gi" localSheetId="7">#REF!</definedName>
    <definedName name="Gi" localSheetId="1">#REF!</definedName>
    <definedName name="Gi">#REF!</definedName>
    <definedName name="gj" localSheetId="7">#REF!</definedName>
    <definedName name="gj" localSheetId="19">#REF!</definedName>
    <definedName name="gj" localSheetId="18">#REF!</definedName>
    <definedName name="gj" localSheetId="20">#REF!</definedName>
    <definedName name="gj" localSheetId="1">#REF!</definedName>
    <definedName name="gj">#REF!</definedName>
    <definedName name="GJHVCB" localSheetId="19" hidden="1">{"TAB1",#N/A,TRUE,"GENERAL";"TAB2",#N/A,TRUE,"GENERAL";"TAB3",#N/A,TRUE,"GENERAL";"TAB4",#N/A,TRUE,"GENERAL";"TAB5",#N/A,TRUE,"GENERAL"}</definedName>
    <definedName name="GJHVCB" localSheetId="20" hidden="1">{"TAB1",#N/A,TRUE,"GENERAL";"TAB2",#N/A,TRUE,"GENERAL";"TAB3",#N/A,TRUE,"GENERAL";"TAB4",#N/A,TRUE,"GENERAL";"TAB5",#N/A,TRUE,"GENERAL"}</definedName>
    <definedName name="GJHVCB" hidden="1">{"TAB1",#N/A,TRUE,"GENERAL";"TAB2",#N/A,TRUE,"GENERAL";"TAB3",#N/A,TRUE,"GENERAL";"TAB4",#N/A,TRUE,"GENERAL";"TAB5",#N/A,TRUE,"GENERAL"}</definedName>
    <definedName name="GJHVCB_1" localSheetId="19" hidden="1">{"TAB1",#N/A,TRUE,"GENERAL";"TAB2",#N/A,TRUE,"GENERAL";"TAB3",#N/A,TRUE,"GENERAL";"TAB4",#N/A,TRUE,"GENERAL";"TAB5",#N/A,TRUE,"GENERAL"}</definedName>
    <definedName name="GJHVCB_1" localSheetId="20" hidden="1">{"TAB1",#N/A,TRUE,"GENERAL";"TAB2",#N/A,TRUE,"GENERAL";"TAB3",#N/A,TRUE,"GENERAL";"TAB4",#N/A,TRUE,"GENERAL";"TAB5",#N/A,TRUE,"GENERAL"}</definedName>
    <definedName name="GJHVCB_1" hidden="1">{"TAB1",#N/A,TRUE,"GENERAL";"TAB2",#N/A,TRUE,"GENERAL";"TAB3",#N/A,TRUE,"GENERAL";"TAB4",#N/A,TRUE,"GENERAL";"TAB5",#N/A,TRUE,"GENERAL"}</definedName>
    <definedName name="Gk" localSheetId="7">#REF!</definedName>
    <definedName name="gk" localSheetId="19" hidden="1">{"via1",#N/A,TRUE,"general";"via2",#N/A,TRUE,"general";"via3",#N/A,TRUE,"general"}</definedName>
    <definedName name="gk" localSheetId="18" hidden="1">{"via1",#N/A,TRUE,"general";"via2",#N/A,TRUE,"general";"via3",#N/A,TRUE,"general"}</definedName>
    <definedName name="gk" localSheetId="20" hidden="1">{"via1",#N/A,TRUE,"general";"via2",#N/A,TRUE,"general";"via3",#N/A,TRUE,"general"}</definedName>
    <definedName name="Gk" localSheetId="1">#REF!</definedName>
    <definedName name="Gk">#REF!</definedName>
    <definedName name="gk_1" localSheetId="19" hidden="1">{"via1",#N/A,TRUE,"general";"via2",#N/A,TRUE,"general";"via3",#N/A,TRUE,"general"}</definedName>
    <definedName name="gk_1" localSheetId="20" hidden="1">{"via1",#N/A,TRUE,"general";"via2",#N/A,TRUE,"general";"via3",#N/A,TRUE,"general"}</definedName>
    <definedName name="gk_1" hidden="1">{"via1",#N/A,TRUE,"general";"via2",#N/A,TRUE,"general";"via3",#N/A,TRUE,"general"}</definedName>
    <definedName name="GKJDGDIJZ">"Imagen 3"</definedName>
    <definedName name="gl" localSheetId="7">#REF!</definedName>
    <definedName name="gl" localSheetId="20">#REF!</definedName>
    <definedName name="gl" localSheetId="1">#REF!</definedName>
    <definedName name="gl">#REF!</definedName>
    <definedName name="GM">#N/A</definedName>
    <definedName name="gmt" localSheetId="7">#REF!</definedName>
    <definedName name="gmt" localSheetId="19">#REF!</definedName>
    <definedName name="gmt" localSheetId="18">#REF!</definedName>
    <definedName name="gmt" localSheetId="20">#REF!</definedName>
    <definedName name="gmt" localSheetId="1">#REF!</definedName>
    <definedName name="gmt">#REF!</definedName>
    <definedName name="gn" localSheetId="7">#REF!</definedName>
    <definedName name="gn" localSheetId="20">#REF!</definedName>
    <definedName name="gn" localSheetId="1">#REF!</definedName>
    <definedName name="gn">#REF!</definedName>
    <definedName name="GNK">[28]PRECIOS!$G$5</definedName>
    <definedName name="gnm" localSheetId="7">#REF!</definedName>
    <definedName name="gnm" localSheetId="19">#REF!</definedName>
    <definedName name="gnm" localSheetId="18">#REF!</definedName>
    <definedName name="gnm" localSheetId="20">#REF!</definedName>
    <definedName name="gnm" localSheetId="1">#REF!</definedName>
    <definedName name="gnm">#REF!</definedName>
    <definedName name="gñ" localSheetId="7">#REF!</definedName>
    <definedName name="gñ" localSheetId="20">#REF!</definedName>
    <definedName name="gñ" localSheetId="1">#REF!</definedName>
    <definedName name="gñ">#REF!</definedName>
    <definedName name="gobernaciones1">[38]Listado!$P$2:$P$34</definedName>
    <definedName name="gp" localSheetId="7">#REF!</definedName>
    <definedName name="gp" localSheetId="19">#REF!</definedName>
    <definedName name="gp" localSheetId="18">#REF!</definedName>
    <definedName name="gp" localSheetId="20">#REF!</definedName>
    <definedName name="gp" localSheetId="1">#REF!</definedName>
    <definedName name="gp">#REF!</definedName>
    <definedName name="GPS" localSheetId="7">#REF!</definedName>
    <definedName name="GPS" localSheetId="1">#REF!</definedName>
    <definedName name="GPS">#REF!</definedName>
    <definedName name="GPSCostos" localSheetId="7">#REF!</definedName>
    <definedName name="GPSCostos" localSheetId="1">#REF!</definedName>
    <definedName name="GPSCostos">#REF!</definedName>
    <definedName name="_xlnm.Recorder" localSheetId="7">#REF!</definedName>
    <definedName name="_xlnm.Recorder" localSheetId="1">#REF!</definedName>
    <definedName name="_xlnm.Recorder">#REF!</definedName>
    <definedName name="Grados" localSheetId="7">#REF!</definedName>
    <definedName name="Grados" localSheetId="1">#REF!</definedName>
    <definedName name="Grados">#REF!</definedName>
    <definedName name="GRAF1ANO" localSheetId="19" hidden="1">{"via1",#N/A,TRUE,"general";"via2",#N/A,TRUE,"general";"via3",#N/A,TRUE,"general"}</definedName>
    <definedName name="GRAF1ANO" localSheetId="20" hidden="1">{"via1",#N/A,TRUE,"general";"via2",#N/A,TRUE,"general";"via3",#N/A,TRUE,"general"}</definedName>
    <definedName name="GRAF1ANO" hidden="1">{"via1",#N/A,TRUE,"general";"via2",#N/A,TRUE,"general";"via3",#N/A,TRUE,"general"}</definedName>
    <definedName name="GRAF1ANO_1" localSheetId="19" hidden="1">{"via1",#N/A,TRUE,"general";"via2",#N/A,TRUE,"general";"via3",#N/A,TRUE,"general"}</definedName>
    <definedName name="GRAF1ANO_1" localSheetId="20" hidden="1">{"via1",#N/A,TRUE,"general";"via2",#N/A,TRUE,"general";"via3",#N/A,TRUE,"general"}</definedName>
    <definedName name="GRAF1ANO_1" hidden="1">{"via1",#N/A,TRUE,"general";"via2",#N/A,TRUE,"general";"via3",#N/A,TRUE,"general"}</definedName>
    <definedName name="GRAF1AÑO" localSheetId="19" hidden="1">{"TAB1",#N/A,TRUE,"GENERAL";"TAB2",#N/A,TRUE,"GENERAL";"TAB3",#N/A,TRUE,"GENERAL";"TAB4",#N/A,TRUE,"GENERAL";"TAB5",#N/A,TRUE,"GENERAL"}</definedName>
    <definedName name="GRAF1AÑO" localSheetId="20" hidden="1">{"TAB1",#N/A,TRUE,"GENERAL";"TAB2",#N/A,TRUE,"GENERAL";"TAB3",#N/A,TRUE,"GENERAL";"TAB4",#N/A,TRUE,"GENERAL";"TAB5",#N/A,TRUE,"GENERAL"}</definedName>
    <definedName name="GRAF1AÑO" hidden="1">{"TAB1",#N/A,TRUE,"GENERAL";"TAB2",#N/A,TRUE,"GENERAL";"TAB3",#N/A,TRUE,"GENERAL";"TAB4",#N/A,TRUE,"GENERAL";"TAB5",#N/A,TRUE,"GENERAL"}</definedName>
    <definedName name="GRAF1AÑO_1" localSheetId="19" hidden="1">{"TAB1",#N/A,TRUE,"GENERAL";"TAB2",#N/A,TRUE,"GENERAL";"TAB3",#N/A,TRUE,"GENERAL";"TAB4",#N/A,TRUE,"GENERAL";"TAB5",#N/A,TRUE,"GENERAL"}</definedName>
    <definedName name="GRAF1AÑO_1" localSheetId="20" hidden="1">{"TAB1",#N/A,TRUE,"GENERAL";"TAB2",#N/A,TRUE,"GENERAL";"TAB3",#N/A,TRUE,"GENERAL";"TAB4",#N/A,TRUE,"GENERAL";"TAB5",#N/A,TRUE,"GENERAL"}</definedName>
    <definedName name="GRAF1AÑO_1" hidden="1">{"TAB1",#N/A,TRUE,"GENERAL";"TAB2",#N/A,TRUE,"GENERAL";"TAB3",#N/A,TRUE,"GENERAL";"TAB4",#N/A,TRUE,"GENERAL";"TAB5",#N/A,TRUE,"GENERAL"}</definedName>
    <definedName name="GRAF2" localSheetId="7">#REF!</definedName>
    <definedName name="GRAF2" localSheetId="20">#REF!</definedName>
    <definedName name="GRAF2" localSheetId="1">#REF!</definedName>
    <definedName name="GRAF2">#REF!</definedName>
    <definedName name="GRAF3" localSheetId="7">#REF!</definedName>
    <definedName name="GRAF3" localSheetId="20">#REF!</definedName>
    <definedName name="GRAF3" localSheetId="1">#REF!</definedName>
    <definedName name="GRAF3">#REF!</definedName>
    <definedName name="GRANITO" localSheetId="7">#REF!</definedName>
    <definedName name="GRANITO" localSheetId="1">#REF!</definedName>
    <definedName name="GRANITO">#REF!</definedName>
    <definedName name="GRANO" localSheetId="7">#REF!</definedName>
    <definedName name="GRANO" localSheetId="1">#REF!</definedName>
    <definedName name="GRANO">#REF!</definedName>
    <definedName name="gregds" localSheetId="19" hidden="1">{"TAB1",#N/A,TRUE,"GENERAL";"TAB2",#N/A,TRUE,"GENERAL";"TAB3",#N/A,TRUE,"GENERAL";"TAB4",#N/A,TRUE,"GENERAL";"TAB5",#N/A,TRUE,"GENERAL"}</definedName>
    <definedName name="gregds" localSheetId="20" hidden="1">{"TAB1",#N/A,TRUE,"GENERAL";"TAB2",#N/A,TRUE,"GENERAL";"TAB3",#N/A,TRUE,"GENERAL";"TAB4",#N/A,TRUE,"GENERAL";"TAB5",#N/A,TRUE,"GENERAL"}</definedName>
    <definedName name="gregds" hidden="1">{"TAB1",#N/A,TRUE,"GENERAL";"TAB2",#N/A,TRUE,"GENERAL";"TAB3",#N/A,TRUE,"GENERAL";"TAB4",#N/A,TRUE,"GENERAL";"TAB5",#N/A,TRUE,"GENERAL"}</definedName>
    <definedName name="gregds_1" localSheetId="19" hidden="1">{"TAB1",#N/A,TRUE,"GENERAL";"TAB2",#N/A,TRUE,"GENERAL";"TAB3",#N/A,TRUE,"GENERAL";"TAB4",#N/A,TRUE,"GENERAL";"TAB5",#N/A,TRUE,"GENERAL"}</definedName>
    <definedName name="gregds_1" localSheetId="20" hidden="1">{"TAB1",#N/A,TRUE,"GENERAL";"TAB2",#N/A,TRUE,"GENERAL";"TAB3",#N/A,TRUE,"GENERAL";"TAB4",#N/A,TRUE,"GENERAL";"TAB5",#N/A,TRUE,"GENERAL"}</definedName>
    <definedName name="gregds_1"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20" hidden="1">{"TAB1",#N/A,TRUE,"GENERAL";"TAB2",#N/A,TRUE,"GENERAL";"TAB3",#N/A,TRUE,"GENERAL";"TAB4",#N/A,TRUE,"GENERAL";"TAB5",#N/A,TRUE,"GENERAL"}</definedName>
    <definedName name="grehrtyh" hidden="1">{"TAB1",#N/A,TRUE,"GENERAL";"TAB2",#N/A,TRUE,"GENERAL";"TAB3",#N/A,TRUE,"GENERAL";"TAB4",#N/A,TRUE,"GENERAL";"TAB5",#N/A,TRUE,"GENERAL"}</definedName>
    <definedName name="grehrtyh_1" localSheetId="19" hidden="1">{"TAB1",#N/A,TRUE,"GENERAL";"TAB2",#N/A,TRUE,"GENERAL";"TAB3",#N/A,TRUE,"GENERAL";"TAB4",#N/A,TRUE,"GENERAL";"TAB5",#N/A,TRUE,"GENERAL"}</definedName>
    <definedName name="grehrtyh_1" localSheetId="20" hidden="1">{"TAB1",#N/A,TRUE,"GENERAL";"TAB2",#N/A,TRUE,"GENERAL";"TAB3",#N/A,TRUE,"GENERAL";"TAB4",#N/A,TRUE,"GENERAL";"TAB5",#N/A,TRUE,"GENERAL"}</definedName>
    <definedName name="grehrtyh_1" hidden="1">{"TAB1",#N/A,TRUE,"GENERAL";"TAB2",#N/A,TRUE,"GENERAL";"TAB3",#N/A,TRUE,"GENERAL";"TAB4",#N/A,TRUE,"GENERAL";"TAB5",#N/A,TRUE,"GENERAL"}</definedName>
    <definedName name="grggwero" localSheetId="19" hidden="1">{"via1",#N/A,TRUE,"general";"via2",#N/A,TRUE,"general";"via3",#N/A,TRUE,"general"}</definedName>
    <definedName name="grggwero" localSheetId="20" hidden="1">{"via1",#N/A,TRUE,"general";"via2",#N/A,TRUE,"general";"via3",#N/A,TRUE,"general"}</definedName>
    <definedName name="grggwero" hidden="1">{"via1",#N/A,TRUE,"general";"via2",#N/A,TRUE,"general";"via3",#N/A,TRUE,"general"}</definedName>
    <definedName name="grggwero_1" localSheetId="19" hidden="1">{"via1",#N/A,TRUE,"general";"via2",#N/A,TRUE,"general";"via3",#N/A,TRUE,"general"}</definedName>
    <definedName name="grggwero_1" localSheetId="20" hidden="1">{"via1",#N/A,TRUE,"general";"via2",#N/A,TRUE,"general";"via3",#N/A,TRUE,"general"}</definedName>
    <definedName name="grggwero_1" hidden="1">{"via1",#N/A,TRUE,"general";"via2",#N/A,TRUE,"general";"via3",#N/A,TRUE,"general"}</definedName>
    <definedName name="grl" localSheetId="7">#REF!</definedName>
    <definedName name="grl" localSheetId="19">#REF!</definedName>
    <definedName name="grl" localSheetId="18">#REF!</definedName>
    <definedName name="grl" localSheetId="20">#REF!</definedName>
    <definedName name="grl" localSheetId="1">#REF!</definedName>
    <definedName name="grl">#REF!</definedName>
    <definedName name="grtyerh" localSheetId="19" hidden="1">{"TAB1",#N/A,TRUE,"GENERAL";"TAB2",#N/A,TRUE,"GENERAL";"TAB3",#N/A,TRUE,"GENERAL";"TAB4",#N/A,TRUE,"GENERAL";"TAB5",#N/A,TRUE,"GENERAL"}</definedName>
    <definedName name="grtyerh" localSheetId="20" hidden="1">{"TAB1",#N/A,TRUE,"GENERAL";"TAB2",#N/A,TRUE,"GENERAL";"TAB3",#N/A,TRUE,"GENERAL";"TAB4",#N/A,TRUE,"GENERAL";"TAB5",#N/A,TRUE,"GENERAL"}</definedName>
    <definedName name="grtyerh" hidden="1">{"TAB1",#N/A,TRUE,"GENERAL";"TAB2",#N/A,TRUE,"GENERAL";"TAB3",#N/A,TRUE,"GENERAL";"TAB4",#N/A,TRUE,"GENERAL";"TAB5",#N/A,TRUE,"GENERAL"}</definedName>
    <definedName name="grtyerh_1" localSheetId="19" hidden="1">{"TAB1",#N/A,TRUE,"GENERAL";"TAB2",#N/A,TRUE,"GENERAL";"TAB3",#N/A,TRUE,"GENERAL";"TAB4",#N/A,TRUE,"GENERAL";"TAB5",#N/A,TRUE,"GENERAL"}</definedName>
    <definedName name="grtyerh_1" localSheetId="20" hidden="1">{"TAB1",#N/A,TRUE,"GENERAL";"TAB2",#N/A,TRUE,"GENERAL";"TAB3",#N/A,TRUE,"GENERAL";"TAB4",#N/A,TRUE,"GENERAL";"TAB5",#N/A,TRUE,"GENERAL"}</definedName>
    <definedName name="grtyerh_1" hidden="1">{"TAB1",#N/A,TRUE,"GENERAL";"TAB2",#N/A,TRUE,"GENERAL";"TAB3",#N/A,TRUE,"GENERAL";"TAB4",#N/A,TRUE,"GENERAL";"TAB5",#N/A,TRUE,"GENERAL"}</definedName>
    <definedName name="GRUPO" localSheetId="7">#REF!</definedName>
    <definedName name="GRUPO" localSheetId="1">#REF!</definedName>
    <definedName name="GRUPO">#REF!</definedName>
    <definedName name="grupo1" localSheetId="7">#REF!</definedName>
    <definedName name="GRUPO1" localSheetId="19">#REF!</definedName>
    <definedName name="GRUPO1" localSheetId="18">#REF!</definedName>
    <definedName name="GRUPO1" localSheetId="20">#REF!</definedName>
    <definedName name="grupo1" localSheetId="1">#REF!</definedName>
    <definedName name="grupo1">#REF!</definedName>
    <definedName name="GRUPO2" localSheetId="7">#REF!</definedName>
    <definedName name="GRUPO2" localSheetId="20">#REF!</definedName>
    <definedName name="GRUPO2" localSheetId="1">#REF!</definedName>
    <definedName name="GRUPO2">#REF!</definedName>
    <definedName name="grvsvyh" localSheetId="7">#REF!</definedName>
    <definedName name="grvsvyh" localSheetId="1">#REF!</definedName>
    <definedName name="grvsvyh">#REF!</definedName>
    <definedName name="GSDG" localSheetId="19" hidden="1">{"TAB1",#N/A,TRUE,"GENERAL";"TAB2",#N/A,TRUE,"GENERAL";"TAB3",#N/A,TRUE,"GENERAL";"TAB4",#N/A,TRUE,"GENERAL";"TAB5",#N/A,TRUE,"GENERAL"}</definedName>
    <definedName name="GSDG" localSheetId="20" hidden="1">{"TAB1",#N/A,TRUE,"GENERAL";"TAB2",#N/A,TRUE,"GENERAL";"TAB3",#N/A,TRUE,"GENERAL";"TAB4",#N/A,TRUE,"GENERAL";"TAB5",#N/A,TRUE,"GENERAL"}</definedName>
    <definedName name="GSDG" hidden="1">{"TAB1",#N/A,TRUE,"GENERAL";"TAB2",#N/A,TRUE,"GENERAL";"TAB3",#N/A,TRUE,"GENERAL";"TAB4",#N/A,TRUE,"GENERAL";"TAB5",#N/A,TRUE,"GENERAL"}</definedName>
    <definedName name="GSDG_1" localSheetId="19" hidden="1">{"TAB1",#N/A,TRUE,"GENERAL";"TAB2",#N/A,TRUE,"GENERAL";"TAB3",#N/A,TRUE,"GENERAL";"TAB4",#N/A,TRUE,"GENERAL";"TAB5",#N/A,TRUE,"GENERAL"}</definedName>
    <definedName name="GSDG_1" localSheetId="20" hidden="1">{"TAB1",#N/A,TRUE,"GENERAL";"TAB2",#N/A,TRUE,"GENERAL";"TAB3",#N/A,TRUE,"GENERAL";"TAB4",#N/A,TRUE,"GENERAL";"TAB5",#N/A,TRUE,"GENERAL"}</definedName>
    <definedName name="GSDG_1" hidden="1">{"TAB1",#N/A,TRUE,"GENERAL";"TAB2",#N/A,TRUE,"GENERAL";"TAB3",#N/A,TRUE,"GENERAL";"TAB4",#N/A,TRUE,"GENERAL";"TAB5",#N/A,TRUE,"GENERAL"}</definedName>
    <definedName name="gsfsf" localSheetId="19" hidden="1">{"via1",#N/A,TRUE,"general";"via2",#N/A,TRUE,"general";"via3",#N/A,TRUE,"general"}</definedName>
    <definedName name="gsfsf" localSheetId="20" hidden="1">{"via1",#N/A,TRUE,"general";"via2",#N/A,TRUE,"general";"via3",#N/A,TRUE,"general"}</definedName>
    <definedName name="gsfsf" hidden="1">{"via1",#N/A,TRUE,"general";"via2",#N/A,TRUE,"general";"via3",#N/A,TRUE,"general"}</definedName>
    <definedName name="gsfsf_1" localSheetId="19" hidden="1">{"via1",#N/A,TRUE,"general";"via2",#N/A,TRUE,"general";"via3",#N/A,TRUE,"general"}</definedName>
    <definedName name="gsfsf_1" localSheetId="20" hidden="1">{"via1",#N/A,TRUE,"general";"via2",#N/A,TRUE,"general";"via3",#N/A,TRUE,"general"}</definedName>
    <definedName name="gsfsf_1" hidden="1">{"via1",#N/A,TRUE,"general";"via2",#N/A,TRUE,"general";"via3",#N/A,TRUE,"general"}</definedName>
    <definedName name="GT" localSheetId="7">IF([81]!LG=9,[81]!FES,"")</definedName>
    <definedName name="GT" localSheetId="1">IF([81]!LG=9,[81]!FES,"")</definedName>
    <definedName name="GT">IF([81]!LG=9,[81]!FES,"")</definedName>
    <definedName name="gte" localSheetId="7">#REF!</definedName>
    <definedName name="gte" localSheetId="19">#REF!</definedName>
    <definedName name="gte" localSheetId="18">#REF!</definedName>
    <definedName name="gte" localSheetId="20">#REF!</definedName>
    <definedName name="gte" localSheetId="1">#REF!</definedName>
    <definedName name="gte">#REF!</definedName>
    <definedName name="gtgt" localSheetId="19" hidden="1">{"via1",#N/A,TRUE,"general";"via2",#N/A,TRUE,"general";"via3",#N/A,TRUE,"general"}</definedName>
    <definedName name="gtgt" localSheetId="20" hidden="1">{"via1",#N/A,TRUE,"general";"via2",#N/A,TRUE,"general";"via3",#N/A,TRUE,"general"}</definedName>
    <definedName name="gtgt" hidden="1">{"via1",#N/A,TRUE,"general";"via2",#N/A,TRUE,"general";"via3",#N/A,TRUE,"general"}</definedName>
    <definedName name="gtgt_1" localSheetId="19" hidden="1">{"via1",#N/A,TRUE,"general";"via2",#N/A,TRUE,"general";"via3",#N/A,TRUE,"general"}</definedName>
    <definedName name="gtgt_1" localSheetId="20" hidden="1">{"via1",#N/A,TRUE,"general";"via2",#N/A,TRUE,"general";"via3",#N/A,TRUE,"general"}</definedName>
    <definedName name="gtgt_1" hidden="1">{"via1",#N/A,TRUE,"general";"via2",#N/A,TRUE,"general";"via3",#N/A,TRUE,"general"}</definedName>
    <definedName name="gtgtg" localSheetId="19" hidden="1">{"via1",#N/A,TRUE,"general";"via2",#N/A,TRUE,"general";"via3",#N/A,TRUE,"general"}</definedName>
    <definedName name="gtgtg" localSheetId="20" hidden="1">{"via1",#N/A,TRUE,"general";"via2",#N/A,TRUE,"general";"via3",#N/A,TRUE,"general"}</definedName>
    <definedName name="gtgtg" hidden="1">{"via1",#N/A,TRUE,"general";"via2",#N/A,TRUE,"general";"via3",#N/A,TRUE,"general"}</definedName>
    <definedName name="gtgtg_1" localSheetId="19" hidden="1">{"via1",#N/A,TRUE,"general";"via2",#N/A,TRUE,"general";"via3",#N/A,TRUE,"general"}</definedName>
    <definedName name="gtgtg_1" localSheetId="20" hidden="1">{"via1",#N/A,TRUE,"general";"via2",#N/A,TRUE,"general";"via3",#N/A,TRUE,"general"}</definedName>
    <definedName name="gtgtg_1" hidden="1">{"via1",#N/A,TRUE,"general";"via2",#N/A,TRUE,"general";"via3",#N/A,TRUE,"general"}</definedName>
    <definedName name="gtgtgff" localSheetId="19" hidden="1">{"via1",#N/A,TRUE,"general";"via2",#N/A,TRUE,"general";"via3",#N/A,TRUE,"general"}</definedName>
    <definedName name="gtgtgff" localSheetId="20" hidden="1">{"via1",#N/A,TRUE,"general";"via2",#N/A,TRUE,"general";"via3",#N/A,TRUE,"general"}</definedName>
    <definedName name="gtgtgff" hidden="1">{"via1",#N/A,TRUE,"general";"via2",#N/A,TRUE,"general";"via3",#N/A,TRUE,"general"}</definedName>
    <definedName name="gtgtgff_1" localSheetId="19" hidden="1">{"via1",#N/A,TRUE,"general";"via2",#N/A,TRUE,"general";"via3",#N/A,TRUE,"general"}</definedName>
    <definedName name="gtgtgff_1" localSheetId="20" hidden="1">{"via1",#N/A,TRUE,"general";"via2",#N/A,TRUE,"general";"via3",#N/A,TRUE,"general"}</definedName>
    <definedName name="gtgtgff_1" hidden="1">{"via1",#N/A,TRUE,"general";"via2",#N/A,TRUE,"general";"via3",#N/A,TRUE,"general"}</definedName>
    <definedName name="gtgtgyh" localSheetId="19" hidden="1">{"TAB1",#N/A,TRUE,"GENERAL";"TAB2",#N/A,TRUE,"GENERAL";"TAB3",#N/A,TRUE,"GENERAL";"TAB4",#N/A,TRUE,"GENERAL";"TAB5",#N/A,TRUE,"GENERAL"}</definedName>
    <definedName name="gtgtgyh" localSheetId="20" hidden="1">{"TAB1",#N/A,TRUE,"GENERAL";"TAB2",#N/A,TRUE,"GENERAL";"TAB3",#N/A,TRUE,"GENERAL";"TAB4",#N/A,TRUE,"GENERAL";"TAB5",#N/A,TRUE,"GENERAL"}</definedName>
    <definedName name="gtgtgyh" hidden="1">{"TAB1",#N/A,TRUE,"GENERAL";"TAB2",#N/A,TRUE,"GENERAL";"TAB3",#N/A,TRUE,"GENERAL";"TAB4",#N/A,TRUE,"GENERAL";"TAB5",#N/A,TRUE,"GENERAL"}</definedName>
    <definedName name="gtgtgyh_1" localSheetId="19" hidden="1">{"TAB1",#N/A,TRUE,"GENERAL";"TAB2",#N/A,TRUE,"GENERAL";"TAB3",#N/A,TRUE,"GENERAL";"TAB4",#N/A,TRUE,"GENERAL";"TAB5",#N/A,TRUE,"GENERAL"}</definedName>
    <definedName name="gtgtgyh_1" localSheetId="20" hidden="1">{"TAB1",#N/A,TRUE,"GENERAL";"TAB2",#N/A,TRUE,"GENERAL";"TAB3",#N/A,TRUE,"GENERAL";"TAB4",#N/A,TRUE,"GENERAL";"TAB5",#N/A,TRUE,"GENERAL"}</definedName>
    <definedName name="gtgtgyh_1"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20" hidden="1">{"TAB1",#N/A,TRUE,"GENERAL";"TAB2",#N/A,TRUE,"GENERAL";"TAB3",#N/A,TRUE,"GENERAL";"TAB4",#N/A,TRUE,"GENERAL";"TAB5",#N/A,TRUE,"GENERAL"}</definedName>
    <definedName name="gtgth" hidden="1">{"TAB1",#N/A,TRUE,"GENERAL";"TAB2",#N/A,TRUE,"GENERAL";"TAB3",#N/A,TRUE,"GENERAL";"TAB4",#N/A,TRUE,"GENERAL";"TAB5",#N/A,TRUE,"GENERAL"}</definedName>
    <definedName name="gtgth_1" localSheetId="19" hidden="1">{"TAB1",#N/A,TRUE,"GENERAL";"TAB2",#N/A,TRUE,"GENERAL";"TAB3",#N/A,TRUE,"GENERAL";"TAB4",#N/A,TRUE,"GENERAL";"TAB5",#N/A,TRUE,"GENERAL"}</definedName>
    <definedName name="gtgth_1" localSheetId="20" hidden="1">{"TAB1",#N/A,TRUE,"GENERAL";"TAB2",#N/A,TRUE,"GENERAL";"TAB3",#N/A,TRUE,"GENERAL";"TAB4",#N/A,TRUE,"GENERAL";"TAB5",#N/A,TRUE,"GENERAL"}</definedName>
    <definedName name="gtgth_1" hidden="1">{"TAB1",#N/A,TRUE,"GENERAL";"TAB2",#N/A,TRUE,"GENERAL";"TAB3",#N/A,TRUE,"GENERAL";"TAB4",#N/A,TRUE,"GENERAL";"TAB5",#N/A,TRUE,"GENERAL"}</definedName>
    <definedName name="GTI" localSheetId="7">#REF!</definedName>
    <definedName name="GTI" localSheetId="19">#REF!</definedName>
    <definedName name="GTI" localSheetId="18">#REF!</definedName>
    <definedName name="GTI" localSheetId="20">#REF!</definedName>
    <definedName name="GTI" localSheetId="1">#REF!</definedName>
    <definedName name="GTI">#REF!</definedName>
    <definedName name="guardaescoba" localSheetId="7">[51]lisprecios!#REF!</definedName>
    <definedName name="guardaescoba" localSheetId="19">[148]Cantidades!#REF!</definedName>
    <definedName name="guardaescoba" localSheetId="18">[148]Cantidades!#REF!</definedName>
    <definedName name="guardaescoba" localSheetId="20">[148]Cantidades!#REF!</definedName>
    <definedName name="guardaescoba" localSheetId="1">[51]lisprecios!#REF!</definedName>
    <definedName name="guardaescoba">[51]lisprecios!#REF!</definedName>
    <definedName name="guias">[149]Guias_Sectoriales!$A$1:$A$12</definedName>
    <definedName name="guias_sectoriales">[149]Guias_Sectoriales!$A$1:$C$12</definedName>
    <definedName name="Gv" localSheetId="7">#REF!</definedName>
    <definedName name="Gv" localSheetId="1">#REF!</definedName>
    <definedName name="Gv">#REF!</definedName>
    <definedName name="Gw" localSheetId="7">#REF!</definedName>
    <definedName name="Gw" localSheetId="1">#REF!</definedName>
    <definedName name="Gw">#REF!</definedName>
    <definedName name="gy" localSheetId="7">#REF!</definedName>
    <definedName name="gy" localSheetId="19">#REF!</definedName>
    <definedName name="gy" localSheetId="18">#REF!</definedName>
    <definedName name="gy" localSheetId="20">#REF!</definedName>
    <definedName name="gy" localSheetId="1">#REF!</definedName>
    <definedName name="gy">#REF!</definedName>
    <definedName name="H" localSheetId="19">#REF!</definedName>
    <definedName name="H" localSheetId="18">#REF!</definedName>
    <definedName name="H" localSheetId="20">#REF!</definedName>
    <definedName name="H">[78]TABLAS!$D$63:$D$78</definedName>
    <definedName name="H.L._INGENIEROS___API_LTDA" localSheetId="7">[21]UNIT081!#REF!</definedName>
    <definedName name="H.L._INGENIEROS___API_LTDA" localSheetId="1">[21]UNIT081!#REF!</definedName>
    <definedName name="H.L._INGENIEROS___API_LTDA">[21]UNIT081!#REF!</definedName>
    <definedName name="h9h" localSheetId="19" hidden="1">{"via1",#N/A,TRUE,"general";"via2",#N/A,TRUE,"general";"via3",#N/A,TRUE,"general"}</definedName>
    <definedName name="h9h" localSheetId="20" hidden="1">{"via1",#N/A,TRUE,"general";"via2",#N/A,TRUE,"general";"via3",#N/A,TRUE,"general"}</definedName>
    <definedName name="h9h" hidden="1">{"via1",#N/A,TRUE,"general";"via2",#N/A,TRUE,"general";"via3",#N/A,TRUE,"general"}</definedName>
    <definedName name="h9h_1" localSheetId="19" hidden="1">{"via1",#N/A,TRUE,"general";"via2",#N/A,TRUE,"general";"via3",#N/A,TRUE,"general"}</definedName>
    <definedName name="h9h_1" localSheetId="20" hidden="1">{"via1",#N/A,TRUE,"general";"via2",#N/A,TRUE,"general";"via3",#N/A,TRUE,"general"}</definedName>
    <definedName name="h9h_1" hidden="1">{"via1",#N/A,TRUE,"general";"via2",#N/A,TRUE,"general";"via3",#N/A,TRUE,"general"}</definedName>
    <definedName name="Ha" localSheetId="7">#REF!</definedName>
    <definedName name="ha" localSheetId="19">#REF!</definedName>
    <definedName name="ha" localSheetId="18">#REF!</definedName>
    <definedName name="ha" localSheetId="20">#REF!</definedName>
    <definedName name="Ha" localSheetId="1">#REF!</definedName>
    <definedName name="Ha">#REF!</definedName>
    <definedName name="hayud" localSheetId="7">#REF!</definedName>
    <definedName name="hayud" localSheetId="1">#REF!</definedName>
    <definedName name="hayud">#REF!</definedName>
    <definedName name="Hb" localSheetId="7">#REF!</definedName>
    <definedName name="Hb" localSheetId="1">#REF!</definedName>
    <definedName name="Hb">#REF!</definedName>
    <definedName name="hbfdhrw" localSheetId="19" hidden="1">{"TAB1",#N/A,TRUE,"GENERAL";"TAB2",#N/A,TRUE,"GENERAL";"TAB3",#N/A,TRUE,"GENERAL";"TAB4",#N/A,TRUE,"GENERAL";"TAB5",#N/A,TRUE,"GENERAL"}</definedName>
    <definedName name="hbfdhrw" localSheetId="20" hidden="1">{"TAB1",#N/A,TRUE,"GENERAL";"TAB2",#N/A,TRUE,"GENERAL";"TAB3",#N/A,TRUE,"GENERAL";"TAB4",#N/A,TRUE,"GENERAL";"TAB5",#N/A,TRUE,"GENERAL"}</definedName>
    <definedName name="hbfdhrw" hidden="1">{"TAB1",#N/A,TRUE,"GENERAL";"TAB2",#N/A,TRUE,"GENERAL";"TAB3",#N/A,TRUE,"GENERAL";"TAB4",#N/A,TRUE,"GENERAL";"TAB5",#N/A,TRUE,"GENERAL"}</definedName>
    <definedName name="hbfdhrw_1" localSheetId="19" hidden="1">{"TAB1",#N/A,TRUE,"GENERAL";"TAB2",#N/A,TRUE,"GENERAL";"TAB3",#N/A,TRUE,"GENERAL";"TAB4",#N/A,TRUE,"GENERAL";"TAB5",#N/A,TRUE,"GENERAL"}</definedName>
    <definedName name="hbfdhrw_1" localSheetId="20" hidden="1">{"TAB1",#N/A,TRUE,"GENERAL";"TAB2",#N/A,TRUE,"GENERAL";"TAB3",#N/A,TRUE,"GENERAL";"TAB4",#N/A,TRUE,"GENERAL";"TAB5",#N/A,TRUE,"GENERAL"}</definedName>
    <definedName name="hbfdhrw_1" hidden="1">{"TAB1",#N/A,TRUE,"GENERAL";"TAB2",#N/A,TRUE,"GENERAL";"TAB3",#N/A,TRUE,"GENERAL";"TAB4",#N/A,TRUE,"GENERAL";"TAB5",#N/A,TRUE,"GENERAL"}</definedName>
    <definedName name="HC_Accesorios" localSheetId="7">#REF!</definedName>
    <definedName name="HC_Accesorios" localSheetId="1">#REF!</definedName>
    <definedName name="HC_Accesorios">#REF!</definedName>
    <definedName name="HC_CANON_ESP" localSheetId="7">#REF!</definedName>
    <definedName name="HC_CANON_ESP" localSheetId="1">#REF!</definedName>
    <definedName name="HC_CANON_ESP">#REF!</definedName>
    <definedName name="HC_CanonInterpolado" localSheetId="7">#REF!</definedName>
    <definedName name="HC_CanonInterpolado" localSheetId="1">#REF!</definedName>
    <definedName name="HC_CanonInterpolado">#REF!</definedName>
    <definedName name="HC_Capital" localSheetId="7">#REF!</definedName>
    <definedName name="HC_Capital" localSheetId="1">#REF!</definedName>
    <definedName name="HC_Capital">#REF!</definedName>
    <definedName name="HC_Capital_Congelado" localSheetId="7">#REF!</definedName>
    <definedName name="HC_Capital_Congelado" localSheetId="1">#REF!</definedName>
    <definedName name="HC_Capital_Congelado">#REF!</definedName>
    <definedName name="HC_CapitalInicio" localSheetId="7">#REF!</definedName>
    <definedName name="HC_CapitalInicio" localSheetId="1">#REF!</definedName>
    <definedName name="HC_CapitalInicio">#REF!</definedName>
    <definedName name="HCAccesoriosPrecPub" localSheetId="7">#REF!</definedName>
    <definedName name="HCAccesoriosPrecPub" localSheetId="1">#REF!</definedName>
    <definedName name="HCAccesoriosPrecPub">#REF!</definedName>
    <definedName name="hcamion" localSheetId="7">#REF!</definedName>
    <definedName name="hcamion" localSheetId="1">#REF!</definedName>
    <definedName name="hcamion">#REF!</definedName>
    <definedName name="hdfh" localSheetId="19" hidden="1">{"via1",#N/A,TRUE,"general";"via2",#N/A,TRUE,"general";"via3",#N/A,TRUE,"general"}</definedName>
    <definedName name="hdfh" localSheetId="20" hidden="1">{"via1",#N/A,TRUE,"general";"via2",#N/A,TRUE,"general";"via3",#N/A,TRUE,"general"}</definedName>
    <definedName name="hdfh" hidden="1">{"via1",#N/A,TRUE,"general";"via2",#N/A,TRUE,"general";"via3",#N/A,TRUE,"general"}</definedName>
    <definedName name="hdfh_1" localSheetId="19" hidden="1">{"via1",#N/A,TRUE,"general";"via2",#N/A,TRUE,"general";"via3",#N/A,TRUE,"general"}</definedName>
    <definedName name="hdfh_1" localSheetId="20" hidden="1">{"via1",#N/A,TRUE,"general";"via2",#N/A,TRUE,"general";"via3",#N/A,TRUE,"general"}</definedName>
    <definedName name="hdfh_1" hidden="1">{"via1",#N/A,TRUE,"general";"via2",#N/A,TRUE,"general";"via3",#N/A,TRUE,"general"}</definedName>
    <definedName name="hdfh4" localSheetId="19" hidden="1">{"TAB1",#N/A,TRUE,"GENERAL";"TAB2",#N/A,TRUE,"GENERAL";"TAB3",#N/A,TRUE,"GENERAL";"TAB4",#N/A,TRUE,"GENERAL";"TAB5",#N/A,TRUE,"GENERAL"}</definedName>
    <definedName name="hdfh4" localSheetId="20" hidden="1">{"TAB1",#N/A,TRUE,"GENERAL";"TAB2",#N/A,TRUE,"GENERAL";"TAB3",#N/A,TRUE,"GENERAL";"TAB4",#N/A,TRUE,"GENERAL";"TAB5",#N/A,TRUE,"GENERAL"}</definedName>
    <definedName name="hdfh4" hidden="1">{"TAB1",#N/A,TRUE,"GENERAL";"TAB2",#N/A,TRUE,"GENERAL";"TAB3",#N/A,TRUE,"GENERAL";"TAB4",#N/A,TRUE,"GENERAL";"TAB5",#N/A,TRUE,"GENERAL"}</definedName>
    <definedName name="hdfh4_1" localSheetId="19" hidden="1">{"TAB1",#N/A,TRUE,"GENERAL";"TAB2",#N/A,TRUE,"GENERAL";"TAB3",#N/A,TRUE,"GENERAL";"TAB4",#N/A,TRUE,"GENERAL";"TAB5",#N/A,TRUE,"GENERAL"}</definedName>
    <definedName name="hdfh4_1" localSheetId="20" hidden="1">{"TAB1",#N/A,TRUE,"GENERAL";"TAB2",#N/A,TRUE,"GENERAL";"TAB3",#N/A,TRUE,"GENERAL";"TAB4",#N/A,TRUE,"GENERAL";"TAB5",#N/A,TRUE,"GENERAL"}</definedName>
    <definedName name="hdfh4_1"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20" hidden="1">{"TAB1",#N/A,TRUE,"GENERAL";"TAB2",#N/A,TRUE,"GENERAL";"TAB3",#N/A,TRUE,"GENERAL";"TAB4",#N/A,TRUE,"GENERAL";"TAB5",#N/A,TRUE,"GENERAL"}</definedName>
    <definedName name="hdfhwq" hidden="1">{"TAB1",#N/A,TRUE,"GENERAL";"TAB2",#N/A,TRUE,"GENERAL";"TAB3",#N/A,TRUE,"GENERAL";"TAB4",#N/A,TRUE,"GENERAL";"TAB5",#N/A,TRUE,"GENERAL"}</definedName>
    <definedName name="hdfhwq_1" localSheetId="19" hidden="1">{"TAB1",#N/A,TRUE,"GENERAL";"TAB2",#N/A,TRUE,"GENERAL";"TAB3",#N/A,TRUE,"GENERAL";"TAB4",#N/A,TRUE,"GENERAL";"TAB5",#N/A,TRUE,"GENERAL"}</definedName>
    <definedName name="hdfhwq_1" localSheetId="20" hidden="1">{"TAB1",#N/A,TRUE,"GENERAL";"TAB2",#N/A,TRUE,"GENERAL";"TAB3",#N/A,TRUE,"GENERAL";"TAB4",#N/A,TRUE,"GENERAL";"TAB5",#N/A,TRUE,"GENERAL"}</definedName>
    <definedName name="hdfhwq_1" hidden="1">{"TAB1",#N/A,TRUE,"GENERAL";"TAB2",#N/A,TRUE,"GENERAL";"TAB3",#N/A,TRUE,"GENERAL";"TAB4",#N/A,TRUE,"GENERAL";"TAB5",#N/A,TRUE,"GENERAL"}</definedName>
    <definedName name="hdgh" localSheetId="19" hidden="1">{"via1",#N/A,TRUE,"general";"via2",#N/A,TRUE,"general";"via3",#N/A,TRUE,"general"}</definedName>
    <definedName name="hdgh" localSheetId="20" hidden="1">{"via1",#N/A,TRUE,"general";"via2",#N/A,TRUE,"general";"via3",#N/A,TRUE,"general"}</definedName>
    <definedName name="hdgh" hidden="1">{"via1",#N/A,TRUE,"general";"via2",#N/A,TRUE,"general";"via3",#N/A,TRUE,"general"}</definedName>
    <definedName name="hdgh_1" localSheetId="19" hidden="1">{"via1",#N/A,TRUE,"general";"via2",#N/A,TRUE,"general";"via3",#N/A,TRUE,"general"}</definedName>
    <definedName name="hdgh_1" localSheetId="20" hidden="1">{"via1",#N/A,TRUE,"general";"via2",#N/A,TRUE,"general";"via3",#N/A,TRUE,"general"}</definedName>
    <definedName name="hdgh_1" hidden="1">{"via1",#N/A,TRUE,"general";"via2",#N/A,TRUE,"general";"via3",#N/A,TRUE,"general"}</definedName>
    <definedName name="hdhf" localSheetId="19" hidden="1">{"TAB1",#N/A,TRUE,"GENERAL";"TAB2",#N/A,TRUE,"GENERAL";"TAB3",#N/A,TRUE,"GENERAL";"TAB4",#N/A,TRUE,"GENERAL";"TAB5",#N/A,TRUE,"GENERAL"}</definedName>
    <definedName name="hdhf" localSheetId="20" hidden="1">{"TAB1",#N/A,TRUE,"GENERAL";"TAB2",#N/A,TRUE,"GENERAL";"TAB3",#N/A,TRUE,"GENERAL";"TAB4",#N/A,TRUE,"GENERAL";"TAB5",#N/A,TRUE,"GENERAL"}</definedName>
    <definedName name="hdhf" hidden="1">{"TAB1",#N/A,TRUE,"GENERAL";"TAB2",#N/A,TRUE,"GENERAL";"TAB3",#N/A,TRUE,"GENERAL";"TAB4",#N/A,TRUE,"GENERAL";"TAB5",#N/A,TRUE,"GENERAL"}</definedName>
    <definedName name="hdhf_1" localSheetId="19" hidden="1">{"TAB1",#N/A,TRUE,"GENERAL";"TAB2",#N/A,TRUE,"GENERAL";"TAB3",#N/A,TRUE,"GENERAL";"TAB4",#N/A,TRUE,"GENERAL";"TAB5",#N/A,TRUE,"GENERAL"}</definedName>
    <definedName name="hdhf_1" localSheetId="20" hidden="1">{"TAB1",#N/A,TRUE,"GENERAL";"TAB2",#N/A,TRUE,"GENERAL";"TAB3",#N/A,TRUE,"GENERAL";"TAB4",#N/A,TRUE,"GENERAL";"TAB5",#N/A,TRUE,"GENERAL"}</definedName>
    <definedName name="hdhf_1" hidden="1">{"TAB1",#N/A,TRUE,"GENERAL";"TAB2",#N/A,TRUE,"GENERAL";"TAB3",#N/A,TRUE,"GENERAL";"TAB4",#N/A,TRUE,"GENERAL";"TAB5",#N/A,TRUE,"GENERAL"}</definedName>
    <definedName name="Header_Row" localSheetId="7">ROW(#REF!)</definedName>
    <definedName name="Header_Row" localSheetId="1">ROW(#REF!)</definedName>
    <definedName name="Header_Row">ROW(#REF!)</definedName>
    <definedName name="herr" localSheetId="7">#REF!</definedName>
    <definedName name="herr" localSheetId="1">#REF!</definedName>
    <definedName name="herr">#REF!</definedName>
    <definedName name="hfgh" localSheetId="19" hidden="1">{"via1",#N/A,TRUE,"general";"via2",#N/A,TRUE,"general";"via3",#N/A,TRUE,"general"}</definedName>
    <definedName name="hfgh" localSheetId="20" hidden="1">{"via1",#N/A,TRUE,"general";"via2",#N/A,TRUE,"general";"via3",#N/A,TRUE,"general"}</definedName>
    <definedName name="hfgh" hidden="1">{"via1",#N/A,TRUE,"general";"via2",#N/A,TRUE,"general";"via3",#N/A,TRUE,"general"}</definedName>
    <definedName name="hfgh_1" localSheetId="19" hidden="1">{"via1",#N/A,TRUE,"general";"via2",#N/A,TRUE,"general";"via3",#N/A,TRUE,"general"}</definedName>
    <definedName name="hfgh_1" localSheetId="20" hidden="1">{"via1",#N/A,TRUE,"general";"via2",#N/A,TRUE,"general";"via3",#N/A,TRUE,"general"}</definedName>
    <definedName name="hfgh_1" hidden="1">{"via1",#N/A,TRUE,"general";"via2",#N/A,TRUE,"general";"via3",#N/A,TRUE,"general"}</definedName>
    <definedName name="hfh" localSheetId="19" hidden="1">{"TAB1",#N/A,TRUE,"GENERAL";"TAB2",#N/A,TRUE,"GENERAL";"TAB3",#N/A,TRUE,"GENERAL";"TAB4",#N/A,TRUE,"GENERAL";"TAB5",#N/A,TRUE,"GENERAL"}</definedName>
    <definedName name="hfh" localSheetId="20" hidden="1">{"TAB1",#N/A,TRUE,"GENERAL";"TAB2",#N/A,TRUE,"GENERAL";"TAB3",#N/A,TRUE,"GENERAL";"TAB4",#N/A,TRUE,"GENERAL";"TAB5",#N/A,TRUE,"GENERAL"}</definedName>
    <definedName name="hfh" hidden="1">{"TAB1",#N/A,TRUE,"GENERAL";"TAB2",#N/A,TRUE,"GENERAL";"TAB3",#N/A,TRUE,"GENERAL";"TAB4",#N/A,TRUE,"GENERAL";"TAB5",#N/A,TRUE,"GENERAL"}</definedName>
    <definedName name="hfh_1" localSheetId="19" hidden="1">{"TAB1",#N/A,TRUE,"GENERAL";"TAB2",#N/A,TRUE,"GENERAL";"TAB3",#N/A,TRUE,"GENERAL";"TAB4",#N/A,TRUE,"GENERAL";"TAB5",#N/A,TRUE,"GENERAL"}</definedName>
    <definedName name="hfh_1" localSheetId="20" hidden="1">{"TAB1",#N/A,TRUE,"GENERAL";"TAB2",#N/A,TRUE,"GENERAL";"TAB3",#N/A,TRUE,"GENERAL";"TAB4",#N/A,TRUE,"GENERAL";"TAB5",#N/A,TRUE,"GENERAL"}</definedName>
    <definedName name="hfh_1" hidden="1">{"TAB1",#N/A,TRUE,"GENERAL";"TAB2",#N/A,TRUE,"GENERAL";"TAB3",#N/A,TRUE,"GENERAL";"TAB4",#N/A,TRUE,"GENERAL";"TAB5",#N/A,TRUE,"GENERAL"}</definedName>
    <definedName name="hfhg" localSheetId="19" hidden="1">{"TAB1",#N/A,TRUE,"GENERAL";"TAB2",#N/A,TRUE,"GENERAL";"TAB3",#N/A,TRUE,"GENERAL";"TAB4",#N/A,TRUE,"GENERAL";"TAB5",#N/A,TRUE,"GENERAL"}</definedName>
    <definedName name="hfhg" localSheetId="20" hidden="1">{"TAB1",#N/A,TRUE,"GENERAL";"TAB2",#N/A,TRUE,"GENERAL";"TAB3",#N/A,TRUE,"GENERAL";"TAB4",#N/A,TRUE,"GENERAL";"TAB5",#N/A,TRUE,"GENERAL"}</definedName>
    <definedName name="hfhg" hidden="1">{"TAB1",#N/A,TRUE,"GENERAL";"TAB2",#N/A,TRUE,"GENERAL";"TAB3",#N/A,TRUE,"GENERAL";"TAB4",#N/A,TRUE,"GENERAL";"TAB5",#N/A,TRUE,"GENERAL"}</definedName>
    <definedName name="hfhg_1" localSheetId="19" hidden="1">{"TAB1",#N/A,TRUE,"GENERAL";"TAB2",#N/A,TRUE,"GENERAL";"TAB3",#N/A,TRUE,"GENERAL";"TAB4",#N/A,TRUE,"GENERAL";"TAB5",#N/A,TRUE,"GENERAL"}</definedName>
    <definedName name="hfhg_1" localSheetId="20" hidden="1">{"TAB1",#N/A,TRUE,"GENERAL";"TAB2",#N/A,TRUE,"GENERAL";"TAB3",#N/A,TRUE,"GENERAL";"TAB4",#N/A,TRUE,"GENERAL";"TAB5",#N/A,TRUE,"GENERAL"}</definedName>
    <definedName name="hfhg_1" hidden="1">{"TAB1",#N/A,TRUE,"GENERAL";"TAB2",#N/A,TRUE,"GENERAL";"TAB3",#N/A,TRUE,"GENERAL";"TAB4",#N/A,TRUE,"GENERAL";"TAB5",#N/A,TRUE,"GENERAL"}</definedName>
    <definedName name="hfthr" localSheetId="19" hidden="1">{"via1",#N/A,TRUE,"general";"via2",#N/A,TRUE,"general";"via3",#N/A,TRUE,"general"}</definedName>
    <definedName name="hfthr" localSheetId="20" hidden="1">{"via1",#N/A,TRUE,"general";"via2",#N/A,TRUE,"general";"via3",#N/A,TRUE,"general"}</definedName>
    <definedName name="hfthr" hidden="1">{"via1",#N/A,TRUE,"general";"via2",#N/A,TRUE,"general";"via3",#N/A,TRUE,"general"}</definedName>
    <definedName name="hfthr_1" localSheetId="19" hidden="1">{"via1",#N/A,TRUE,"general";"via2",#N/A,TRUE,"general";"via3",#N/A,TRUE,"general"}</definedName>
    <definedName name="hfthr_1" localSheetId="20" hidden="1">{"via1",#N/A,TRUE,"general";"via2",#N/A,TRUE,"general";"via3",#N/A,TRUE,"general"}</definedName>
    <definedName name="hfthr_1" hidden="1">{"via1",#N/A,TRUE,"general";"via2",#N/A,TRUE,"general";"via3",#N/A,TRUE,"general"}</definedName>
    <definedName name="HG" localSheetId="7">#REF!</definedName>
    <definedName name="hg" localSheetId="19" hidden="1">{"via1",#N/A,TRUE,"general";"via2",#N/A,TRUE,"general";"via3",#N/A,TRUE,"general"}</definedName>
    <definedName name="hg" localSheetId="18" hidden="1">{"via1",#N/A,TRUE,"general";"via2",#N/A,TRUE,"general";"via3",#N/A,TRUE,"general"}</definedName>
    <definedName name="hg" localSheetId="20" hidden="1">{"via1",#N/A,TRUE,"general";"via2",#N/A,TRUE,"general";"via3",#N/A,TRUE,"general"}</definedName>
    <definedName name="HG" localSheetId="1">#REF!</definedName>
    <definedName name="HG">#REF!</definedName>
    <definedName name="hg_1" localSheetId="19" hidden="1">{"via1",#N/A,TRUE,"general";"via2",#N/A,TRUE,"general";"via3",#N/A,TRUE,"general"}</definedName>
    <definedName name="hg_1" localSheetId="20" hidden="1">{"via1",#N/A,TRUE,"general";"via2",#N/A,TRUE,"general";"via3",#N/A,TRUE,"general"}</definedName>
    <definedName name="hg_1" hidden="1">{"via1",#N/A,TRUE,"general";"via2",#N/A,TRUE,"general";"via3",#N/A,TRUE,"general"}</definedName>
    <definedName name="HGFH" localSheetId="19" hidden="1">{"via1",#N/A,TRUE,"general";"via2",#N/A,TRUE,"general";"via3",#N/A,TRUE,"general"}</definedName>
    <definedName name="HGFH" localSheetId="20" hidden="1">{"via1",#N/A,TRUE,"general";"via2",#N/A,TRUE,"general";"via3",#N/A,TRUE,"general"}</definedName>
    <definedName name="HGFH" hidden="1">{"via1",#N/A,TRUE,"general";"via2",#N/A,TRUE,"general";"via3",#N/A,TRUE,"general"}</definedName>
    <definedName name="HGFH_1" localSheetId="19" hidden="1">{"via1",#N/A,TRUE,"general";"via2",#N/A,TRUE,"general";"via3",#N/A,TRUE,"general"}</definedName>
    <definedName name="HGFH_1" localSheetId="20" hidden="1">{"via1",#N/A,TRUE,"general";"via2",#N/A,TRUE,"general";"via3",#N/A,TRUE,"general"}</definedName>
    <definedName name="HGFH_1" hidden="1">{"via1",#N/A,TRUE,"general";"via2",#N/A,TRUE,"general";"via3",#N/A,TRUE,"general"}</definedName>
    <definedName name="hgfhty" localSheetId="19" hidden="1">{"via1",#N/A,TRUE,"general";"via2",#N/A,TRUE,"general";"via3",#N/A,TRUE,"general"}</definedName>
    <definedName name="hgfhty" localSheetId="20" hidden="1">{"via1",#N/A,TRUE,"general";"via2",#N/A,TRUE,"general";"via3",#N/A,TRUE,"general"}</definedName>
    <definedName name="hgfhty" hidden="1">{"via1",#N/A,TRUE,"general";"via2",#N/A,TRUE,"general";"via3",#N/A,TRUE,"general"}</definedName>
    <definedName name="hgfhty_1" localSheetId="19" hidden="1">{"via1",#N/A,TRUE,"general";"via2",#N/A,TRUE,"general";"via3",#N/A,TRUE,"general"}</definedName>
    <definedName name="hgfhty_1" localSheetId="20" hidden="1">{"via1",#N/A,TRUE,"general";"via2",#N/A,TRUE,"general";"via3",#N/A,TRUE,"general"}</definedName>
    <definedName name="hgfhty_1" hidden="1">{"via1",#N/A,TRUE,"general";"via2",#N/A,TRUE,"general";"via3",#N/A,TRUE,"general"}</definedName>
    <definedName name="HGHFH7" localSheetId="19" hidden="1">{"TAB1",#N/A,TRUE,"GENERAL";"TAB2",#N/A,TRUE,"GENERAL";"TAB3",#N/A,TRUE,"GENERAL";"TAB4",#N/A,TRUE,"GENERAL";"TAB5",#N/A,TRUE,"GENERAL"}</definedName>
    <definedName name="HGHFH7" localSheetId="20" hidden="1">{"TAB1",#N/A,TRUE,"GENERAL";"TAB2",#N/A,TRUE,"GENERAL";"TAB3",#N/A,TRUE,"GENERAL";"TAB4",#N/A,TRUE,"GENERAL";"TAB5",#N/A,TRUE,"GENERAL"}</definedName>
    <definedName name="HGHFH7" hidden="1">{"TAB1",#N/A,TRUE,"GENERAL";"TAB2",#N/A,TRUE,"GENERAL";"TAB3",#N/A,TRUE,"GENERAL";"TAB4",#N/A,TRUE,"GENERAL";"TAB5",#N/A,TRUE,"GENERAL"}</definedName>
    <definedName name="HGHFH7_1" localSheetId="19" hidden="1">{"TAB1",#N/A,TRUE,"GENERAL";"TAB2",#N/A,TRUE,"GENERAL";"TAB3",#N/A,TRUE,"GENERAL";"TAB4",#N/A,TRUE,"GENERAL";"TAB5",#N/A,TRUE,"GENERAL"}</definedName>
    <definedName name="HGHFH7_1" localSheetId="20" hidden="1">{"TAB1",#N/A,TRUE,"GENERAL";"TAB2",#N/A,TRUE,"GENERAL";"TAB3",#N/A,TRUE,"GENERAL";"TAB4",#N/A,TRUE,"GENERAL";"TAB5",#N/A,TRUE,"GENERAL"}</definedName>
    <definedName name="HGHFH7_1"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20" hidden="1">{"TAB1",#N/A,TRUE,"GENERAL";"TAB2",#N/A,TRUE,"GENERAL";"TAB3",#N/A,TRUE,"GENERAL";"TAB4",#N/A,TRUE,"GENERAL";"TAB5",#N/A,TRUE,"GENERAL"}</definedName>
    <definedName name="hghhj" hidden="1">{"TAB1",#N/A,TRUE,"GENERAL";"TAB2",#N/A,TRUE,"GENERAL";"TAB3",#N/A,TRUE,"GENERAL";"TAB4",#N/A,TRUE,"GENERAL";"TAB5",#N/A,TRUE,"GENERAL"}</definedName>
    <definedName name="hghhj_1" localSheetId="19" hidden="1">{"TAB1",#N/A,TRUE,"GENERAL";"TAB2",#N/A,TRUE,"GENERAL";"TAB3",#N/A,TRUE,"GENERAL";"TAB4",#N/A,TRUE,"GENERAL";"TAB5",#N/A,TRUE,"GENERAL"}</definedName>
    <definedName name="hghhj_1" localSheetId="20" hidden="1">{"TAB1",#N/A,TRUE,"GENERAL";"TAB2",#N/A,TRUE,"GENERAL";"TAB3",#N/A,TRUE,"GENERAL";"TAB4",#N/A,TRUE,"GENERAL";"TAB5",#N/A,TRUE,"GENERAL"}</definedName>
    <definedName name="hghhj_1" hidden="1">{"TAB1",#N/A,TRUE,"GENERAL";"TAB2",#N/A,TRUE,"GENERAL";"TAB3",#N/A,TRUE,"GENERAL";"TAB4",#N/A,TRUE,"GENERAL";"TAB5",#N/A,TRUE,"GENERAL"}</definedName>
    <definedName name="hghydj" localSheetId="19" hidden="1">{"via1",#N/A,TRUE,"general";"via2",#N/A,TRUE,"general";"via3",#N/A,TRUE,"general"}</definedName>
    <definedName name="hghydj" localSheetId="20" hidden="1">{"via1",#N/A,TRUE,"general";"via2",#N/A,TRUE,"general";"via3",#N/A,TRUE,"general"}</definedName>
    <definedName name="hghydj" hidden="1">{"via1",#N/A,TRUE,"general";"via2",#N/A,TRUE,"general";"via3",#N/A,TRUE,"general"}</definedName>
    <definedName name="hghydj_1" localSheetId="19" hidden="1">{"via1",#N/A,TRUE,"general";"via2",#N/A,TRUE,"general";"via3",#N/A,TRUE,"general"}</definedName>
    <definedName name="hghydj_1" localSheetId="20" hidden="1">{"via1",#N/A,TRUE,"general";"via2",#N/A,TRUE,"general";"via3",#N/A,TRUE,"general"}</definedName>
    <definedName name="hghydj_1" hidden="1">{"via1",#N/A,TRUE,"general";"via2",#N/A,TRUE,"general";"via3",#N/A,TRUE,"general"}</definedName>
    <definedName name="hgjfjw" localSheetId="19" hidden="1">{"via1",#N/A,TRUE,"general";"via2",#N/A,TRUE,"general";"via3",#N/A,TRUE,"general"}</definedName>
    <definedName name="hgjfjw" localSheetId="20" hidden="1">{"via1",#N/A,TRUE,"general";"via2",#N/A,TRUE,"general";"via3",#N/A,TRUE,"general"}</definedName>
    <definedName name="hgjfjw" hidden="1">{"via1",#N/A,TRUE,"general";"via2",#N/A,TRUE,"general";"via3",#N/A,TRUE,"general"}</definedName>
    <definedName name="hgjfjw_1" localSheetId="19" hidden="1">{"via1",#N/A,TRUE,"general";"via2",#N/A,TRUE,"general";"via3",#N/A,TRUE,"general"}</definedName>
    <definedName name="hgjfjw_1" localSheetId="20" hidden="1">{"via1",#N/A,TRUE,"general";"via2",#N/A,TRUE,"general";"via3",#N/A,TRUE,"general"}</definedName>
    <definedName name="hgjfjw_1" hidden="1">{"via1",#N/A,TRUE,"general";"via2",#N/A,TRUE,"general";"via3",#N/A,TRUE,"general"}</definedName>
    <definedName name="HGJG" localSheetId="19" hidden="1">{"TAB1",#N/A,TRUE,"GENERAL";"TAB2",#N/A,TRUE,"GENERAL";"TAB3",#N/A,TRUE,"GENERAL";"TAB4",#N/A,TRUE,"GENERAL";"TAB5",#N/A,TRUE,"GENERAL"}</definedName>
    <definedName name="HGJG" localSheetId="20" hidden="1">{"TAB1",#N/A,TRUE,"GENERAL";"TAB2",#N/A,TRUE,"GENERAL";"TAB3",#N/A,TRUE,"GENERAL";"TAB4",#N/A,TRUE,"GENERAL";"TAB5",#N/A,TRUE,"GENERAL"}</definedName>
    <definedName name="HGJG" hidden="1">{"TAB1",#N/A,TRUE,"GENERAL";"TAB2",#N/A,TRUE,"GENERAL";"TAB3",#N/A,TRUE,"GENERAL";"TAB4",#N/A,TRUE,"GENERAL";"TAB5",#N/A,TRUE,"GENERAL"}</definedName>
    <definedName name="HGJG_1" localSheetId="19" hidden="1">{"TAB1",#N/A,TRUE,"GENERAL";"TAB2",#N/A,TRUE,"GENERAL";"TAB3",#N/A,TRUE,"GENERAL";"TAB4",#N/A,TRUE,"GENERAL";"TAB5",#N/A,TRUE,"GENERAL"}</definedName>
    <definedName name="HGJG_1" localSheetId="20" hidden="1">{"TAB1",#N/A,TRUE,"GENERAL";"TAB2",#N/A,TRUE,"GENERAL";"TAB3",#N/A,TRUE,"GENERAL";"TAB4",#N/A,TRUE,"GENERAL";"TAB5",#N/A,TRUE,"GENERAL"}</definedName>
    <definedName name="HGJG_1" hidden="1">{"TAB1",#N/A,TRUE,"GENERAL";"TAB2",#N/A,TRUE,"GENERAL";"TAB3",#N/A,TRUE,"GENERAL";"TAB4",#N/A,TRUE,"GENERAL";"TAB5",#N/A,TRUE,"GENERAL"}</definedName>
    <definedName name="hgrua" localSheetId="7">#REF!</definedName>
    <definedName name="hgrua" localSheetId="1">#REF!</definedName>
    <definedName name="hgrua">#REF!</definedName>
    <definedName name="hgt" localSheetId="7">#REF!</definedName>
    <definedName name="hgt" localSheetId="19">#REF!</definedName>
    <definedName name="hgt" localSheetId="18">#REF!</definedName>
    <definedName name="hgt" localSheetId="20">#REF!</definedName>
    <definedName name="hgt" localSheetId="1">#REF!</definedName>
    <definedName name="hgt">#REF!</definedName>
    <definedName name="hgu" localSheetId="7">#REF!</definedName>
    <definedName name="hgu" localSheetId="20">#REF!</definedName>
    <definedName name="hgu" localSheetId="1">#REF!</definedName>
    <definedName name="hgu">#REF!</definedName>
    <definedName name="HH" localSheetId="7">#REF!</definedName>
    <definedName name="hh" localSheetId="20">#REF!</definedName>
    <definedName name="HH" localSheetId="1">#REF!</definedName>
    <definedName name="HH">#REF!</definedName>
    <definedName name="hhh" localSheetId="19" hidden="1">{"TAB1",#N/A,TRUE,"GENERAL";"TAB2",#N/A,TRUE,"GENERAL";"TAB3",#N/A,TRUE,"GENERAL";"TAB4",#N/A,TRUE,"GENERAL";"TAB5",#N/A,TRUE,"GENERAL"}</definedName>
    <definedName name="hhh" localSheetId="20" hidden="1">{"TAB1",#N/A,TRUE,"GENERAL";"TAB2",#N/A,TRUE,"GENERAL";"TAB3",#N/A,TRUE,"GENERAL";"TAB4",#N/A,TRUE,"GENERAL";"TAB5",#N/A,TRUE,"GENERAL"}</definedName>
    <definedName name="hhh" hidden="1">{"TAB1",#N/A,TRUE,"GENERAL";"TAB2",#N/A,TRUE,"GENERAL";"TAB3",#N/A,TRUE,"GENERAL";"TAB4",#N/A,TRUE,"GENERAL";"TAB5",#N/A,TRUE,"GENERAL"}</definedName>
    <definedName name="hhh_1" localSheetId="19" hidden="1">{"TAB1",#N/A,TRUE,"GENERAL";"TAB2",#N/A,TRUE,"GENERAL";"TAB3",#N/A,TRUE,"GENERAL";"TAB4",#N/A,TRUE,"GENERAL";"TAB5",#N/A,TRUE,"GENERAL"}</definedName>
    <definedName name="hhh_1" localSheetId="20" hidden="1">{"TAB1",#N/A,TRUE,"GENERAL";"TAB2",#N/A,TRUE,"GENERAL";"TAB3",#N/A,TRUE,"GENERAL";"TAB4",#N/A,TRUE,"GENERAL";"TAB5",#N/A,TRUE,"GENERAL"}</definedName>
    <definedName name="hhh_1" hidden="1">{"TAB1",#N/A,TRUE,"GENERAL";"TAB2",#N/A,TRUE,"GENERAL";"TAB3",#N/A,TRUE,"GENERAL";"TAB4",#N/A,TRUE,"GENERAL";"TAB5",#N/A,TRUE,"GENERAL"}</definedName>
    <definedName name="hhhh" localSheetId="7">#REF!</definedName>
    <definedName name="hhhh" localSheetId="1">#REF!</definedName>
    <definedName name="hhhh">#REF!</definedName>
    <definedName name="hhhhhh" localSheetId="19" hidden="1">{"via1",#N/A,TRUE,"general";"via2",#N/A,TRUE,"general";"via3",#N/A,TRUE,"general"}</definedName>
    <definedName name="hhhhhh" localSheetId="20" hidden="1">{"via1",#N/A,TRUE,"general";"via2",#N/A,TRUE,"general";"via3",#N/A,TRUE,"general"}</definedName>
    <definedName name="hhhhhh" hidden="1">{"via1",#N/A,TRUE,"general";"via2",#N/A,TRUE,"general";"via3",#N/A,TRUE,"general"}</definedName>
    <definedName name="hhhhhh_1" localSheetId="19" hidden="1">{"via1",#N/A,TRUE,"general";"via2",#N/A,TRUE,"general";"via3",#N/A,TRUE,"general"}</definedName>
    <definedName name="hhhhhh_1" localSheetId="20" hidden="1">{"via1",#N/A,TRUE,"general";"via2",#N/A,TRUE,"general";"via3",#N/A,TRUE,"general"}</definedName>
    <definedName name="hhhhhh_1" hidden="1">{"via1",#N/A,TRUE,"general";"via2",#N/A,TRUE,"general";"via3",#N/A,TRUE,"general"}</definedName>
    <definedName name="hhhhhho" localSheetId="19" hidden="1">{"TAB1",#N/A,TRUE,"GENERAL";"TAB2",#N/A,TRUE,"GENERAL";"TAB3",#N/A,TRUE,"GENERAL";"TAB4",#N/A,TRUE,"GENERAL";"TAB5",#N/A,TRUE,"GENERAL"}</definedName>
    <definedName name="hhhhhho" localSheetId="20" hidden="1">{"TAB1",#N/A,TRUE,"GENERAL";"TAB2",#N/A,TRUE,"GENERAL";"TAB3",#N/A,TRUE,"GENERAL";"TAB4",#N/A,TRUE,"GENERAL";"TAB5",#N/A,TRUE,"GENERAL"}</definedName>
    <definedName name="hhhhhho" hidden="1">{"TAB1",#N/A,TRUE,"GENERAL";"TAB2",#N/A,TRUE,"GENERAL";"TAB3",#N/A,TRUE,"GENERAL";"TAB4",#N/A,TRUE,"GENERAL";"TAB5",#N/A,TRUE,"GENERAL"}</definedName>
    <definedName name="hhhhhho_1" localSheetId="19" hidden="1">{"TAB1",#N/A,TRUE,"GENERAL";"TAB2",#N/A,TRUE,"GENERAL";"TAB3",#N/A,TRUE,"GENERAL";"TAB4",#N/A,TRUE,"GENERAL";"TAB5",#N/A,TRUE,"GENERAL"}</definedName>
    <definedName name="hhhhhho_1" localSheetId="20" hidden="1">{"TAB1",#N/A,TRUE,"GENERAL";"TAB2",#N/A,TRUE,"GENERAL";"TAB3",#N/A,TRUE,"GENERAL";"TAB4",#N/A,TRUE,"GENERAL";"TAB5",#N/A,TRUE,"GENERAL"}</definedName>
    <definedName name="hhhhhho_1"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20" hidden="1">{"TAB1",#N/A,TRUE,"GENERAL";"TAB2",#N/A,TRUE,"GENERAL";"TAB3",#N/A,TRUE,"GENERAL";"TAB4",#N/A,TRUE,"GENERAL";"TAB5",#N/A,TRUE,"GENERAL"}</definedName>
    <definedName name="hhhhhpy" hidden="1">{"TAB1",#N/A,TRUE,"GENERAL";"TAB2",#N/A,TRUE,"GENERAL";"TAB3",#N/A,TRUE,"GENERAL";"TAB4",#N/A,TRUE,"GENERAL";"TAB5",#N/A,TRUE,"GENERAL"}</definedName>
    <definedName name="hhhhhpy_1" localSheetId="19" hidden="1">{"TAB1",#N/A,TRUE,"GENERAL";"TAB2",#N/A,TRUE,"GENERAL";"TAB3",#N/A,TRUE,"GENERAL";"TAB4",#N/A,TRUE,"GENERAL";"TAB5",#N/A,TRUE,"GENERAL"}</definedName>
    <definedName name="hhhhhpy_1" localSheetId="20" hidden="1">{"TAB1",#N/A,TRUE,"GENERAL";"TAB2",#N/A,TRUE,"GENERAL";"TAB3",#N/A,TRUE,"GENERAL";"TAB4",#N/A,TRUE,"GENERAL";"TAB5",#N/A,TRUE,"GENERAL"}</definedName>
    <definedName name="hhhhhpy_1" hidden="1">{"TAB1",#N/A,TRUE,"GENERAL";"TAB2",#N/A,TRUE,"GENERAL";"TAB3",#N/A,TRUE,"GENERAL";"TAB4",#N/A,TRUE,"GENERAL";"TAB5",#N/A,TRUE,"GENERAL"}</definedName>
    <definedName name="hhhhth" localSheetId="19" hidden="1">{"via1",#N/A,TRUE,"general";"via2",#N/A,TRUE,"general";"via3",#N/A,TRUE,"general"}</definedName>
    <definedName name="hhhhth" localSheetId="20" hidden="1">{"via1",#N/A,TRUE,"general";"via2",#N/A,TRUE,"general";"via3",#N/A,TRUE,"general"}</definedName>
    <definedName name="hhhhth" hidden="1">{"via1",#N/A,TRUE,"general";"via2",#N/A,TRUE,"general";"via3",#N/A,TRUE,"general"}</definedName>
    <definedName name="hhhhth_1" localSheetId="19" hidden="1">{"via1",#N/A,TRUE,"general";"via2",#N/A,TRUE,"general";"via3",#N/A,TRUE,"general"}</definedName>
    <definedName name="hhhhth_1" localSheetId="20" hidden="1">{"via1",#N/A,TRUE,"general";"via2",#N/A,TRUE,"general";"via3",#N/A,TRUE,"general"}</definedName>
    <definedName name="hhhhth_1" hidden="1">{"via1",#N/A,TRUE,"general";"via2",#N/A,TRUE,"general";"via3",#N/A,TRUE,"general"}</definedName>
    <definedName name="hhhyhyh" localSheetId="19" hidden="1">{"TAB1",#N/A,TRUE,"GENERAL";"TAB2",#N/A,TRUE,"GENERAL";"TAB3",#N/A,TRUE,"GENERAL";"TAB4",#N/A,TRUE,"GENERAL";"TAB5",#N/A,TRUE,"GENERAL"}</definedName>
    <definedName name="hhhyhyh" localSheetId="20" hidden="1">{"TAB1",#N/A,TRUE,"GENERAL";"TAB2",#N/A,TRUE,"GENERAL";"TAB3",#N/A,TRUE,"GENERAL";"TAB4",#N/A,TRUE,"GENERAL";"TAB5",#N/A,TRUE,"GENERAL"}</definedName>
    <definedName name="hhhyhyh" hidden="1">{"TAB1",#N/A,TRUE,"GENERAL";"TAB2",#N/A,TRUE,"GENERAL";"TAB3",#N/A,TRUE,"GENERAL";"TAB4",#N/A,TRUE,"GENERAL";"TAB5",#N/A,TRUE,"GENERAL"}</definedName>
    <definedName name="hhhyhyh_1" localSheetId="19" hidden="1">{"TAB1",#N/A,TRUE,"GENERAL";"TAB2",#N/A,TRUE,"GENERAL";"TAB3",#N/A,TRUE,"GENERAL";"TAB4",#N/A,TRUE,"GENERAL";"TAB5",#N/A,TRUE,"GENERAL"}</definedName>
    <definedName name="hhhyhyh_1" localSheetId="20" hidden="1">{"TAB1",#N/A,TRUE,"GENERAL";"TAB2",#N/A,TRUE,"GENERAL";"TAB3",#N/A,TRUE,"GENERAL";"TAB4",#N/A,TRUE,"GENERAL";"TAB5",#N/A,TRUE,"GENERAL"}</definedName>
    <definedName name="hhhyhyh_1" hidden="1">{"TAB1",#N/A,TRUE,"GENERAL";"TAB2",#N/A,TRUE,"GENERAL";"TAB3",#N/A,TRUE,"GENERAL";"TAB4",#N/A,TRUE,"GENERAL";"TAB5",#N/A,TRUE,"GENERAL"}</definedName>
    <definedName name="hhjh" localSheetId="7">#REF!</definedName>
    <definedName name="hhjh" localSheetId="1">#REF!</definedName>
    <definedName name="hhjh">#REF!</definedName>
    <definedName name="hhtot" localSheetId="7">#REF!</definedName>
    <definedName name="hhtot" localSheetId="20">#REF!</definedName>
    <definedName name="hhtot" localSheetId="1">#REF!</definedName>
    <definedName name="hhtot">#REF!</definedName>
    <definedName name="hhtrhreh" localSheetId="19" hidden="1">{"via1",#N/A,TRUE,"general";"via2",#N/A,TRUE,"general";"via3",#N/A,TRUE,"general"}</definedName>
    <definedName name="hhtrhreh" localSheetId="20" hidden="1">{"via1",#N/A,TRUE,"general";"via2",#N/A,TRUE,"general";"via3",#N/A,TRUE,"general"}</definedName>
    <definedName name="hhtrhreh" hidden="1">{"via1",#N/A,TRUE,"general";"via2",#N/A,TRUE,"general";"via3",#N/A,TRUE,"general"}</definedName>
    <definedName name="hhtrhreh_1" localSheetId="19" hidden="1">{"via1",#N/A,TRUE,"general";"via2",#N/A,TRUE,"general";"via3",#N/A,TRUE,"general"}</definedName>
    <definedName name="hhtrhreh_1" localSheetId="20" hidden="1">{"via1",#N/A,TRUE,"general";"via2",#N/A,TRUE,"general";"via3",#N/A,TRUE,"general"}</definedName>
    <definedName name="hhtrhreh_1" hidden="1">{"via1",#N/A,TRUE,"general";"via2",#N/A,TRUE,"general";"via3",#N/A,TRUE,"general"}</definedName>
    <definedName name="HI" localSheetId="7">#REF!</definedName>
    <definedName name="HI" localSheetId="1">#REF!</definedName>
    <definedName name="HI">#REF!</definedName>
    <definedName name="HIDR160PE_S1" localSheetId="7">#REF!</definedName>
    <definedName name="HIDR160PE_S1" localSheetId="1">#REF!</definedName>
    <definedName name="HIDR160PE_S1">#REF!</definedName>
    <definedName name="HIDR160PE_S2" localSheetId="7">#REF!</definedName>
    <definedName name="HIDR160PE_S2" localSheetId="1">#REF!</definedName>
    <definedName name="HIDR160PE_S2">#REF!</definedName>
    <definedName name="HIDR160PE_S3" localSheetId="7">#REF!</definedName>
    <definedName name="HIDR160PE_S3" localSheetId="1">#REF!</definedName>
    <definedName name="HIDR160PE_S3">#REF!</definedName>
    <definedName name="HIDR160PE_S4" localSheetId="7">#REF!</definedName>
    <definedName name="HIDR160PE_S4" localSheetId="1">#REF!</definedName>
    <definedName name="HIDR160PE_S4">#REF!</definedName>
    <definedName name="HIDR160PE_S5" localSheetId="7">#REF!</definedName>
    <definedName name="HIDR160PE_S5" localSheetId="1">#REF!</definedName>
    <definedName name="HIDR160PE_S5">#REF!</definedName>
    <definedName name="HIDR160PE_S6" localSheetId="7">#REF!</definedName>
    <definedName name="HIDR160PE_S6" localSheetId="1">#REF!</definedName>
    <definedName name="HIDR160PE_S6">#REF!</definedName>
    <definedName name="HIDR200PE_S1" localSheetId="7">#REF!</definedName>
    <definedName name="HIDR200PE_S1" localSheetId="1">#REF!</definedName>
    <definedName name="HIDR200PE_S1">#REF!</definedName>
    <definedName name="HIDR200PE_S2" localSheetId="7">#REF!</definedName>
    <definedName name="HIDR200PE_S2" localSheetId="1">#REF!</definedName>
    <definedName name="HIDR200PE_S2">#REF!</definedName>
    <definedName name="HIDR200PE_S3" localSheetId="7">#REF!</definedName>
    <definedName name="HIDR200PE_S3" localSheetId="1">#REF!</definedName>
    <definedName name="HIDR200PE_S3">#REF!</definedName>
    <definedName name="HIDR200PE_S4" localSheetId="7">#REF!</definedName>
    <definedName name="HIDR200PE_S4" localSheetId="1">#REF!</definedName>
    <definedName name="HIDR200PE_S4">#REF!</definedName>
    <definedName name="HIDR200PE_S5" localSheetId="7">#REF!</definedName>
    <definedName name="HIDR200PE_S5" localSheetId="1">#REF!</definedName>
    <definedName name="HIDR200PE_S5">#REF!</definedName>
    <definedName name="HIDR200PE_S6" localSheetId="7">#REF!</definedName>
    <definedName name="HIDR200PE_S6" localSheetId="1">#REF!</definedName>
    <definedName name="HIDR200PE_S6">#REF!</definedName>
    <definedName name="hierro" localSheetId="7">#REF!</definedName>
    <definedName name="hierro" localSheetId="1">#REF!</definedName>
    <definedName name="hierro">#REF!</definedName>
    <definedName name="HIERRO_P.D.R._60" localSheetId="7">#REF!</definedName>
    <definedName name="HIERRO_P.D.R._60" localSheetId="1">#REF!</definedName>
    <definedName name="HIERRO_P.D.R._60">#REF!</definedName>
    <definedName name="hierro1" localSheetId="7">#REF!</definedName>
    <definedName name="hierro1" localSheetId="1">#REF!</definedName>
    <definedName name="hierro1">#REF!</definedName>
    <definedName name="hierro2" localSheetId="7">'[96]APU''s'!#REF!</definedName>
    <definedName name="hierro2" localSheetId="1">'[96]APU''s'!#REF!</definedName>
    <definedName name="hierro2">'[96]APU''s'!#REF!</definedName>
    <definedName name="hierro4" localSheetId="7">'[96]APU''s'!#REF!</definedName>
    <definedName name="hierro4" localSheetId="1">'[96]APU''s'!#REF!</definedName>
    <definedName name="hierro4">'[96]APU''s'!#REF!</definedName>
    <definedName name="hing" localSheetId="7">#REF!</definedName>
    <definedName name="hing" localSheetId="1">#REF!</definedName>
    <definedName name="hing">#REF!</definedName>
    <definedName name="HisYear_0" localSheetId="7" hidden="1">#REF!</definedName>
    <definedName name="HisYear_0" localSheetId="1" hidden="1">#REF!</definedName>
    <definedName name="HisYear_0" hidden="1">#REF!</definedName>
    <definedName name="HisYear_1" localSheetId="7" hidden="1">#REF!</definedName>
    <definedName name="HisYear_1" localSheetId="1" hidden="1">#REF!</definedName>
    <definedName name="HisYear_1" hidden="1">#REF!</definedName>
    <definedName name="HisYear_2" localSheetId="7" hidden="1">#REF!</definedName>
    <definedName name="HisYear_2" localSheetId="1" hidden="1">#REF!</definedName>
    <definedName name="HisYear_2" hidden="1">#REF!</definedName>
    <definedName name="HisYear_3" localSheetId="7" hidden="1">#REF!</definedName>
    <definedName name="HisYear_3" localSheetId="1" hidden="1">#REF!</definedName>
    <definedName name="HisYear_3" hidden="1">#REF!</definedName>
    <definedName name="HJ" localSheetId="7">#REF!</definedName>
    <definedName name="hj" localSheetId="19">#REF!</definedName>
    <definedName name="hj" localSheetId="18">#REF!</definedName>
    <definedName name="hj" localSheetId="20">#REF!</definedName>
    <definedName name="HJ" localSheetId="1">#REF!</definedName>
    <definedName name="HJ">#REF!</definedName>
    <definedName name="HJDKJHDKHDSKFHDKFHDSKHFKDHFKSDHKDHFKDHKSHDFKHF" localSheetId="7">#REF!</definedName>
    <definedName name="HJDKJHDKHDSKFHDKFHDSKHFKDHFKSDHKDHFKDHKSHDFKHF" localSheetId="20">#REF!</definedName>
    <definedName name="HJDKJHDKHDSKFHDKFHDSKHFKDHFKSDHKDHFKDHKSHDFKHF" localSheetId="1">#REF!</definedName>
    <definedName name="HJDKJHDKHDSKFHDKFHDSKHFKDHFKSDHKDHFKDHKSHDFKHF">#REF!</definedName>
    <definedName name="hjfg" localSheetId="19" hidden="1">{"via1",#N/A,TRUE,"general";"via2",#N/A,TRUE,"general";"via3",#N/A,TRUE,"general"}</definedName>
    <definedName name="hjfg" localSheetId="20" hidden="1">{"via1",#N/A,TRUE,"general";"via2",#N/A,TRUE,"general";"via3",#N/A,TRUE,"general"}</definedName>
    <definedName name="hjfg" hidden="1">{"via1",#N/A,TRUE,"general";"via2",#N/A,TRUE,"general";"via3",#N/A,TRUE,"general"}</definedName>
    <definedName name="hjfg_1" localSheetId="19" hidden="1">{"via1",#N/A,TRUE,"general";"via2",#N/A,TRUE,"general";"via3",#N/A,TRUE,"general"}</definedName>
    <definedName name="hjfg_1" localSheetId="20" hidden="1">{"via1",#N/A,TRUE,"general";"via2",#N/A,TRUE,"general";"via3",#N/A,TRUE,"general"}</definedName>
    <definedName name="hjfg_1" hidden="1">{"via1",#N/A,TRUE,"general";"via2",#N/A,TRUE,"general";"via3",#N/A,TRUE,"general"}</definedName>
    <definedName name="hjgh" localSheetId="19" hidden="1">{"TAB1",#N/A,TRUE,"GENERAL";"TAB2",#N/A,TRUE,"GENERAL";"TAB3",#N/A,TRUE,"GENERAL";"TAB4",#N/A,TRUE,"GENERAL";"TAB5",#N/A,TRUE,"GENERAL"}</definedName>
    <definedName name="hjgh" localSheetId="20" hidden="1">{"TAB1",#N/A,TRUE,"GENERAL";"TAB2",#N/A,TRUE,"GENERAL";"TAB3",#N/A,TRUE,"GENERAL";"TAB4",#N/A,TRUE,"GENERAL";"TAB5",#N/A,TRUE,"GENERAL"}</definedName>
    <definedName name="hjgh" hidden="1">{"TAB1",#N/A,TRUE,"GENERAL";"TAB2",#N/A,TRUE,"GENERAL";"TAB3",#N/A,TRUE,"GENERAL";"TAB4",#N/A,TRUE,"GENERAL";"TAB5",#N/A,TRUE,"GENERAL"}</definedName>
    <definedName name="hjgh_1" localSheetId="19" hidden="1">{"TAB1",#N/A,TRUE,"GENERAL";"TAB2",#N/A,TRUE,"GENERAL";"TAB3",#N/A,TRUE,"GENERAL";"TAB4",#N/A,TRUE,"GENERAL";"TAB5",#N/A,TRUE,"GENERAL"}</definedName>
    <definedName name="hjgh_1" localSheetId="20" hidden="1">{"TAB1",#N/A,TRUE,"GENERAL";"TAB2",#N/A,TRUE,"GENERAL";"TAB3",#N/A,TRUE,"GENERAL";"TAB4",#N/A,TRUE,"GENERAL";"TAB5",#N/A,TRUE,"GENERAL"}</definedName>
    <definedName name="hjgh_1"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20" hidden="1">{"TAB1",#N/A,TRUE,"GENERAL";"TAB2",#N/A,TRUE,"GENERAL";"TAB3",#N/A,TRUE,"GENERAL";"TAB4",#N/A,TRUE,"GENERAL";"TAB5",#N/A,TRUE,"GENERAL"}</definedName>
    <definedName name="hjghj" hidden="1">{"TAB1",#N/A,TRUE,"GENERAL";"TAB2",#N/A,TRUE,"GENERAL";"TAB3",#N/A,TRUE,"GENERAL";"TAB4",#N/A,TRUE,"GENERAL";"TAB5",#N/A,TRUE,"GENERAL"}</definedName>
    <definedName name="hjghj_1" localSheetId="19" hidden="1">{"TAB1",#N/A,TRUE,"GENERAL";"TAB2",#N/A,TRUE,"GENERAL";"TAB3",#N/A,TRUE,"GENERAL";"TAB4",#N/A,TRUE,"GENERAL";"TAB5",#N/A,TRUE,"GENERAL"}</definedName>
    <definedName name="hjghj_1" localSheetId="20" hidden="1">{"TAB1",#N/A,TRUE,"GENERAL";"TAB2",#N/A,TRUE,"GENERAL";"TAB3",#N/A,TRUE,"GENERAL";"TAB4",#N/A,TRUE,"GENERAL";"TAB5",#N/A,TRUE,"GENERAL"}</definedName>
    <definedName name="hjghj_1"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20" hidden="1">{"TAB1",#N/A,TRUE,"GENERAL";"TAB2",#N/A,TRUE,"GENERAL";"TAB3",#N/A,TRUE,"GENERAL";"TAB4",#N/A,TRUE,"GENERAL";"TAB5",#N/A,TRUE,"GENERAL"}</definedName>
    <definedName name="hjhjhg" hidden="1">{"TAB1",#N/A,TRUE,"GENERAL";"TAB2",#N/A,TRUE,"GENERAL";"TAB3",#N/A,TRUE,"GENERAL";"TAB4",#N/A,TRUE,"GENERAL";"TAB5",#N/A,TRUE,"GENERAL"}</definedName>
    <definedName name="hjhjhg_1" localSheetId="19" hidden="1">{"TAB1",#N/A,TRUE,"GENERAL";"TAB2",#N/A,TRUE,"GENERAL";"TAB3",#N/A,TRUE,"GENERAL";"TAB4",#N/A,TRUE,"GENERAL";"TAB5",#N/A,TRUE,"GENERAL"}</definedName>
    <definedName name="hjhjhg_1" localSheetId="20" hidden="1">{"TAB1",#N/A,TRUE,"GENERAL";"TAB2",#N/A,TRUE,"GENERAL";"TAB3",#N/A,TRUE,"GENERAL";"TAB4",#N/A,TRUE,"GENERAL";"TAB5",#N/A,TRUE,"GENERAL"}</definedName>
    <definedName name="hjhjhg_1" hidden="1">{"TAB1",#N/A,TRUE,"GENERAL";"TAB2",#N/A,TRUE,"GENERAL";"TAB3",#N/A,TRUE,"GENERAL";"TAB4",#N/A,TRUE,"GENERAL";"TAB5",#N/A,TRUE,"GENERAL"}</definedName>
    <definedName name="hjhjhhhhhhhhhhhhh" localSheetId="7">#REF!</definedName>
    <definedName name="hjhjhhhhhhhhhhhhh" localSheetId="1">#REF!</definedName>
    <definedName name="hjhjhhhhhhhhhhhhh">#REF!</definedName>
    <definedName name="hjhjhj" localSheetId="7">#REF!</definedName>
    <definedName name="hjhjhj" localSheetId="1">#REF!</definedName>
    <definedName name="hjhjhj">#REF!</definedName>
    <definedName name="hjhjhjhj" localSheetId="7">#REF!</definedName>
    <definedName name="hjhjhjhj" localSheetId="1">#REF!</definedName>
    <definedName name="hjhjhjhj">#REF!</definedName>
    <definedName name="hjk" localSheetId="7">#REF!</definedName>
    <definedName name="hjk" localSheetId="19">#REF!</definedName>
    <definedName name="hjk" localSheetId="18">#REF!</definedName>
    <definedName name="hjk" localSheetId="20">#REF!</definedName>
    <definedName name="hjk" localSheetId="1">#REF!</definedName>
    <definedName name="hjk">#REF!</definedName>
    <definedName name="HJKH" localSheetId="19" hidden="1">{"via1",#N/A,TRUE,"general";"via2",#N/A,TRUE,"general";"via3",#N/A,TRUE,"general"}</definedName>
    <definedName name="HJKH" localSheetId="20" hidden="1">{"via1",#N/A,TRUE,"general";"via2",#N/A,TRUE,"general";"via3",#N/A,TRUE,"general"}</definedName>
    <definedName name="HJKH" hidden="1">{"via1",#N/A,TRUE,"general";"via2",#N/A,TRUE,"general";"via3",#N/A,TRUE,"general"}</definedName>
    <definedName name="HJKH_1" localSheetId="19" hidden="1">{"via1",#N/A,TRUE,"general";"via2",#N/A,TRUE,"general";"via3",#N/A,TRUE,"general"}</definedName>
    <definedName name="HJKH_1" localSheetId="20" hidden="1">{"via1",#N/A,TRUE,"general";"via2",#N/A,TRUE,"general";"via3",#N/A,TRUE,"general"}</definedName>
    <definedName name="HJKH_1" hidden="1">{"via1",#N/A,TRUE,"general";"via2",#N/A,TRUE,"general";"via3",#N/A,TRUE,"general"}</definedName>
    <definedName name="hjkjk" localSheetId="19" hidden="1">{"via1",#N/A,TRUE,"general";"via2",#N/A,TRUE,"general";"via3",#N/A,TRUE,"general"}</definedName>
    <definedName name="hjkjk" localSheetId="20" hidden="1">{"via1",#N/A,TRUE,"general";"via2",#N/A,TRUE,"general";"via3",#N/A,TRUE,"general"}</definedName>
    <definedName name="hjkjk" hidden="1">{"via1",#N/A,TRUE,"general";"via2",#N/A,TRUE,"general";"via3",#N/A,TRUE,"general"}</definedName>
    <definedName name="hjkjk_1" localSheetId="19" hidden="1">{"via1",#N/A,TRUE,"general";"via2",#N/A,TRUE,"general";"via3",#N/A,TRUE,"general"}</definedName>
    <definedName name="hjkjk_1" localSheetId="20" hidden="1">{"via1",#N/A,TRUE,"general";"via2",#N/A,TRUE,"general";"via3",#N/A,TRUE,"general"}</definedName>
    <definedName name="hjkjk_1" hidden="1">{"via1",#N/A,TRUE,"general";"via2",#N/A,TRUE,"general";"via3",#N/A,TRUE,"general"}</definedName>
    <definedName name="hl" localSheetId="7">#REF!</definedName>
    <definedName name="hl" localSheetId="19">#REF!</definedName>
    <definedName name="hl" localSheetId="18">#REF!</definedName>
    <definedName name="hl" localSheetId="20">#REF!</definedName>
    <definedName name="hl" localSheetId="1">#REF!</definedName>
    <definedName name="hl">#REF!</definedName>
    <definedName name="HM" localSheetId="19">[58]PRECIOS!$G$8</definedName>
    <definedName name="HM" localSheetId="18">[58]PRECIOS!$G$8</definedName>
    <definedName name="HM" localSheetId="20">[58]PRECIOS!$G$8</definedName>
    <definedName name="HM">[66]Hoja1!$G$8</definedName>
    <definedName name="hmont" localSheetId="7">#REF!</definedName>
    <definedName name="hmont" localSheetId="1">#REF!</definedName>
    <definedName name="hmont">#REF!</definedName>
    <definedName name="hn" localSheetId="19" hidden="1">{"TAB1",#N/A,TRUE,"GENERAL";"TAB2",#N/A,TRUE,"GENERAL";"TAB3",#N/A,TRUE,"GENERAL";"TAB4",#N/A,TRUE,"GENERAL";"TAB5",#N/A,TRUE,"GENERAL"}</definedName>
    <definedName name="hn" localSheetId="20" hidden="1">{"TAB1",#N/A,TRUE,"GENERAL";"TAB2",#N/A,TRUE,"GENERAL";"TAB3",#N/A,TRUE,"GENERAL";"TAB4",#N/A,TRUE,"GENERAL";"TAB5",#N/A,TRUE,"GENERAL"}</definedName>
    <definedName name="hn" hidden="1">{"TAB1",#N/A,TRUE,"GENERAL";"TAB2",#N/A,TRUE,"GENERAL";"TAB3",#N/A,TRUE,"GENERAL";"TAB4",#N/A,TRUE,"GENERAL";"TAB5",#N/A,TRUE,"GENERAL"}</definedName>
    <definedName name="hn.ConvertZero1" hidden="1">[150]LTM!$G$461:$J$461,[150]LTM!$G$463:$J$464,[150]LTM!$G$468:$J$469,[150]LTM!$G$473:$J$475,[150]LTM!$G$480:$J$480,[150]LTM!$G$484:$J$485,[150]LTM!$G$490:$J$490,[150]LTM!$G$514:$J$518,[150]LTM!$G$525:$J$526,[150]LTM!$G$532:$J$537</definedName>
    <definedName name="hn.ConvertZero2" hidden="1">[150]LTM!$G$560:$J$560,[150]LTM!$H$590:$J$591,[150]LTM!$H$614:$J$614,[150]LTM!$H$635:$J$636,[150]LTM!$G$676:$J$680,[150]LTM!$G$686:$J$686,[150]LTM!$G$688:$J$694,[150]LTM!$G$681:$J$682</definedName>
    <definedName name="hn.ConvertZero3" hidden="1">[150]LTM!$G$699:$J$706,[150]LTM!$G$710:$J$714,[150]LTM!$G$717:$J$734,[150]LTM!$G$738:$J$738,[150]LTM!$G$745:$J$751</definedName>
    <definedName name="hn.ConvertZero4" hidden="1">[150]LTM!$G$840:$J$840,[150]LTM!$H$1266:$J$1266,[150]LTM!$G$1267:$J$1267,[150]LTM!$G$1454:$J$1461,[150]LTM!$J$1462,[150]LTM!$J$1463,[150]LTM!$G$1468:$J$1469,[150]LTM!$L$1469:$N$1469</definedName>
    <definedName name="hn.ConvertZeroUnhide1" hidden="1">[150]LTM!$G$1469:$J$1469,[150]LTM!$L$1469:$N$1469,[150]LTM!$H$1266:$J$1266</definedName>
    <definedName name="hn.Delete015" hidden="1">'[150]CREDIT STATS'!$B$9:$K$11,'[150]CREDIT STATS'!$O$11:$X$14,'[150]CREDIT STATS'!$B$25:$K$30,'[150]CREDIT STATS'!$O$25:$X$26</definedName>
    <definedName name="hn.DZ_MultByFXRates" hidden="1">[150]DropZone!$B$2:$I$118,[150]DropZone!$B$120:$I$132,[150]DropZone!$B$134:$I$136,[150]DropZone!$B$138:$I$146</definedName>
    <definedName name="hn.ExtDb" hidden="1">FALSE</definedName>
    <definedName name="hn.LTM_MultByFXRates" hidden="1">[150]LTM!$G$461:$N$477,[150]LTM!$G$480:$N$539,[150]LTM!$G$548:$N$667,[150]LTM!$G$676:$N$1266,[150]LTM!$G$1454:$N$1461,[150]LTM!$G$1463:$N$1465,[150]LTM!$G$1468:$N$1469</definedName>
    <definedName name="hn.ModelType" hidden="1">"DEAL"</definedName>
    <definedName name="hn.ModelVersion" hidden="1">1</definedName>
    <definedName name="hn.MultbyFXRates" hidden="1">[150]LTM!$G$461:$N$477,[150]LTM!$G$480:$N$539,[150]LTM!$G$548:$N$667,[150]LTM!$G$676:$N$1266,[150]LTM!$G$1454:$N$1461,[150]LTM!$G$1463:$N$1465,[150]LTM!$G$1468:$N$1469</definedName>
    <definedName name="hn.MultByFXRates1" hidden="1">[150]LTM!$G$461:$G$477,[150]LTM!$G$480:$G$539,[150]LTM!$G$548:$G$562,[150]LTM!$G$676:$G$840,[150]LTM!$G$1454:$G$1469</definedName>
    <definedName name="hn.MultByFXRates2" hidden="1">[150]LTM!$H$461:$H$477,[150]LTM!$H$480:$H$539,[150]LTM!$H$548:$H$667,[150]LTM!$H$676:$H$1266,[150]LTM!$H$1454:$H$1469</definedName>
    <definedName name="hn.MultByFXRates3" hidden="1">[150]LTM!$I$461:$I$477,[150]LTM!$I$480:$I$539,[150]LTM!$I$548:$I$667,[150]LTM!$I$676:$I$1266,[150]LTM!$I$1454:$I$1469</definedName>
    <definedName name="hn.MultbyFxrates4" hidden="1">[150]LTM!$J$461:$J$477,[150]LTM!$J$480:$J$539,[150]LTM!$J$548:$J$668,[150]LTM!$J$676:$J$1266,[150]LTM!$J$1454:$J$1461,[150]LTM!$J$1463:$J$1465,[150]LTM!$J$1468</definedName>
    <definedName name="hn.multbyfxrates5" hidden="1">[150]LTM!$L$461:$L$477,[150]LTM!$L$480:$L$539,[150]LTM!$L$548:$L$562,[150]LTM!$L$676:$L$840,[150]LTM!$L$1454:$L$1469</definedName>
    <definedName name="hn.multbyfxrates6" hidden="1">[150]LTM!$M$461:$M$477,[150]LTM!$M$480:$M$539,[150]LTM!$M$548:$M$668,[150]LTM!$M$676:$M$1266,[150]LTM!$M$1454:$M$1469</definedName>
    <definedName name="hn.multbyfxrates7" hidden="1">[150]LTM!$N$461:$N$477,[150]LTM!$N$480:$N$539,[150]LTM!$N$548:$N$667,[150]LTM!$N$676:$N$1266,[150]LTM!$N$1454:$N$1469</definedName>
    <definedName name="hn.MultByFXRatesBot1" hidden="1">[150]LTM!$G$676:$G$682,[150]LTM!$G$686,[150]LTM!$G$688:$G$694,[150]LTM!$G$699:$G$706,[150]LTM!$G$710:$G$714,[150]LTM!$G$717:$G$734,[150]LTM!$G$738,[150]LTM!$G$738,[150]LTM!$G$745:$G$751,[150]LTM!$G$840,[150]LTM!$G$1454:$G$1461,[150]LTM!$G$1468:$G$1469</definedName>
    <definedName name="hn.MultByFXRatesBot2" hidden="1">[150]LTM!$H$676:$H$682,[150]LTM!$H$686,[150]LTM!$H$688:$H$694,[150]LTM!$H$699:$H$706,[150]LTM!$H$710:$H$714,[150]LTM!$H$717:$H$734,[150]LTM!$H$738,[150]LTM!$H$745:$H$751,[150]LTM!$H$840,[150]LTM!$H$1266,[150]LTM!$H$1454:$H$1461,[150]LTM!$H$1468:$H$1469</definedName>
    <definedName name="hn.MultByFXRatesBot3" hidden="1">[150]LTM!$I$676:$I$682,[150]LTM!$I$686,[150]LTM!$I$688:$I$694,[150]LTM!$I$699:$I$706,[150]LTM!$I$710:$I$714,[150]LTM!$I$717:$I$734,[150]LTM!$I$738,[150]LTM!$I$745:$I$751,[150]LTM!$I$840,[150]LTM!$I$1266,[150]LTM!$I$1454:$I$1461,[150]LTM!$I$1468:$I$1469</definedName>
    <definedName name="hn.MultByFXRatesBot4" hidden="1">[150]LTM!$J$676:$J$682,[150]LTM!$J$686,[150]LTM!$J$688:$J$694,[150]LTM!$J$699:$J$706,[150]LTM!$J$710:$J$714,[150]LTM!$J$717:$J$734,[150]LTM!$J$738,[150]LTM!$J$745:$J$751,[150]LTM!$J$840,[150]LTM!$J$1266,[150]LTM!$J$1454:$J$1461,[150]LTM!$J$1463:$J$1465,[150]LTM!$J$1468</definedName>
    <definedName name="hn.MultByFXRatesBot5" hidden="1">[150]LTM!$L$676:$L$682,[150]LTM!$L$686,[150]LTM!$L$688:$L$694,[150]LTM!$L$699:$L$706,[150]LTM!$L$710:$L$714,[150]LTM!$L$717:$L$734,[150]LTM!$L$738,[150]LTM!$L$745:$L$751,[150]LTM!$L$837:$L$838,[150]LTM!$L$1454:$L$1458,[150]LTM!$L$1468:$L$1469</definedName>
    <definedName name="hn.MultByFXRatesBot6" hidden="1">[150]LTM!$M$676:$M$682,[150]LTM!$M$686,[150]LTM!$M$688:$M$694,[150]LTM!$M$699:$M$706,[150]LTM!$M$710:$M$714,[150]LTM!$M$717:$M$734,[150]LTM!$M$738,[150]LTM!$M$745:$M$751,[150]LTM!$M$837:$M$838,[150]LTM!$M$1454:$M$1458,[150]LTM!$M$1468:$M$1469</definedName>
    <definedName name="hn.MultByFXRatesBot7" hidden="1">[150]LTM!$N$676:$N$682,[150]LTM!$N$686,[150]LTM!$N$688:$N$694,[150]LTM!$N$699:$N$706,[150]LTM!$N$710:$N$714,[150]LTM!$N$717:$N$734,[150]LTM!$N$738,[150]LTM!$N$745:$N$751,[150]LTM!$N$837:$N$838,[150]LTM!$N$1454:$N$1458,[150]LTM!$N$1468:$N$1469</definedName>
    <definedName name="hn.MultByFXRatesTop1" hidden="1">[150]LTM!$G$461,[150]LTM!$G$463:$G$464,[150]LTM!$G$468:$G$469,[150]LTM!$G$473:$G$475,[150]LTM!$G$480,[150]LTM!$G$484:$G$485,[150]LTM!$G$490:$G$509,[150]LTM!$G$512,[150]LTM!$G$514:$G$518,[150]LTM!$G$525:$G$526,[150]LTM!$G$532:$G$537,[150]LTM!$G$560</definedName>
    <definedName name="hn.MultByFXRatesTop2" hidden="1">[150]LTM!$H$461,[150]LTM!$H$463:$H$464,[150]LTM!$H$468:$H$469,[150]LTM!$H$473:$H$475,[150]LTM!$H$480,[150]LTM!$H$484:$H$485,[150]LTM!$H$490:$H$509,[150]LTM!$H$512,[150]LTM!$H$514:$H$518,[150]LTM!$H$525:$H$526,[150]LTM!$H$532:$H$537,[150]LTM!$H$560,[150]LTM!$H$590:$H$591,[150]LTM!$H$614:$H$631,[150]LTM!$H$635:$H$636</definedName>
    <definedName name="hn.MultByFXRatesTop3" hidden="1">[150]LTM!$I$461,[150]LTM!$I$463:$I$464,[150]LTM!$I$468:$I$469,[150]LTM!$I$473:$I$475,[150]LTM!$I$480,[150]LTM!$I$484:$I$485,[150]LTM!$I$490:$I$509,[150]LTM!$I$512,[150]LTM!$I$514:$I$518,[150]LTM!$I$525:$I$526,[150]LTM!$I$532:$I$537,[150]LTM!$I$560,[150]LTM!$I$590:$I$591,[150]LTM!$I$614:$I$631,[150]LTM!$I$635:$I$636</definedName>
    <definedName name="hn.MultByFXRatesTop4" hidden="1">[150]LTM!$J$461,[150]LTM!$J$463:$J$464,[150]LTM!$J$468:$J$469,[150]LTM!$J$473:$J$475,[150]LTM!$J$480,[150]LTM!$J$484:$J$485,[150]LTM!$J$490:$J$509,[150]LTM!$J$512,[150]LTM!$J$514:$J$518,[150]LTM!$J$525:$J$526,[150]LTM!$J$532:$J$537,[150]LTM!$J$560,[150]LTM!$J$590:$J$591,[150]LTM!$J$614:$J$631,[150]LTM!$J$635:$J$636</definedName>
    <definedName name="hn.MultByFXRatesTop5" hidden="1">[150]LTM!$L$461,[150]LTM!$L$463:$L$464,[150]LTM!$L$468:$L$469,[150]LTM!$L$473:$L$475,[150]LTM!$L$480,[150]LTM!$L$484:$L$485,[150]LTM!$L$490:$L$509,[150]LTM!$L$512,[150]LTM!$L$514:$L$518,[150]LTM!$L$525:$L$526,[150]LTM!$L$532:$L$537,[150]LTM!$L$560</definedName>
    <definedName name="hn.MultByFXRatesTop6" hidden="1">[150]LTM!$M$461,[150]LTM!$M$463:$M$464,[150]LTM!$M$468:$M$469,[150]LTM!$M$473:$M$475,[150]LTM!$M$480,[150]LTM!$M$484:$M$485,[150]LTM!$M$490:$M$509,[150]LTM!$M$512,[150]LTM!$M$514:$M$518,[150]LTM!$M$525:$M$526,[150]LTM!$M$532:$M$537,[150]LTM!$M$560,[150]LTM!$M$590:$M$591,[150]LTM!$M$614:$M$631,[150]LTM!$M$635:$M$636</definedName>
    <definedName name="hn.MultByFXRatesTop7" hidden="1">[150]LTM!$N$461,[150]LTM!$N$463:$N$464,[150]LTM!$N$468:$N$469,[150]LTM!$N$473:$N$475,[150]LTM!$N$480,[150]LTM!$N$484:$N$485,[150]LTM!$N$490:$N$509,[150]LTM!$N$512,[150]LTM!$N$514:$N$518,[150]LTM!$N$525:$N$526,[150]LTM!$N$532:$N$537,[150]LTM!$N$560,[150]LTM!$N$590:$N$591,[150]LTM!$N$614:$N$631,[150]LTM!$N$635:$N$636</definedName>
    <definedName name="hn.NoUpload" hidden="1">0</definedName>
    <definedName name="hn.YearLabel" localSheetId="7" hidden="1">#REF!</definedName>
    <definedName name="hn.YearLabel" localSheetId="1" hidden="1">#REF!</definedName>
    <definedName name="hn.YearLabel" hidden="1">#REF!</definedName>
    <definedName name="hn_1" localSheetId="19" hidden="1">{"TAB1",#N/A,TRUE,"GENERAL";"TAB2",#N/A,TRUE,"GENERAL";"TAB3",#N/A,TRUE,"GENERAL";"TAB4",#N/A,TRUE,"GENERAL";"TAB5",#N/A,TRUE,"GENERAL"}</definedName>
    <definedName name="hn_1" localSheetId="20" hidden="1">{"TAB1",#N/A,TRUE,"GENERAL";"TAB2",#N/A,TRUE,"GENERAL";"TAB3",#N/A,TRUE,"GENERAL";"TAB4",#N/A,TRUE,"GENERAL";"TAB5",#N/A,TRUE,"GENERAL"}</definedName>
    <definedName name="hn_1" hidden="1">{"TAB1",#N/A,TRUE,"GENERAL";"TAB2",#N/A,TRUE,"GENERAL";"TAB3",#N/A,TRUE,"GENERAL";"TAB4",#N/A,TRUE,"GENERAL";"TAB5",#N/A,TRUE,"GENERAL"}</definedName>
    <definedName name="hnt" localSheetId="7">#REF!</definedName>
    <definedName name="hnt" localSheetId="19">#REF!</definedName>
    <definedName name="hnt" localSheetId="18">#REF!</definedName>
    <definedName name="hnt" localSheetId="20">#REF!</definedName>
    <definedName name="hnt" localSheetId="1">#REF!</definedName>
    <definedName name="hnt">#REF!</definedName>
    <definedName name="HOJA" localSheetId="7">DATE(YEAR('2.4'!Loan_Start),MONTH('2.4'!Loan_Start)+Payment_Number,DAY('2.4'!Loan_Start))</definedName>
    <definedName name="HOJA" localSheetId="19">DATE(YEAR([0]!Loan_Start),MONTH([0]!Loan_Start)+Payment_Number,DAY([0]!Loan_Start))</definedName>
    <definedName name="HOJA" localSheetId="18">DATE(YEAR([0]!Loan_Start),MONTH([0]!Loan_Start)+Payment_Number,DAY([0]!Loan_Start))</definedName>
    <definedName name="HOJA" localSheetId="20">DATE(YEAR('M DE OBRA'!Loan_Start),MONTH('M DE OBRA'!Loan_Start)+Payment_Number,DAY('M DE OBRA'!Loan_Start))</definedName>
    <definedName name="HOJA" localSheetId="1">DATE(YEAR('PRESUPUESTO GENERAL HORNILLAS'!Loan_Start),MONTH('PRESUPUESTO GENERAL HORNILLAS'!Loan_Start)+Payment_Number,DAY('PRESUPUESTO GENERAL HORNILLAS'!Loan_Start))</definedName>
    <definedName name="HOJA">DATE(YEAR([0]!Loan_Start),MONTH([0]!Loan_Start)+Payment_Number,DAY([0]!Loan_Start))</definedName>
    <definedName name="Hoja_Dis">[151]Design!$B$11:$DY$51</definedName>
    <definedName name="Hoja_Dis_All">[151]Design!$A$11:$DY$29</definedName>
    <definedName name="Hoja_Dis_Com">[101]Design!$A$11:$EA$267</definedName>
    <definedName name="Hoja_Dis_out">[151]Design!$C$11:$BX$27</definedName>
    <definedName name="Hoja_Dis_Ver">[151]Design!$B$11:$DY$51</definedName>
    <definedName name="HOJA1" localSheetId="7">#REF!</definedName>
    <definedName name="HOJA1" localSheetId="19">#REF!</definedName>
    <definedName name="HOJA1" localSheetId="18">#REF!</definedName>
    <definedName name="HOJA1" localSheetId="20">#REF!</definedName>
    <definedName name="HOJA1" localSheetId="1">#REF!</definedName>
    <definedName name="HOJA1">#REF!</definedName>
    <definedName name="HOJA444" localSheetId="7">DATE(YEAR('2.4'!Loan_Start),MONTH('2.4'!Loan_Start)+Payment_Number,DAY('2.4'!Loan_Start))</definedName>
    <definedName name="HOJA444" localSheetId="19">DATE(YEAR([0]!Loan_Start),MONTH([0]!Loan_Start)+Payment_Number,DAY([0]!Loan_Start))</definedName>
    <definedName name="HOJA444" localSheetId="18">DATE(YEAR([0]!Loan_Start),MONTH([0]!Loan_Start)+Payment_Number,DAY([0]!Loan_Start))</definedName>
    <definedName name="HOJA444" localSheetId="20">DATE(YEAR('M DE OBRA'!Loan_Start),MONTH('M DE OBRA'!Loan_Start)+Payment_Number,DAY('M DE OBRA'!Loan_Start))</definedName>
    <definedName name="HOJA444" localSheetId="1">DATE(YEAR('PRESUPUESTO GENERAL HORNILLAS'!Loan_Start),MONTH('PRESUPUESTO GENERAL HORNILLAS'!Loan_Start)+Payment_Number,DAY('PRESUPUESTO GENERAL HORNILLAS'!Loan_Start))</definedName>
    <definedName name="HOJA444">DATE(YEAR([0]!Loan_Start),MONTH([0]!Loan_Start)+Payment_Number,DAY([0]!Loan_Start))</definedName>
    <definedName name="HOJA8" localSheetId="7">#REF!</definedName>
    <definedName name="HOJA8" localSheetId="1">#REF!</definedName>
    <definedName name="HOJA8">#REF!</definedName>
    <definedName name="hola" localSheetId="7">#REF!</definedName>
    <definedName name="hola" localSheetId="1">#REF!</definedName>
    <definedName name="hola">#REF!</definedName>
    <definedName name="HORAA" localSheetId="7">#REF!</definedName>
    <definedName name="HORAA" localSheetId="1">#REF!</definedName>
    <definedName name="HORAA">#REF!</definedName>
    <definedName name="HORAS_DIAS" localSheetId="7">#REF!</definedName>
    <definedName name="HORAS_DIAS" localSheetId="1">#REF!</definedName>
    <definedName name="HORAS_DIAS">#REF!</definedName>
    <definedName name="horas_lluvia" localSheetId="7">#REF!</definedName>
    <definedName name="horas_lluvia" localSheetId="1">#REF!</definedName>
    <definedName name="horas_lluvia">#REF!</definedName>
    <definedName name="HORAS_LLUVIAS" localSheetId="7">#REF!</definedName>
    <definedName name="HORAS_LLUVIAS" localSheetId="1">#REF!</definedName>
    <definedName name="HORAS_LLUVIAS">#REF!</definedName>
    <definedName name="HORASLLUVIA" localSheetId="7">#REF!</definedName>
    <definedName name="HORASLLUVIA" localSheetId="1">#REF!</definedName>
    <definedName name="HORASLLUVIA">#REF!</definedName>
    <definedName name="HoursTotCol" localSheetId="7">#REF!</definedName>
    <definedName name="HoursTotCol" localSheetId="1">#REF!</definedName>
    <definedName name="HoursTotCol">#REF!</definedName>
    <definedName name="hp" localSheetId="19">#REF!</definedName>
    <definedName name="hp" localSheetId="18">#REF!</definedName>
    <definedName name="hp" localSheetId="20">#REF!</definedName>
    <definedName name="Hp">[17]CALCULO!$E$67</definedName>
    <definedName name="hqi" localSheetId="7">#REF!</definedName>
    <definedName name="hqi" localSheetId="19">#REF!</definedName>
    <definedName name="hqi" localSheetId="18">#REF!</definedName>
    <definedName name="hqi" localSheetId="20">#REF!</definedName>
    <definedName name="hqi" localSheetId="1">#REF!</definedName>
    <definedName name="hqi">#REF!</definedName>
    <definedName name="hreer" localSheetId="19" hidden="1">{"TAB1",#N/A,TRUE,"GENERAL";"TAB2",#N/A,TRUE,"GENERAL";"TAB3",#N/A,TRUE,"GENERAL";"TAB4",#N/A,TRUE,"GENERAL";"TAB5",#N/A,TRUE,"GENERAL"}</definedName>
    <definedName name="hreer" localSheetId="20" hidden="1">{"TAB1",#N/A,TRUE,"GENERAL";"TAB2",#N/A,TRUE,"GENERAL";"TAB3",#N/A,TRUE,"GENERAL";"TAB4",#N/A,TRUE,"GENERAL";"TAB5",#N/A,TRUE,"GENERAL"}</definedName>
    <definedName name="hreer" hidden="1">{"TAB1",#N/A,TRUE,"GENERAL";"TAB2",#N/A,TRUE,"GENERAL";"TAB3",#N/A,TRUE,"GENERAL";"TAB4",#N/A,TRUE,"GENERAL";"TAB5",#N/A,TRUE,"GENERAL"}</definedName>
    <definedName name="hreer_1" localSheetId="19" hidden="1">{"TAB1",#N/A,TRUE,"GENERAL";"TAB2",#N/A,TRUE,"GENERAL";"TAB3",#N/A,TRUE,"GENERAL";"TAB4",#N/A,TRUE,"GENERAL";"TAB5",#N/A,TRUE,"GENERAL"}</definedName>
    <definedName name="hreer_1" localSheetId="20" hidden="1">{"TAB1",#N/A,TRUE,"GENERAL";"TAB2",#N/A,TRUE,"GENERAL";"TAB3",#N/A,TRUE,"GENERAL";"TAB4",#N/A,TRUE,"GENERAL";"TAB5",#N/A,TRUE,"GENERAL"}</definedName>
    <definedName name="hreer_1"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20" hidden="1">{"TAB1",#N/A,TRUE,"GENERAL";"TAB2",#N/A,TRUE,"GENERAL";"TAB3",#N/A,TRUE,"GENERAL";"TAB4",#N/A,TRUE,"GENERAL";"TAB5",#N/A,TRUE,"GENERAL"}</definedName>
    <definedName name="hrhth" hidden="1">{"TAB1",#N/A,TRUE,"GENERAL";"TAB2",#N/A,TRUE,"GENERAL";"TAB3",#N/A,TRUE,"GENERAL";"TAB4",#N/A,TRUE,"GENERAL";"TAB5",#N/A,TRUE,"GENERAL"}</definedName>
    <definedName name="hrhth_1" localSheetId="19" hidden="1">{"TAB1",#N/A,TRUE,"GENERAL";"TAB2",#N/A,TRUE,"GENERAL";"TAB3",#N/A,TRUE,"GENERAL";"TAB4",#N/A,TRUE,"GENERAL";"TAB5",#N/A,TRUE,"GENERAL"}</definedName>
    <definedName name="hrhth_1" localSheetId="20" hidden="1">{"TAB1",#N/A,TRUE,"GENERAL";"TAB2",#N/A,TRUE,"GENERAL";"TAB3",#N/A,TRUE,"GENERAL";"TAB4",#N/A,TRUE,"GENERAL";"TAB5",#N/A,TRUE,"GENERAL"}</definedName>
    <definedName name="hrhth_1" hidden="1">{"TAB1",#N/A,TRUE,"GENERAL";"TAB2",#N/A,TRUE,"GENERAL";"TAB3",#N/A,TRUE,"GENERAL";"TAB4",#N/A,TRUE,"GENERAL";"TAB5",#N/A,TRUE,"GENERAL"}</definedName>
    <definedName name="HrIncrement" localSheetId="7">'[86]Equip Data'!#REF!</definedName>
    <definedName name="HrIncrement" localSheetId="1">'[86]Equip Data'!#REF!</definedName>
    <definedName name="HrIncrement">'[86]Equip Data'!#REF!</definedName>
    <definedName name="hrthtrh" localSheetId="19" hidden="1">{"TAB1",#N/A,TRUE,"GENERAL";"TAB2",#N/A,TRUE,"GENERAL";"TAB3",#N/A,TRUE,"GENERAL";"TAB4",#N/A,TRUE,"GENERAL";"TAB5",#N/A,TRUE,"GENERAL"}</definedName>
    <definedName name="hrthtrh" localSheetId="20" hidden="1">{"TAB1",#N/A,TRUE,"GENERAL";"TAB2",#N/A,TRUE,"GENERAL";"TAB3",#N/A,TRUE,"GENERAL";"TAB4",#N/A,TRUE,"GENERAL";"TAB5",#N/A,TRUE,"GENERAL"}</definedName>
    <definedName name="hrthtrh" hidden="1">{"TAB1",#N/A,TRUE,"GENERAL";"TAB2",#N/A,TRUE,"GENERAL";"TAB3",#N/A,TRUE,"GENERAL";"TAB4",#N/A,TRUE,"GENERAL";"TAB5",#N/A,TRUE,"GENERAL"}</definedName>
    <definedName name="hrthtrh_1" localSheetId="19" hidden="1">{"TAB1",#N/A,TRUE,"GENERAL";"TAB2",#N/A,TRUE,"GENERAL";"TAB3",#N/A,TRUE,"GENERAL";"TAB4",#N/A,TRUE,"GENERAL";"TAB5",#N/A,TRUE,"GENERAL"}</definedName>
    <definedName name="hrthtrh_1" localSheetId="20" hidden="1">{"TAB1",#N/A,TRUE,"GENERAL";"TAB2",#N/A,TRUE,"GENERAL";"TAB3",#N/A,TRUE,"GENERAL";"TAB4",#N/A,TRUE,"GENERAL";"TAB5",#N/A,TRUE,"GENERAL"}</definedName>
    <definedName name="hrthtrh_1" hidden="1">{"TAB1",#N/A,TRUE,"GENERAL";"TAB2",#N/A,TRUE,"GENERAL";"TAB3",#N/A,TRUE,"GENERAL";"TAB4",#N/A,TRUE,"GENERAL";"TAB5",#N/A,TRUE,"GENERAL"}</definedName>
    <definedName name="hsfg" localSheetId="19" hidden="1">{"via1",#N/A,TRUE,"general";"via2",#N/A,TRUE,"general";"via3",#N/A,TRUE,"general"}</definedName>
    <definedName name="hsfg" localSheetId="20" hidden="1">{"via1",#N/A,TRUE,"general";"via2",#N/A,TRUE,"general";"via3",#N/A,TRUE,"general"}</definedName>
    <definedName name="hsfg" hidden="1">{"via1",#N/A,TRUE,"general";"via2",#N/A,TRUE,"general";"via3",#N/A,TRUE,"general"}</definedName>
    <definedName name="hsfg_1" localSheetId="19" hidden="1">{"via1",#N/A,TRUE,"general";"via2",#N/A,TRUE,"general";"via3",#N/A,TRUE,"general"}</definedName>
    <definedName name="hsfg_1" localSheetId="20" hidden="1">{"via1",#N/A,TRUE,"general";"via2",#N/A,TRUE,"general";"via3",#N/A,TRUE,"general"}</definedName>
    <definedName name="hsfg_1" hidden="1">{"via1",#N/A,TRUE,"general";"via2",#N/A,TRUE,"general";"via3",#N/A,TRUE,"general"}</definedName>
    <definedName name="hsup" localSheetId="7">#REF!</definedName>
    <definedName name="hsup" localSheetId="1">#REF!</definedName>
    <definedName name="hsup">#REF!</definedName>
    <definedName name="ht" localSheetId="7">#REF!</definedName>
    <definedName name="ht" localSheetId="19">#REF!</definedName>
    <definedName name="ht" localSheetId="18">#REF!</definedName>
    <definedName name="ht" localSheetId="20">#REF!</definedName>
    <definedName name="ht" localSheetId="1">#REF!</definedName>
    <definedName name="ht">#REF!</definedName>
    <definedName name="htecn" localSheetId="7">#REF!</definedName>
    <definedName name="htecn" localSheetId="1">#REF!</definedName>
    <definedName name="htecn">#REF!</definedName>
    <definedName name="hthdrf" localSheetId="19" hidden="1">{"TAB1",#N/A,TRUE,"GENERAL";"TAB2",#N/A,TRUE,"GENERAL";"TAB3",#N/A,TRUE,"GENERAL";"TAB4",#N/A,TRUE,"GENERAL";"TAB5",#N/A,TRUE,"GENERAL"}</definedName>
    <definedName name="hthdrf" localSheetId="20" hidden="1">{"TAB1",#N/A,TRUE,"GENERAL";"TAB2",#N/A,TRUE,"GENERAL";"TAB3",#N/A,TRUE,"GENERAL";"TAB4",#N/A,TRUE,"GENERAL";"TAB5",#N/A,TRUE,"GENERAL"}</definedName>
    <definedName name="hthdrf" hidden="1">{"TAB1",#N/A,TRUE,"GENERAL";"TAB2",#N/A,TRUE,"GENERAL";"TAB3",#N/A,TRUE,"GENERAL";"TAB4",#N/A,TRUE,"GENERAL";"TAB5",#N/A,TRUE,"GENERAL"}</definedName>
    <definedName name="hthdrf_1" localSheetId="19" hidden="1">{"TAB1",#N/A,TRUE,"GENERAL";"TAB2",#N/A,TRUE,"GENERAL";"TAB3",#N/A,TRUE,"GENERAL";"TAB4",#N/A,TRUE,"GENERAL";"TAB5",#N/A,TRUE,"GENERAL"}</definedName>
    <definedName name="hthdrf_1" localSheetId="20" hidden="1">{"TAB1",#N/A,TRUE,"GENERAL";"TAB2",#N/A,TRUE,"GENERAL";"TAB3",#N/A,TRUE,"GENERAL";"TAB4",#N/A,TRUE,"GENERAL";"TAB5",#N/A,TRUE,"GENERAL"}</definedName>
    <definedName name="hthdrf_1" hidden="1">{"TAB1",#N/A,TRUE,"GENERAL";"TAB2",#N/A,TRUE,"GENERAL";"TAB3",#N/A,TRUE,"GENERAL";"TAB4",#N/A,TRUE,"GENERAL";"TAB5",#N/A,TRUE,"GENERAL"}</definedName>
    <definedName name="htk" localSheetId="7">#REF!</definedName>
    <definedName name="htk" localSheetId="19">#REF!</definedName>
    <definedName name="htk" localSheetId="18">#REF!</definedName>
    <definedName name="htk" localSheetId="20">#REF!</definedName>
    <definedName name="htk" localSheetId="1">#REF!</definedName>
    <definedName name="htk">#REF!</definedName>
    <definedName name="htryrt7" localSheetId="19" hidden="1">{"via1",#N/A,TRUE,"general";"via2",#N/A,TRUE,"general";"via3",#N/A,TRUE,"general"}</definedName>
    <definedName name="htryrt7" localSheetId="20" hidden="1">{"via1",#N/A,TRUE,"general";"via2",#N/A,TRUE,"general";"via3",#N/A,TRUE,"general"}</definedName>
    <definedName name="htryrt7" hidden="1">{"via1",#N/A,TRUE,"general";"via2",#N/A,TRUE,"general";"via3",#N/A,TRUE,"general"}</definedName>
    <definedName name="htryrt7_1" localSheetId="19" hidden="1">{"via1",#N/A,TRUE,"general";"via2",#N/A,TRUE,"general";"via3",#N/A,TRUE,"general"}</definedName>
    <definedName name="htryrt7_1" localSheetId="20" hidden="1">{"via1",#N/A,TRUE,"general";"via2",#N/A,TRUE,"general";"via3",#N/A,TRUE,"general"}</definedName>
    <definedName name="htryrt7_1" hidden="1">{"via1",#N/A,TRUE,"general";"via2",#N/A,TRUE,"general";"via3",#N/A,TRUE,"general"}</definedName>
    <definedName name="HUGO">#N/A</definedName>
    <definedName name="hvehiculo" localSheetId="7">#REF!</definedName>
    <definedName name="hvehiculo" localSheetId="1">#REF!</definedName>
    <definedName name="hvehiculo">#REF!</definedName>
    <definedName name="HY" localSheetId="7">#REF!</definedName>
    <definedName name="HY" localSheetId="1">#REF!</definedName>
    <definedName name="HY">#REF!</definedName>
    <definedName name="hyhjop" localSheetId="19" hidden="1">{"TAB1",#N/A,TRUE,"GENERAL";"TAB2",#N/A,TRUE,"GENERAL";"TAB3",#N/A,TRUE,"GENERAL";"TAB4",#N/A,TRUE,"GENERAL";"TAB5",#N/A,TRUE,"GENERAL"}</definedName>
    <definedName name="hyhjop" localSheetId="20" hidden="1">{"TAB1",#N/A,TRUE,"GENERAL";"TAB2",#N/A,TRUE,"GENERAL";"TAB3",#N/A,TRUE,"GENERAL";"TAB4",#N/A,TRUE,"GENERAL";"TAB5",#N/A,TRUE,"GENERAL"}</definedName>
    <definedName name="hyhjop" hidden="1">{"TAB1",#N/A,TRUE,"GENERAL";"TAB2",#N/A,TRUE,"GENERAL";"TAB3",#N/A,TRUE,"GENERAL";"TAB4",#N/A,TRUE,"GENERAL";"TAB5",#N/A,TRUE,"GENERAL"}</definedName>
    <definedName name="hyhjop_1" localSheetId="19" hidden="1">{"TAB1",#N/A,TRUE,"GENERAL";"TAB2",#N/A,TRUE,"GENERAL";"TAB3",#N/A,TRUE,"GENERAL";"TAB4",#N/A,TRUE,"GENERAL";"TAB5",#N/A,TRUE,"GENERAL"}</definedName>
    <definedName name="hyhjop_1" localSheetId="20" hidden="1">{"TAB1",#N/A,TRUE,"GENERAL";"TAB2",#N/A,TRUE,"GENERAL";"TAB3",#N/A,TRUE,"GENERAL";"TAB4",#N/A,TRUE,"GENERAL";"TAB5",#N/A,TRUE,"GENERAL"}</definedName>
    <definedName name="hyhjop_1"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20" hidden="1">{"TAB1",#N/A,TRUE,"GENERAL";"TAB2",#N/A,TRUE,"GENERAL";"TAB3",#N/A,TRUE,"GENERAL";"TAB4",#N/A,TRUE,"GENERAL";"TAB5",#N/A,TRUE,"GENERAL"}</definedName>
    <definedName name="hyhyh" hidden="1">{"TAB1",#N/A,TRUE,"GENERAL";"TAB2",#N/A,TRUE,"GENERAL";"TAB3",#N/A,TRUE,"GENERAL";"TAB4",#N/A,TRUE,"GENERAL";"TAB5",#N/A,TRUE,"GENERAL"}</definedName>
    <definedName name="hyhyh_1" localSheetId="19" hidden="1">{"TAB1",#N/A,TRUE,"GENERAL";"TAB2",#N/A,TRUE,"GENERAL";"TAB3",#N/A,TRUE,"GENERAL";"TAB4",#N/A,TRUE,"GENERAL";"TAB5",#N/A,TRUE,"GENERAL"}</definedName>
    <definedName name="hyhyh_1" localSheetId="20" hidden="1">{"TAB1",#N/A,TRUE,"GENERAL";"TAB2",#N/A,TRUE,"GENERAL";"TAB3",#N/A,TRUE,"GENERAL";"TAB4",#N/A,TRUE,"GENERAL";"TAB5",#N/A,TRUE,"GENERAL"}</definedName>
    <definedName name="hyhyh_1" hidden="1">{"TAB1",#N/A,TRUE,"GENERAL";"TAB2",#N/A,TRUE,"GENERAL";"TAB3",#N/A,TRUE,"GENERAL";"TAB4",#N/A,TRUE,"GENERAL";"TAB5",#N/A,TRUE,"GENERAL"}</definedName>
    <definedName name="HYT" localSheetId="7">#REF!</definedName>
    <definedName name="HYT" localSheetId="19">#REF!</definedName>
    <definedName name="HYT" localSheetId="18">#REF!</definedName>
    <definedName name="HYT" localSheetId="20">#REF!</definedName>
    <definedName name="HYT" localSheetId="1">#REF!</definedName>
    <definedName name="HYT">#REF!</definedName>
    <definedName name="hytirs" localSheetId="19" hidden="1">{"via1",#N/A,TRUE,"general";"via2",#N/A,TRUE,"general";"via3",#N/A,TRUE,"general"}</definedName>
    <definedName name="hytirs" localSheetId="20" hidden="1">{"via1",#N/A,TRUE,"general";"via2",#N/A,TRUE,"general";"via3",#N/A,TRUE,"general"}</definedName>
    <definedName name="hytirs" hidden="1">{"via1",#N/A,TRUE,"general";"via2",#N/A,TRUE,"general";"via3",#N/A,TRUE,"general"}</definedName>
    <definedName name="hytirs_1" localSheetId="19" hidden="1">{"via1",#N/A,TRUE,"general";"via2",#N/A,TRUE,"general";"via3",#N/A,TRUE,"general"}</definedName>
    <definedName name="hytirs_1" localSheetId="20" hidden="1">{"via1",#N/A,TRUE,"general";"via2",#N/A,TRUE,"general";"via3",#N/A,TRUE,"general"}</definedName>
    <definedName name="hytirs_1" hidden="1">{"via1",#N/A,TRUE,"general";"via2",#N/A,TRUE,"general";"via3",#N/A,TRUE,"general"}</definedName>
    <definedName name="i" localSheetId="7">#REF!</definedName>
    <definedName name="I" localSheetId="19">#REF!</definedName>
    <definedName name="I" localSheetId="18">#REF!</definedName>
    <definedName name="I" localSheetId="20">#REF!</definedName>
    <definedName name="i" localSheetId="1">#REF!</definedName>
    <definedName name="i">#REF!</definedName>
    <definedName name="i8i" localSheetId="19" hidden="1">{"TAB1",#N/A,TRUE,"GENERAL";"TAB2",#N/A,TRUE,"GENERAL";"TAB3",#N/A,TRUE,"GENERAL";"TAB4",#N/A,TRUE,"GENERAL";"TAB5",#N/A,TRUE,"GENERAL"}</definedName>
    <definedName name="i8i" localSheetId="20" hidden="1">{"TAB1",#N/A,TRUE,"GENERAL";"TAB2",#N/A,TRUE,"GENERAL";"TAB3",#N/A,TRUE,"GENERAL";"TAB4",#N/A,TRUE,"GENERAL";"TAB5",#N/A,TRUE,"GENERAL"}</definedName>
    <definedName name="i8i" hidden="1">{"TAB1",#N/A,TRUE,"GENERAL";"TAB2",#N/A,TRUE,"GENERAL";"TAB3",#N/A,TRUE,"GENERAL";"TAB4",#N/A,TRUE,"GENERAL";"TAB5",#N/A,TRUE,"GENERAL"}</definedName>
    <definedName name="i8i_1" localSheetId="19" hidden="1">{"TAB1",#N/A,TRUE,"GENERAL";"TAB2",#N/A,TRUE,"GENERAL";"TAB3",#N/A,TRUE,"GENERAL";"TAB4",#N/A,TRUE,"GENERAL";"TAB5",#N/A,TRUE,"GENERAL"}</definedName>
    <definedName name="i8i_1" localSheetId="20" hidden="1">{"TAB1",#N/A,TRUE,"GENERAL";"TAB2",#N/A,TRUE,"GENERAL";"TAB3",#N/A,TRUE,"GENERAL";"TAB4",#N/A,TRUE,"GENERAL";"TAB5",#N/A,TRUE,"GENERAL"}</definedName>
    <definedName name="i8i_1" hidden="1">{"TAB1",#N/A,TRUE,"GENERAL";"TAB2",#N/A,TRUE,"GENERAL";"TAB3",#N/A,TRUE,"GENERAL";"TAB4",#N/A,TRUE,"GENERAL";"TAB5",#N/A,TRUE,"GENERAL"}</definedName>
    <definedName name="IANC">[4]INPUTS!$D$20</definedName>
    <definedName name="id" localSheetId="7">#REF!</definedName>
    <definedName name="id" localSheetId="19">#REF!</definedName>
    <definedName name="id" localSheetId="18">#REF!</definedName>
    <definedName name="id" localSheetId="20">#REF!</definedName>
    <definedName name="id" localSheetId="1">#REF!</definedName>
    <definedName name="id">#REF!</definedName>
    <definedName name="IF" localSheetId="7">'[152]A. P. U.'!#REF!</definedName>
    <definedName name="IF" localSheetId="19">'[87]A. P. U.'!#REF!</definedName>
    <definedName name="IF" localSheetId="18">'[87]A. P. U.'!#REF!</definedName>
    <definedName name="IF" localSheetId="20">'[87]A. P. U.'!#REF!</definedName>
    <definedName name="IF" localSheetId="1">'[152]A. P. U.'!#REF!</definedName>
    <definedName name="IF">'[152]A. P. U.'!#REF!</definedName>
    <definedName name="ig" localSheetId="7">#REF!</definedName>
    <definedName name="ig" localSheetId="19">#REF!</definedName>
    <definedName name="ig" localSheetId="18">#REF!</definedName>
    <definedName name="ig" localSheetId="20">#REF!</definedName>
    <definedName name="ig" localSheetId="1">#REF!</definedName>
    <definedName name="ig">#REF!</definedName>
    <definedName name="ii" localSheetId="7">#REF!</definedName>
    <definedName name="ii" localSheetId="19" hidden="1">{"TAB1",#N/A,TRUE,"GENERAL";"TAB2",#N/A,TRUE,"GENERAL";"TAB3",#N/A,TRUE,"GENERAL";"TAB4",#N/A,TRUE,"GENERAL";"TAB5",#N/A,TRUE,"GENERAL"}</definedName>
    <definedName name="ii" localSheetId="18" hidden="1">{"TAB1",#N/A,TRUE,"GENERAL";"TAB2",#N/A,TRUE,"GENERAL";"TAB3",#N/A,TRUE,"GENERAL";"TAB4",#N/A,TRUE,"GENERAL";"TAB5",#N/A,TRUE,"GENERAL"}</definedName>
    <definedName name="ii" localSheetId="20" hidden="1">{"TAB1",#N/A,TRUE,"GENERAL";"TAB2",#N/A,TRUE,"GENERAL";"TAB3",#N/A,TRUE,"GENERAL";"TAB4",#N/A,TRUE,"GENERAL";"TAB5",#N/A,TRUE,"GENERAL"}</definedName>
    <definedName name="ii" localSheetId="1">#REF!</definedName>
    <definedName name="ii">#REF!</definedName>
    <definedName name="ii_1" localSheetId="19" hidden="1">{"TAB1",#N/A,TRUE,"GENERAL";"TAB2",#N/A,TRUE,"GENERAL";"TAB3",#N/A,TRUE,"GENERAL";"TAB4",#N/A,TRUE,"GENERAL";"TAB5",#N/A,TRUE,"GENERAL"}</definedName>
    <definedName name="ii_1" localSheetId="20" hidden="1">{"TAB1",#N/A,TRUE,"GENERAL";"TAB2",#N/A,TRUE,"GENERAL";"TAB3",#N/A,TRUE,"GENERAL";"TAB4",#N/A,TRUE,"GENERAL";"TAB5",#N/A,TRUE,"GENERAL"}</definedName>
    <definedName name="ii_1" hidden="1">{"TAB1",#N/A,TRUE,"GENERAL";"TAB2",#N/A,TRUE,"GENERAL";"TAB3",#N/A,TRUE,"GENERAL";"TAB4",#N/A,TRUE,"GENERAL";"TAB5",#N/A,TRUE,"GENERAL"}</definedName>
    <definedName name="III" localSheetId="7">#REF!</definedName>
    <definedName name="iii" localSheetId="19" hidden="1">{"via1",#N/A,TRUE,"general";"via2",#N/A,TRUE,"general";"via3",#N/A,TRUE,"general"}</definedName>
    <definedName name="iii" localSheetId="18" hidden="1">{"via1",#N/A,TRUE,"general";"via2",#N/A,TRUE,"general";"via3",#N/A,TRUE,"general"}</definedName>
    <definedName name="iii" localSheetId="20" hidden="1">{"via1",#N/A,TRUE,"general";"via2",#N/A,TRUE,"general";"via3",#N/A,TRUE,"general"}</definedName>
    <definedName name="III" localSheetId="1">#REF!</definedName>
    <definedName name="III">#REF!</definedName>
    <definedName name="iii_1" localSheetId="19" hidden="1">{"via1",#N/A,TRUE,"general";"via2",#N/A,TRUE,"general";"via3",#N/A,TRUE,"general"}</definedName>
    <definedName name="iii_1" localSheetId="20" hidden="1">{"via1",#N/A,TRUE,"general";"via2",#N/A,TRUE,"general";"via3",#N/A,TRUE,"general"}</definedName>
    <definedName name="iii_1" hidden="1">{"via1",#N/A,TRUE,"general";"via2",#N/A,TRUE,"general";"via3",#N/A,TRUE,"general"}</definedName>
    <definedName name="iiii" localSheetId="19" hidden="1">{"via1",#N/A,TRUE,"general";"via2",#N/A,TRUE,"general";"via3",#N/A,TRUE,"general"}</definedName>
    <definedName name="iiii" localSheetId="20" hidden="1">{"via1",#N/A,TRUE,"general";"via2",#N/A,TRUE,"general";"via3",#N/A,TRUE,"general"}</definedName>
    <definedName name="iiii" hidden="1">{"via1",#N/A,TRUE,"general";"via2",#N/A,TRUE,"general";"via3",#N/A,TRUE,"general"}</definedName>
    <definedName name="iiii_1" localSheetId="19" hidden="1">{"via1",#N/A,TRUE,"general";"via2",#N/A,TRUE,"general";"via3",#N/A,TRUE,"general"}</definedName>
    <definedName name="iiii_1" localSheetId="20" hidden="1">{"via1",#N/A,TRUE,"general";"via2",#N/A,TRUE,"general";"via3",#N/A,TRUE,"general"}</definedName>
    <definedName name="iiii_1" hidden="1">{"via1",#N/A,TRUE,"general";"via2",#N/A,TRUE,"general";"via3",#N/A,TRUE,"general"}</definedName>
    <definedName name="iiiiiiik" localSheetId="19" hidden="1">{"via1",#N/A,TRUE,"general";"via2",#N/A,TRUE,"general";"via3",#N/A,TRUE,"general"}</definedName>
    <definedName name="iiiiiiik" localSheetId="20" hidden="1">{"via1",#N/A,TRUE,"general";"via2",#N/A,TRUE,"general";"via3",#N/A,TRUE,"general"}</definedName>
    <definedName name="iiiiiiik" hidden="1">{"via1",#N/A,TRUE,"general";"via2",#N/A,TRUE,"general";"via3",#N/A,TRUE,"general"}</definedName>
    <definedName name="iiiiiiik_1" localSheetId="19" hidden="1">{"via1",#N/A,TRUE,"general";"via2",#N/A,TRUE,"general";"via3",#N/A,TRUE,"general"}</definedName>
    <definedName name="iiiiiiik_1" localSheetId="20" hidden="1">{"via1",#N/A,TRUE,"general";"via2",#N/A,TRUE,"general";"via3",#N/A,TRUE,"general"}</definedName>
    <definedName name="iiiiiiik_1" hidden="1">{"via1",#N/A,TRUE,"general";"via2",#N/A,TRUE,"general";"via3",#N/A,TRUE,"general"}</definedName>
    <definedName name="iiiiuh" localSheetId="19" hidden="1">{"TAB1",#N/A,TRUE,"GENERAL";"TAB2",#N/A,TRUE,"GENERAL";"TAB3",#N/A,TRUE,"GENERAL";"TAB4",#N/A,TRUE,"GENERAL";"TAB5",#N/A,TRUE,"GENERAL"}</definedName>
    <definedName name="iiiiuh" localSheetId="20" hidden="1">{"TAB1",#N/A,TRUE,"GENERAL";"TAB2",#N/A,TRUE,"GENERAL";"TAB3",#N/A,TRUE,"GENERAL";"TAB4",#N/A,TRUE,"GENERAL";"TAB5",#N/A,TRUE,"GENERAL"}</definedName>
    <definedName name="iiiiuh" hidden="1">{"TAB1",#N/A,TRUE,"GENERAL";"TAB2",#N/A,TRUE,"GENERAL";"TAB3",#N/A,TRUE,"GENERAL";"TAB4",#N/A,TRUE,"GENERAL";"TAB5",#N/A,TRUE,"GENERAL"}</definedName>
    <definedName name="iiiiuh_1" localSheetId="19" hidden="1">{"TAB1",#N/A,TRUE,"GENERAL";"TAB2",#N/A,TRUE,"GENERAL";"TAB3",#N/A,TRUE,"GENERAL";"TAB4",#N/A,TRUE,"GENERAL";"TAB5",#N/A,TRUE,"GENERAL"}</definedName>
    <definedName name="iiiiuh_1" localSheetId="20" hidden="1">{"TAB1",#N/A,TRUE,"GENERAL";"TAB2",#N/A,TRUE,"GENERAL";"TAB3",#N/A,TRUE,"GENERAL";"TAB4",#N/A,TRUE,"GENERAL";"TAB5",#N/A,TRUE,"GENERAL"}</definedName>
    <definedName name="iiiiuh_1" hidden="1">{"TAB1",#N/A,TRUE,"GENERAL";"TAB2",#N/A,TRUE,"GENERAL";"TAB3",#N/A,TRUE,"GENERAL";"TAB4",#N/A,TRUE,"GENERAL";"TAB5",#N/A,TRUE,"GENERAL"}</definedName>
    <definedName name="ik" localSheetId="7">#REF!</definedName>
    <definedName name="ik" localSheetId="19">#REF!</definedName>
    <definedName name="ik" localSheetId="18">#REF!</definedName>
    <definedName name="ik" localSheetId="20">#REF!</definedName>
    <definedName name="ik" localSheetId="1">#REF!</definedName>
    <definedName name="ik">#REF!</definedName>
    <definedName name="ikj" localSheetId="7">#REF!</definedName>
    <definedName name="ikj" localSheetId="20">#REF!</definedName>
    <definedName name="ikj" localSheetId="1">#REF!</definedName>
    <definedName name="ikj">#REF!</definedName>
    <definedName name="iktgvfmu" localSheetId="19" hidden="1">{"TAB1",#N/A,TRUE,"GENERAL";"TAB2",#N/A,TRUE,"GENERAL";"TAB3",#N/A,TRUE,"GENERAL";"TAB4",#N/A,TRUE,"GENERAL";"TAB5",#N/A,TRUE,"GENERAL"}</definedName>
    <definedName name="iktgvfmu" localSheetId="20" hidden="1">{"TAB1",#N/A,TRUE,"GENERAL";"TAB2",#N/A,TRUE,"GENERAL";"TAB3",#N/A,TRUE,"GENERAL";"TAB4",#N/A,TRUE,"GENERAL";"TAB5",#N/A,TRUE,"GENERAL"}</definedName>
    <definedName name="iktgvfmu" hidden="1">{"TAB1",#N/A,TRUE,"GENERAL";"TAB2",#N/A,TRUE,"GENERAL";"TAB3",#N/A,TRUE,"GENERAL";"TAB4",#N/A,TRUE,"GENERAL";"TAB5",#N/A,TRUE,"GENERAL"}</definedName>
    <definedName name="iktgvfmu_1" localSheetId="19" hidden="1">{"TAB1",#N/A,TRUE,"GENERAL";"TAB2",#N/A,TRUE,"GENERAL";"TAB3",#N/A,TRUE,"GENERAL";"TAB4",#N/A,TRUE,"GENERAL";"TAB5",#N/A,TRUE,"GENERAL"}</definedName>
    <definedName name="iktgvfmu_1" localSheetId="20" hidden="1">{"TAB1",#N/A,TRUE,"GENERAL";"TAB2",#N/A,TRUE,"GENERAL";"TAB3",#N/A,TRUE,"GENERAL";"TAB4",#N/A,TRUE,"GENERAL";"TAB5",#N/A,TRUE,"GENERAL"}</definedName>
    <definedName name="iktgvfmu_1" hidden="1">{"TAB1",#N/A,TRUE,"GENERAL";"TAB2",#N/A,TRUE,"GENERAL";"TAB3",#N/A,TRUE,"GENERAL";"TAB4",#N/A,TRUE,"GENERAL";"TAB5",#N/A,TRUE,"GENERAL"}</definedName>
    <definedName name="im" localSheetId="19">[41]MATERIALES!$H$5</definedName>
    <definedName name="im" localSheetId="18">[41]MATERIALES!$H$5</definedName>
    <definedName name="im" localSheetId="20">[41]MATERIALES!$H$5</definedName>
    <definedName name="im">[153]MATERIALES!$H$5</definedName>
    <definedName name="Im_Un" localSheetId="7">#REF!</definedName>
    <definedName name="Im_Un" localSheetId="1">#REF!</definedName>
    <definedName name="Im_Un">#REF!</definedName>
    <definedName name="impacto">'[38]Indicadores de Impacto'!$B$2:$B$1479</definedName>
    <definedName name="ImpdosporMilCostos" localSheetId="7">#REF!</definedName>
    <definedName name="ImpdosporMilCostos" localSheetId="1">#REF!</definedName>
    <definedName name="ImpdosporMilCostos">#REF!</definedName>
    <definedName name="Impdosxmil" localSheetId="7">#REF!</definedName>
    <definedName name="Impdosxmil" localSheetId="1">#REF!</definedName>
    <definedName name="Impdosxmil">#REF!</definedName>
    <definedName name="imprev" localSheetId="7">#REF!</definedName>
    <definedName name="imprev" localSheetId="1">#REF!</definedName>
    <definedName name="imprev">#REF!</definedName>
    <definedName name="imprevistos" localSheetId="19">[47]DATOS!$B$17</definedName>
    <definedName name="imprevistos" localSheetId="18">[47]DATOS!$B$17</definedName>
    <definedName name="imprevistos" localSheetId="20">[47]DATOS!$B$17</definedName>
    <definedName name="imprevistos">[82]DATOS!$B$17</definedName>
    <definedName name="Imprevistos_mmto_año1" localSheetId="7">#REF!</definedName>
    <definedName name="Imprevistos_mmto_año1" localSheetId="1">#REF!</definedName>
    <definedName name="Imprevistos_mmto_año1">#REF!</definedName>
    <definedName name="Imprimir_área_IM" localSheetId="7">#REF!</definedName>
    <definedName name="Imprimir_área_IM" localSheetId="1">#REF!</definedName>
    <definedName name="Imprimir_área_IM">#REF!</definedName>
    <definedName name="Imprimir_títulos_IM" localSheetId="7">#REF!</definedName>
    <definedName name="Imprimir_títulos_IM" localSheetId="1">#REF!</definedName>
    <definedName name="Imprimir_títulos_IM">#REF!</definedName>
    <definedName name="ImpuestoCostos" localSheetId="7">#REF!</definedName>
    <definedName name="ImpuestoCostos" localSheetId="1">#REF!</definedName>
    <definedName name="ImpuestoCostos">#REF!</definedName>
    <definedName name="Impuestos" localSheetId="7">#REF!</definedName>
    <definedName name="Impuestos" localSheetId="1">#REF!</definedName>
    <definedName name="Impuestos">#REF!</definedName>
    <definedName name="IMPULSIONALCANTARILLADOTABLA1.10">'[4]INFORMACIÓN REFERENCIA'!$B$441:$F$452</definedName>
    <definedName name="Incomepb" localSheetId="7" hidden="1">#REF!</definedName>
    <definedName name="Incomepb" localSheetId="1" hidden="1">#REF!</definedName>
    <definedName name="Incomepb" hidden="1">#REF!</definedName>
    <definedName name="INCONTERMS" localSheetId="7">[154]LISTAS!#REF!</definedName>
    <definedName name="INCONTERMS" localSheetId="1">[154]LISTAS!#REF!</definedName>
    <definedName name="INCONTERMS">[154]LISTAS!#REF!</definedName>
    <definedName name="INCREMENTO1">'[155]CAT-D7H'!$R$3</definedName>
    <definedName name="INCREMENTO2">'[155]CAT-D7H'!$S$3</definedName>
    <definedName name="INCREMENTO3">'[155]CAT-D7H'!$T$3</definedName>
    <definedName name="IncrementoCanon" localSheetId="7">#REF!</definedName>
    <definedName name="IncrementoCanon" localSheetId="1">#REF!</definedName>
    <definedName name="IncrementoCanon">#REF!</definedName>
    <definedName name="incrustaciones" localSheetId="7">[51]lisprecios!#REF!</definedName>
    <definedName name="incrustaciones" localSheetId="1">[51]lisprecios!#REF!</definedName>
    <definedName name="incrustaciones">[51]lisprecios!#REF!</definedName>
    <definedName name="IND">[156]items!$C$4:$J$247</definedName>
    <definedName name="INDEX" localSheetId="7">'[157]Presupuesto 2003'!#REF!</definedName>
    <definedName name="INDEX" localSheetId="1">'[157]Presupuesto 2003'!#REF!</definedName>
    <definedName name="INDEX">'[157]Presupuesto 2003'!#REF!</definedName>
    <definedName name="Index." localSheetId="7">'[157]Presupuesto 2003'!#REF!</definedName>
    <definedName name="Index." localSheetId="1">'[157]Presupuesto 2003'!#REF!</definedName>
    <definedName name="Index.">'[157]Presupuesto 2003'!#REF!</definedName>
    <definedName name="INDEXa" localSheetId="7">'[157]Presupuesto 2003'!#REF!</definedName>
    <definedName name="INDEXa" localSheetId="1">'[157]Presupuesto 2003'!#REF!</definedName>
    <definedName name="INDEXa">'[157]Presupuesto 2003'!#REF!</definedName>
    <definedName name="INDEXACIÓN" localSheetId="7">'[157]Presupuesto 2003'!#REF!</definedName>
    <definedName name="INDEXACIÓN" localSheetId="1">'[157]Presupuesto 2003'!#REF!</definedName>
    <definedName name="INDEXACIÓN">'[157]Presupuesto 2003'!#REF!</definedName>
    <definedName name="indicador">'[122]PR-04'!$S$1:$S$2</definedName>
    <definedName name="INDICE">[105]INDICE!$A:$IV</definedName>
    <definedName name="INDICEPRECIOSCONSUMIDOR">[4]REFERENCIAS!$A$28:$E$112</definedName>
    <definedName name="INDIREC" localSheetId="7">#REF!</definedName>
    <definedName name="INDIREC" localSheetId="1">#REF!</definedName>
    <definedName name="INDIREC">#REF!</definedName>
    <definedName name="INDJA1" localSheetId="7">#REF!</definedName>
    <definedName name="INDJA1" localSheetId="1">#REF!</definedName>
    <definedName name="INDJA1">#REF!</definedName>
    <definedName name="INF" localSheetId="7">#REF!</definedName>
    <definedName name="inf" localSheetId="19">#REF!</definedName>
    <definedName name="inf" localSheetId="18">#REF!</definedName>
    <definedName name="inf" localSheetId="20">#REF!</definedName>
    <definedName name="INF" localSheetId="1">#REF!</definedName>
    <definedName name="INF">#REF!</definedName>
    <definedName name="INFF" localSheetId="7">#REF!</definedName>
    <definedName name="INFF" localSheetId="1">#REF!</definedName>
    <definedName name="INFF">#REF!</definedName>
    <definedName name="INFG" localSheetId="7">#REF!</definedName>
    <definedName name="INFG" localSheetId="20">#REF!</definedName>
    <definedName name="INFG" localSheetId="1">#REF!</definedName>
    <definedName name="INFG">#REF!</definedName>
    <definedName name="infi" localSheetId="7">#REF!</definedName>
    <definedName name="infi" localSheetId="1">#REF!</definedName>
    <definedName name="infi">#REF!</definedName>
    <definedName name="infor" localSheetId="7">#REF!</definedName>
    <definedName name="infor" localSheetId="20">#REF!</definedName>
    <definedName name="infor" localSheetId="1">#REF!</definedName>
    <definedName name="infor">#REF!</definedName>
    <definedName name="IniCeldaDtfRapida" localSheetId="7">#REF!</definedName>
    <definedName name="IniCeldaDtfRapida" localSheetId="1">#REF!</definedName>
    <definedName name="IniCeldaDtfRapida">#REF!</definedName>
    <definedName name="Inicio">[54]BASES!$E$26</definedName>
    <definedName name="InitFleet" localSheetId="7">#REF!</definedName>
    <definedName name="InitFleet" localSheetId="1">#REF!</definedName>
    <definedName name="InitFleet">#REF!</definedName>
    <definedName name="InitPurch" localSheetId="7">#REF!</definedName>
    <definedName name="InitPurch" localSheetId="1">#REF!</definedName>
    <definedName name="InitPurch">#REF!</definedName>
    <definedName name="ins">[158]insumos!$A$8:$A$40</definedName>
    <definedName name="Instalación_TM_incluye15Breake" localSheetId="7">'[53]L. MAT.'!#REF!</definedName>
    <definedName name="Instalación_TM_incluye15Breake" localSheetId="1">'[53]L. MAT.'!#REF!</definedName>
    <definedName name="Instalación_TM_incluye15Breake">'[53]L. MAT.'!#REF!</definedName>
    <definedName name="instalaciontuberia3" localSheetId="7">#REF!</definedName>
    <definedName name="instalaciontuberia3" localSheetId="1">#REF!</definedName>
    <definedName name="instalaciontuberia3">#REF!</definedName>
    <definedName name="INSU">[159]INSUMOS!$A$1:$E$65536</definedName>
    <definedName name="INSUMO">'[160]Base Datos Insumos'!$A$4:$B$483</definedName>
    <definedName name="INSUMOS">'[160]Base Datos Insumos'!$A$4:$B$483</definedName>
    <definedName name="InsuranceRate">[69]Parameters!$K$16</definedName>
    <definedName name="Int" localSheetId="7">#REF!</definedName>
    <definedName name="Int" localSheetId="19">#REF!</definedName>
    <definedName name="Int" localSheetId="18">#REF!</definedName>
    <definedName name="Int" localSheetId="20">#REF!</definedName>
    <definedName name="Int" localSheetId="1">#REF!</definedName>
    <definedName name="Int">#REF!</definedName>
    <definedName name="intCosteoMmto" localSheetId="7">#REF!</definedName>
    <definedName name="intCosteoMmto" localSheetId="1">#REF!</definedName>
    <definedName name="intCosteoMmto">#REF!</definedName>
    <definedName name="intDiasPagoFactura" localSheetId="7">#REF!</definedName>
    <definedName name="intDiasPagoFactura" localSheetId="1">#REF!</definedName>
    <definedName name="intDiasPagoFactura">#REF!</definedName>
    <definedName name="intensidad">[161]Listado!$AE$2:$AE$4</definedName>
    <definedName name="Interest_Rate" localSheetId="7">#REF!</definedName>
    <definedName name="Interest_Rate" localSheetId="19">#REF!</definedName>
    <definedName name="Interest_Rate" localSheetId="18">#REF!</definedName>
    <definedName name="Interest_Rate" localSheetId="20">#REF!</definedName>
    <definedName name="Interest_Rate" localSheetId="1">#REF!</definedName>
    <definedName name="Interest_Rate">#REF!</definedName>
    <definedName name="InterestRate">[69]Parameters!$K$15</definedName>
    <definedName name="Interruptor_sencillo">'[42]LISTADO '!$F$81</definedName>
    <definedName name="intFrecIncremInsumosAno" localSheetId="7">#REF!</definedName>
    <definedName name="intFrecIncremInsumosAno" localSheetId="1">#REF!</definedName>
    <definedName name="intFrecIncremInsumosAno">#REF!</definedName>
    <definedName name="intFrecInctoMmtoAno" localSheetId="7">#REF!</definedName>
    <definedName name="intFrecInctoMmtoAno" localSheetId="1">#REF!</definedName>
    <definedName name="intFrecInctoMmtoAno">#REF!</definedName>
    <definedName name="intMesBenTributario" localSheetId="7">#REF!</definedName>
    <definedName name="intMesBenTributario" localSheetId="1">#REF!</definedName>
    <definedName name="intMesBenTributario">#REF!</definedName>
    <definedName name="intMesCruzarIva" localSheetId="7">#REF!</definedName>
    <definedName name="intMesCruzarIva" localSheetId="1">#REF!</definedName>
    <definedName name="intMesCruzarIva">#REF!</definedName>
    <definedName name="intMesInicioIncremInsumosAno" localSheetId="7">#REF!</definedName>
    <definedName name="intMesInicioIncremInsumosAno" localSheetId="1">#REF!</definedName>
    <definedName name="intMesInicioIncremInsumosAno">#REF!</definedName>
    <definedName name="intMesRevFinCont" localSheetId="7">#REF!</definedName>
    <definedName name="intMesRevFinCont" localSheetId="1">#REF!</definedName>
    <definedName name="intMesRevFinCont">#REF!</definedName>
    <definedName name="intPlazoVariable1" localSheetId="7">#REF!</definedName>
    <definedName name="intPlazoVariable1" localSheetId="1">#REF!</definedName>
    <definedName name="intPlazoVariable1">#REF!</definedName>
    <definedName name="intPlazoVariable2" localSheetId="7">#REF!</definedName>
    <definedName name="intPlazoVariable2" localSheetId="1">#REF!</definedName>
    <definedName name="intPlazoVariable2">#REF!</definedName>
    <definedName name="intPlazoVariable3" localSheetId="7">#REF!</definedName>
    <definedName name="intPlazoVariable3" localSheetId="1">#REF!</definedName>
    <definedName name="intPlazoVariable3">#REF!</definedName>
    <definedName name="IntRendCombKmGl" localSheetId="7">#REF!</definedName>
    <definedName name="IntRendCombKmGl" localSheetId="1">#REF!</definedName>
    <definedName name="IntRendCombKmGl">#REF!</definedName>
    <definedName name="IntTipoMmto" localSheetId="7">#REF!</definedName>
    <definedName name="IntTipoMmto" localSheetId="1">#REF!</definedName>
    <definedName name="IntTipoMmto">#REF!</definedName>
    <definedName name="INV_11" localSheetId="7">#REF!</definedName>
    <definedName name="INV_11" localSheetId="19">'[162]PR 1'!$A$2:$N$655</definedName>
    <definedName name="INV_11" localSheetId="18">'[162]PR 1'!$A$2:$N$655</definedName>
    <definedName name="INV_11" localSheetId="20">'[162]PR 1'!$A$2:$N$655</definedName>
    <definedName name="INV_11" localSheetId="1">#REF!</definedName>
    <definedName name="INV_11">#REF!</definedName>
    <definedName name="Io" localSheetId="7">#REF!</definedName>
    <definedName name="io" localSheetId="19">#REF!</definedName>
    <definedName name="io" localSheetId="18">#REF!</definedName>
    <definedName name="io" localSheetId="20">#REF!</definedName>
    <definedName name="Io" localSheetId="1">#REF!</definedName>
    <definedName name="Io">#REF!</definedName>
    <definedName name="IOUYU">[163]PRECIOS!$A$1:$D$221</definedName>
    <definedName name="IPC">[4]REFERENCIAS!$A$27:$E$112</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 localSheetId="7">#REF!</definedName>
    <definedName name="ir" localSheetId="20">#REF!</definedName>
    <definedName name="ir" localSheetId="1">#REF!</definedName>
    <definedName name="ir">#REF!</definedName>
    <definedName name="IsColHidden" hidden="1">FALSE</definedName>
    <definedName name="IsLTMColHidden" hidden="1">FALSE</definedName>
    <definedName name="IsSecureRevolver" localSheetId="7" hidden="1">#REF!</definedName>
    <definedName name="IsSecureRevolver" localSheetId="1" hidden="1">#REF!</definedName>
    <definedName name="IsSecureRevolver" hidden="1">#REF!</definedName>
    <definedName name="IsSecureSenior1" localSheetId="7" hidden="1">#REF!</definedName>
    <definedName name="IsSecureSenior1" localSheetId="1" hidden="1">#REF!</definedName>
    <definedName name="IsSecureSenior1" hidden="1">#REF!</definedName>
    <definedName name="IsSecureSenior2" localSheetId="7" hidden="1">#REF!</definedName>
    <definedName name="IsSecureSenior2" localSheetId="1" hidden="1">#REF!</definedName>
    <definedName name="IsSecureSenior2" hidden="1">#REF!</definedName>
    <definedName name="IsSecureSenior3" localSheetId="7" hidden="1">#REF!</definedName>
    <definedName name="IsSecureSenior3" localSheetId="1" hidden="1">#REF!</definedName>
    <definedName name="IsSecureSenior3" hidden="1">#REF!</definedName>
    <definedName name="IsSecureSenior4" localSheetId="7" hidden="1">#REF!</definedName>
    <definedName name="IsSecureSenior4" localSheetId="1" hidden="1">#REF!</definedName>
    <definedName name="IsSecureSenior4" hidden="1">#REF!</definedName>
    <definedName name="IsSecureSenior5" localSheetId="7" hidden="1">#REF!</definedName>
    <definedName name="IsSecureSenior5" localSheetId="1" hidden="1">#REF!</definedName>
    <definedName name="IsSecureSenior5" hidden="1">#REF!</definedName>
    <definedName name="IsSecureSenior6" localSheetId="7" hidden="1">#REF!</definedName>
    <definedName name="IsSecureSenior6" localSheetId="1" hidden="1">#REF!</definedName>
    <definedName name="IsSecureSenior6" hidden="1">#REF!</definedName>
    <definedName name="IsSecureSenior7" localSheetId="7" hidden="1">#REF!</definedName>
    <definedName name="IsSecureSenior7" localSheetId="1" hidden="1">#REF!</definedName>
    <definedName name="IsSecureSenior7" hidden="1">#REF!</definedName>
    <definedName name="IT" localSheetId="7">#REF!</definedName>
    <definedName name="IT" localSheetId="1">#REF!</definedName>
    <definedName name="IT">#REF!</definedName>
    <definedName name="it." localSheetId="7">#REF!</definedName>
    <definedName name="it." localSheetId="20">#REF!</definedName>
    <definedName name="it." localSheetId="1">#REF!</definedName>
    <definedName name="it.">#REF!</definedName>
    <definedName name="item" localSheetId="19">[164]Hoja1!$A$2:$B$65536</definedName>
    <definedName name="item" localSheetId="18">[164]Hoja1!$A$2:$B$65536</definedName>
    <definedName name="item" localSheetId="20">[164]Hoja1!$A$2:$B$65536</definedName>
    <definedName name="ITEM">[165]BASE!$C$4:$H$270</definedName>
    <definedName name="ITEM___1.0" localSheetId="7">#REF!</definedName>
    <definedName name="ITEM___1.0" localSheetId="1">#REF!</definedName>
    <definedName name="ITEM___1.0">#REF!</definedName>
    <definedName name="ITEM_1.1" localSheetId="7">#REF!</definedName>
    <definedName name="ITEM_1.1" localSheetId="1">#REF!</definedName>
    <definedName name="ITEM_1.1">#REF!</definedName>
    <definedName name="ITEM_1.1.1" localSheetId="7">#REF!</definedName>
    <definedName name="ITEM_1.1.1" localSheetId="1">#REF!</definedName>
    <definedName name="ITEM_1.1.1">#REF!</definedName>
    <definedName name="ITEM_1.1.2" localSheetId="7">#REF!</definedName>
    <definedName name="ITEM_1.1.2" localSheetId="1">#REF!</definedName>
    <definedName name="ITEM_1.1.2">#REF!</definedName>
    <definedName name="ITEM_1.2.1" localSheetId="7">#REF!</definedName>
    <definedName name="ITEM_1.2.1" localSheetId="1">#REF!</definedName>
    <definedName name="ITEM_1.2.1">#REF!</definedName>
    <definedName name="ITEM_1.3.1" localSheetId="7">#REF!</definedName>
    <definedName name="ITEM_1.3.1" localSheetId="1">#REF!</definedName>
    <definedName name="ITEM_1.3.1">#REF!</definedName>
    <definedName name="ITEM_1.3.2" localSheetId="7">#REF!</definedName>
    <definedName name="ITEM_1.3.2" localSheetId="1">#REF!</definedName>
    <definedName name="ITEM_1.3.2">#REF!</definedName>
    <definedName name="ITEM_1.3.3" localSheetId="7">#REF!</definedName>
    <definedName name="ITEM_1.3.3" localSheetId="1">#REF!</definedName>
    <definedName name="ITEM_1.3.3">#REF!</definedName>
    <definedName name="ITEM_1.3.4" localSheetId="7">#REF!</definedName>
    <definedName name="ITEM_1.3.4" localSheetId="1">#REF!</definedName>
    <definedName name="ITEM_1.3.4">#REF!</definedName>
    <definedName name="ITEM_1.4" localSheetId="7">#REF!</definedName>
    <definedName name="ITEM_1.4" localSheetId="1">#REF!</definedName>
    <definedName name="ITEM_1.4">#REF!</definedName>
    <definedName name="ITEM_1.4.1" localSheetId="7">#REF!</definedName>
    <definedName name="ITEM_1.4.1" localSheetId="1">#REF!</definedName>
    <definedName name="ITEM_1.4.1">#REF!</definedName>
    <definedName name="ITEM_1.4.2" localSheetId="7">#REF!</definedName>
    <definedName name="ITEM_1.4.2" localSheetId="1">#REF!</definedName>
    <definedName name="ITEM_1.4.2">#REF!</definedName>
    <definedName name="ITEM_1.4.3" localSheetId="7">#REF!</definedName>
    <definedName name="ITEM_1.4.3" localSheetId="1">#REF!</definedName>
    <definedName name="ITEM_1.4.3">#REF!</definedName>
    <definedName name="ITEM_1.4.4" localSheetId="7">#REF!</definedName>
    <definedName name="ITEM_1.4.4" localSheetId="1">#REF!</definedName>
    <definedName name="ITEM_1.4.4">#REF!</definedName>
    <definedName name="ITEM_1.5" localSheetId="7">#REF!</definedName>
    <definedName name="ITEM_1.5" localSheetId="1">#REF!</definedName>
    <definedName name="ITEM_1.5">#REF!</definedName>
    <definedName name="ITEM_1.6.1" localSheetId="7">#REF!</definedName>
    <definedName name="ITEM_1.6.1" localSheetId="1">#REF!</definedName>
    <definedName name="ITEM_1.6.1">#REF!</definedName>
    <definedName name="ITEM_1.6.2" localSheetId="7">#REF!</definedName>
    <definedName name="ITEM_1.6.2" localSheetId="1">#REF!</definedName>
    <definedName name="ITEM_1.6.2">#REF!</definedName>
    <definedName name="ITEM_1.7.1" localSheetId="7">#REF!</definedName>
    <definedName name="ITEM_1.7.1" localSheetId="1">#REF!</definedName>
    <definedName name="ITEM_1.7.1">#REF!</definedName>
    <definedName name="ITEM_1.7.2" localSheetId="7">#REF!</definedName>
    <definedName name="ITEM_1.7.2" localSheetId="1">#REF!</definedName>
    <definedName name="ITEM_1.7.2">#REF!</definedName>
    <definedName name="ITEM_1.8" localSheetId="7">#REF!</definedName>
    <definedName name="ITEM_1.8" localSheetId="1">#REF!</definedName>
    <definedName name="ITEM_1.8">#REF!</definedName>
    <definedName name="ITEM_1_FILTRO" localSheetId="7">#REF!</definedName>
    <definedName name="ITEM_1_FILTRO" localSheetId="1">#REF!</definedName>
    <definedName name="ITEM_1_FILTRO">#REF!</definedName>
    <definedName name="ITEM_2" localSheetId="7">#REF!</definedName>
    <definedName name="ITEM_2" localSheetId="1">#REF!</definedName>
    <definedName name="ITEM_2">#REF!</definedName>
    <definedName name="ITEM_2.11" localSheetId="7">#REF!</definedName>
    <definedName name="ITEM_2.11" localSheetId="1">#REF!</definedName>
    <definedName name="ITEM_2.11">#REF!</definedName>
    <definedName name="ITEM_2.7" localSheetId="7">#REF!</definedName>
    <definedName name="ITEM_2.7" localSheetId="1">#REF!</definedName>
    <definedName name="ITEM_2.7">#REF!</definedName>
    <definedName name="ITEM_3.1" localSheetId="7">#REF!</definedName>
    <definedName name="ITEM_3.1" localSheetId="1">#REF!</definedName>
    <definedName name="ITEM_3.1">#REF!</definedName>
    <definedName name="ITEM_3.11" localSheetId="7">#REF!</definedName>
    <definedName name="ITEM_3.11" localSheetId="1">#REF!</definedName>
    <definedName name="ITEM_3.11">#REF!</definedName>
    <definedName name="ITEM_3.12" localSheetId="7">#REF!</definedName>
    <definedName name="ITEM_3.12" localSheetId="1">#REF!</definedName>
    <definedName name="ITEM_3.12">#REF!</definedName>
    <definedName name="ITEM_3.13" localSheetId="7">#REF!</definedName>
    <definedName name="ITEM_3.13" localSheetId="1">#REF!</definedName>
    <definedName name="ITEM_3.13">#REF!</definedName>
    <definedName name="ITEM_3.14" localSheetId="7">#REF!</definedName>
    <definedName name="ITEM_3.14" localSheetId="1">#REF!</definedName>
    <definedName name="ITEM_3.14">#REF!</definedName>
    <definedName name="ITEM_3.15" localSheetId="7">#REF!</definedName>
    <definedName name="ITEM_3.15" localSheetId="1">#REF!</definedName>
    <definedName name="ITEM_3.15">#REF!</definedName>
    <definedName name="ITEM_3_FILTRO" localSheetId="7">#REF!</definedName>
    <definedName name="ITEM_3_FILTRO" localSheetId="1">#REF!</definedName>
    <definedName name="ITEM_3_FILTRO">#REF!</definedName>
    <definedName name="ITEM_4" localSheetId="7">#REF!</definedName>
    <definedName name="ITEM_4" localSheetId="1">#REF!</definedName>
    <definedName name="ITEM_4">#REF!</definedName>
    <definedName name="ITEM_4_FILTRO" localSheetId="7">#REF!</definedName>
    <definedName name="ITEM_4_FILTRO" localSheetId="1">#REF!</definedName>
    <definedName name="ITEM_4_FILTRO">#REF!</definedName>
    <definedName name="ITEM_5" localSheetId="7">#REF!</definedName>
    <definedName name="ITEM_5" localSheetId="1">#REF!</definedName>
    <definedName name="ITEM_5">#REF!</definedName>
    <definedName name="ITEM_5_FILTRO" localSheetId="7">#REF!</definedName>
    <definedName name="ITEM_5_FILTRO" localSheetId="1">#REF!</definedName>
    <definedName name="ITEM_5_FILTRO">#REF!</definedName>
    <definedName name="ITEM_6.2" localSheetId="7">#REF!</definedName>
    <definedName name="ITEM_6.2" localSheetId="1">#REF!</definedName>
    <definedName name="ITEM_6.2">#REF!</definedName>
    <definedName name="ITEM_6.3" localSheetId="7">#REF!</definedName>
    <definedName name="ITEM_6.3" localSheetId="1">#REF!</definedName>
    <definedName name="ITEM_6.3">#REF!</definedName>
    <definedName name="ITEM_6.4" localSheetId="7">#REF!</definedName>
    <definedName name="ITEM_6.4" localSheetId="1">#REF!</definedName>
    <definedName name="ITEM_6.4">#REF!</definedName>
    <definedName name="ITEM_6.5" localSheetId="7">#REF!</definedName>
    <definedName name="ITEM_6.5" localSheetId="1">#REF!</definedName>
    <definedName name="ITEM_6.5">#REF!</definedName>
    <definedName name="ITEM_6.6" localSheetId="7">#REF!</definedName>
    <definedName name="ITEM_6.6" localSheetId="1">#REF!</definedName>
    <definedName name="ITEM_6.6">#REF!</definedName>
    <definedName name="ITEM_6.7" localSheetId="7">#REF!</definedName>
    <definedName name="ITEM_6.7" localSheetId="1">#REF!</definedName>
    <definedName name="ITEM_6.7">#REF!</definedName>
    <definedName name="ITEM_6.8" localSheetId="7">#REF!</definedName>
    <definedName name="ITEM_6.8" localSheetId="1">#REF!</definedName>
    <definedName name="ITEM_6.8">#REF!</definedName>
    <definedName name="ITEM_6.9" localSheetId="7">#REF!</definedName>
    <definedName name="ITEM_6.9" localSheetId="1">#REF!</definedName>
    <definedName name="ITEM_6.9">#REF!</definedName>
    <definedName name="ITEM_6_FILTRO" localSheetId="7">#REF!</definedName>
    <definedName name="ITEM_6_FILTRO" localSheetId="1">#REF!</definedName>
    <definedName name="ITEM_6_FILTRO">#REF!</definedName>
    <definedName name="ITEM_7" localSheetId="7">#REF!</definedName>
    <definedName name="ITEM_7" localSheetId="1">#REF!</definedName>
    <definedName name="ITEM_7">#REF!</definedName>
    <definedName name="ITEM_8" localSheetId="7">#REF!</definedName>
    <definedName name="ITEM_8" localSheetId="1">#REF!</definedName>
    <definedName name="ITEM_8">#REF!</definedName>
    <definedName name="ITEM_9" localSheetId="7">#REF!</definedName>
    <definedName name="ITEM_9" localSheetId="1">#REF!</definedName>
    <definedName name="ITEM_9">#REF!</definedName>
    <definedName name="ITEM_COD45" localSheetId="7">#REF!</definedName>
    <definedName name="ITEM_COD45" localSheetId="1">#REF!</definedName>
    <definedName name="ITEM_COD45">#REF!</definedName>
    <definedName name="item_exccon" localSheetId="7">#REF!</definedName>
    <definedName name="item_exccon" localSheetId="1">#REF!</definedName>
    <definedName name="item_exccon">#REF!</definedName>
    <definedName name="ITEM_INST_2" localSheetId="7">#REF!</definedName>
    <definedName name="ITEM_INST_2" localSheetId="1">#REF!</definedName>
    <definedName name="ITEM_INST_2">#REF!</definedName>
    <definedName name="ITEM_INST_3" localSheetId="7">#REF!</definedName>
    <definedName name="ITEM_INST_3" localSheetId="1">#REF!</definedName>
    <definedName name="ITEM_INST_3">#REF!</definedName>
    <definedName name="ITEM_MEDID" localSheetId="7">#REF!</definedName>
    <definedName name="ITEM_MEDID" localSheetId="1">#REF!</definedName>
    <definedName name="ITEM_MEDID">#REF!</definedName>
    <definedName name="Item_number" localSheetId="7">#REF!</definedName>
    <definedName name="Item_number" localSheetId="1">#REF!</definedName>
    <definedName name="Item_number">#REF!</definedName>
    <definedName name="ITEM_REDU" localSheetId="7">#REF!</definedName>
    <definedName name="ITEM_REDU" localSheetId="1">#REF!</definedName>
    <definedName name="ITEM_REDU">#REF!</definedName>
    <definedName name="ITEM_SIFON" localSheetId="7">#REF!</definedName>
    <definedName name="ITEM_SIFON" localSheetId="1">#REF!</definedName>
    <definedName name="ITEM_SIFON">#REF!</definedName>
    <definedName name="ITEM_TEE_3_2" localSheetId="7">#REF!</definedName>
    <definedName name="ITEM_TEE_3_2" localSheetId="1">#REF!</definedName>
    <definedName name="ITEM_TEE_3_2">#REF!</definedName>
    <definedName name="ITEM_TEE_4X4" localSheetId="7">#REF!</definedName>
    <definedName name="ITEM_TEE_4X4" localSheetId="1">#REF!</definedName>
    <definedName name="ITEM_TEE_4X4">#REF!</definedName>
    <definedName name="ITEM_TEFLON" localSheetId="7">#REF!</definedName>
    <definedName name="ITEM_TEFLON" localSheetId="1">#REF!</definedName>
    <definedName name="ITEM_TEFLON">#REF!</definedName>
    <definedName name="ITEM_VENTO" localSheetId="7">#REF!</definedName>
    <definedName name="ITEM_VENTO" localSheetId="1">#REF!</definedName>
    <definedName name="ITEM_VENTO">#REF!</definedName>
    <definedName name="ITEM1" localSheetId="7">#REF!</definedName>
    <definedName name="ITEM1" localSheetId="19">#REF!</definedName>
    <definedName name="ITEM1" localSheetId="18">#REF!</definedName>
    <definedName name="ITEM1" localSheetId="20">#REF!</definedName>
    <definedName name="ITEM1" localSheetId="1">#REF!</definedName>
    <definedName name="ITEM1">#REF!</definedName>
    <definedName name="ITEM15" localSheetId="7">#REF!</definedName>
    <definedName name="ITEM15" localSheetId="20">#REF!</definedName>
    <definedName name="ITEM15" localSheetId="1">#REF!</definedName>
    <definedName name="ITEM15">#REF!</definedName>
    <definedName name="ITEM2" localSheetId="7">#REF!</definedName>
    <definedName name="ITEM2" localSheetId="20">#REF!</definedName>
    <definedName name="ITEM2" localSheetId="1">#REF!</definedName>
    <definedName name="ITEM2">#REF!</definedName>
    <definedName name="ITEM2.10">[115]APU!$E$14843</definedName>
    <definedName name="ITEM2.11">[115]APU!$E$14904</definedName>
    <definedName name="ITEM2.12">[115]APU!$E$14965</definedName>
    <definedName name="ITEM3" localSheetId="7">#REF!</definedName>
    <definedName name="ITEM3" localSheetId="19">#REF!</definedName>
    <definedName name="ITEM3" localSheetId="18">#REF!</definedName>
    <definedName name="ITEM3" localSheetId="20">#REF!</definedName>
    <definedName name="ITEM3" localSheetId="1">#REF!</definedName>
    <definedName name="ITEM3">#REF!</definedName>
    <definedName name="ITEM3.15">[115]APU!$E$8621</definedName>
    <definedName name="ITEM3.16">[115]APU!$E$8682</definedName>
    <definedName name="ITEM3.17">[115]APU!$E$8743</definedName>
    <definedName name="ITEM3.18">[115]APU!$E$8804</definedName>
    <definedName name="ITEM3.19">[115]APU!$E$8865</definedName>
    <definedName name="ITEM3.20">[115]APU!$E$8926</definedName>
    <definedName name="ITEM3.21">[115]APU!$E$11915</definedName>
    <definedName name="ITEM3.22">[115]APU!$E$14477</definedName>
    <definedName name="ITEM3.23">[115]APU!$E$15087</definedName>
    <definedName name="ITEM4.20">[115]APU!$E$9170</definedName>
    <definedName name="ITEM4.21">[115]APU!$E$9231</definedName>
    <definedName name="ITEM4.22">[115]APU!$E$9292</definedName>
    <definedName name="ITEM4.23">[115]APU!$E$9353</definedName>
    <definedName name="ITEM4.24">[115]APU!$E$9414</definedName>
    <definedName name="ITEM4.25">[115]APU!$E$9475</definedName>
    <definedName name="ITEM4.26">[115]APU!$E$9536</definedName>
    <definedName name="ITEM4.27">[115]APU!$E$9597</definedName>
    <definedName name="ITEM4.28">[115]APU!$E$9658</definedName>
    <definedName name="ITEM4.29">[115]APU!$E$9719</definedName>
    <definedName name="ITEM4.30">[115]APU!$E$9780</definedName>
    <definedName name="ITEM4.31">[115]APU!$E$9841</definedName>
    <definedName name="ITEM4.32">[115]APU!$E$9902</definedName>
    <definedName name="ITEM4.33">[115]APU!$E$9963</definedName>
    <definedName name="ITEM4.34">[115]APU!$E$10024</definedName>
    <definedName name="ITEM4.35">[115]APU!$E$11549</definedName>
    <definedName name="ITEM4.36">[115]APU!$E$11610</definedName>
    <definedName name="ITEM4.37">[115]APU!$E$15941</definedName>
    <definedName name="ITEM4.38">[115]APU!$E$15148</definedName>
    <definedName name="ITEM4.39">[115]APU!$E$14233</definedName>
    <definedName name="ITEM4.40">[115]APU!$E$14294</definedName>
    <definedName name="ITEM4.41">[115]APU!$E$14355</definedName>
    <definedName name="ITEM4.42">[115]APU!$E$14416</definedName>
    <definedName name="ITEM4.43">[115]APU!$E$14538</definedName>
    <definedName name="ITEM4.44">[115]APU!$E$16002</definedName>
    <definedName name="ITEM4.45">[115]APU!$E$16063</definedName>
    <definedName name="ITEM4.46">[115]APU!$E$14660</definedName>
    <definedName name="ITEM5.100">[115]APU!$E$12403</definedName>
    <definedName name="ITEM5.101">[115]APU!$E$12464</definedName>
    <definedName name="ITEM5.104">[115]APU!$E$12525</definedName>
    <definedName name="ITEM5.105">[115]APU!$E$12586</definedName>
    <definedName name="ITEM5.106">[115]APU!$E$12647</definedName>
    <definedName name="ITEM5.107">[115]APU!$E$12708</definedName>
    <definedName name="ITEM5.108">[115]APU!$E$12769</definedName>
    <definedName name="ITEM5.109">[115]APU!$E$12830</definedName>
    <definedName name="ITEM5.111">[115]APU!$E$12891</definedName>
    <definedName name="ITEM5.112">[115]APU!$E$12952</definedName>
    <definedName name="ITEM5.113">[115]APU!$E$14721</definedName>
    <definedName name="ITEM5.114">[115]APU!$E$14782</definedName>
    <definedName name="ITEM5.115">[115]APU!$E$15026</definedName>
    <definedName name="ITEM5.53">[115]APU!$E$10085</definedName>
    <definedName name="ITEM5.54">[115]APU!$E$10146</definedName>
    <definedName name="ITEM5.55">[115]APU!$E$10207</definedName>
    <definedName name="ITEM5.56">[115]APU!$E$10268</definedName>
    <definedName name="ITEM5.57">[115]APU!$E$10329</definedName>
    <definedName name="ITEM5.58">[115]APU!$E$10390</definedName>
    <definedName name="ITEM5.59">[115]APU!$E$10451</definedName>
    <definedName name="ITEM5.60">[115]APU!$E$10512</definedName>
    <definedName name="ITEM5.61">[115]APU!$E$10573</definedName>
    <definedName name="ITEM5.62">[115]APU!$E$10634</definedName>
    <definedName name="ITEM5.63">[115]APU!$E$10695</definedName>
    <definedName name="ITEM5.64">[115]APU!$E$10756</definedName>
    <definedName name="ITEM5.65">[115]APU!$E$10817</definedName>
    <definedName name="ITEM5.66">[115]APU!$E$10878</definedName>
    <definedName name="ITEM5.67">[115]APU!$E$10939</definedName>
    <definedName name="ITEM5.68">[115]APU!$E$11000</definedName>
    <definedName name="ITEM5.69">[115]APU!$E$11061</definedName>
    <definedName name="ITEM5.70">[115]APU!$E$11122</definedName>
    <definedName name="ITEM5.71">[115]APU!$E$11183</definedName>
    <definedName name="ITEM5.72">[115]APU!$E$11976</definedName>
    <definedName name="ITEM5.73">[115]APU!$E$12037</definedName>
    <definedName name="ITEM5.74">[115]APU!$E$12098</definedName>
    <definedName name="ITEM5.77">[115]APU!$E$12159</definedName>
    <definedName name="ITEM5.78">[115]APU!$E$12281</definedName>
    <definedName name="ITEM5.79">[115]APU!$E$12342</definedName>
    <definedName name="ITEM5.80">[115]APU!$E$12220</definedName>
    <definedName name="ITEM5.82">[115]APU!$E$13989</definedName>
    <definedName name="ITEM5.83">[115]APU!$E$14050</definedName>
    <definedName name="ITEM5.84">[115]APU!$E$13318</definedName>
    <definedName name="ITEM5.85">[115]APU!$E$13379</definedName>
    <definedName name="ITEM5.86">[115]APU!$E$13440</definedName>
    <definedName name="ITEM5.87">[115]APU!$E$13501</definedName>
    <definedName name="ITEM5.88">[115]APU!$E$13562</definedName>
    <definedName name="ITEM5.89">[115]APU!$E$13623</definedName>
    <definedName name="ITEM5.90">[115]APU!$E$13684</definedName>
    <definedName name="ITEM5.91">[115]APU!$E$13745</definedName>
    <definedName name="ITEM5.92">[115]APU!$E$13806</definedName>
    <definedName name="ITEM5.93">[115]APU!$E$13867</definedName>
    <definedName name="ITEM5.94">[115]APU!$E$13928</definedName>
    <definedName name="ITEM5.95">[115]APU!$E$13013</definedName>
    <definedName name="ITEM5.96">[115]APU!$E$13074</definedName>
    <definedName name="ITEM5.97">[115]APU!$E$13135</definedName>
    <definedName name="ITEM5.98">[115]APU!$E$13196</definedName>
    <definedName name="ITEM5.99">[115]APU!$E$13257</definedName>
    <definedName name="ITEM521">[112]ITEMS!$A$522</definedName>
    <definedName name="ITEM6.1" localSheetId="7">#REF!</definedName>
    <definedName name="ITEM6.1" localSheetId="1">#REF!</definedName>
    <definedName name="ITEM6.1">#REF!</definedName>
    <definedName name="ITEM7.1">[115]APU!$E$7589</definedName>
    <definedName name="ITEM7.10">[115]APU!$E$8138</definedName>
    <definedName name="ITEM7.11">[115]APU!$E$8199</definedName>
    <definedName name="ITEM7.12">[115]APU!$E$8259</definedName>
    <definedName name="ITEM7.13">[115]APU!$E$8320</definedName>
    <definedName name="ITEM7.14">[115]APU!$E$8381</definedName>
    <definedName name="ITEM7.15">[115]APU!$E$8442</definedName>
    <definedName name="ITEM7.16">[115]APU!$E$8560</definedName>
    <definedName name="ITEM7.17">[115]APU!$E$11244</definedName>
    <definedName name="ITEM7.18">[115]APU!$E$11305</definedName>
    <definedName name="ITEM7.19">[115]APU!$E$11366</definedName>
    <definedName name="ITEM7.2">[115]APU!$E$7650</definedName>
    <definedName name="ITEM7.20">[115]APU!$E$11427</definedName>
    <definedName name="ITEM7.21">[115]APU!$E$11488</definedName>
    <definedName name="ITEM7.22">[115]APU!$E$11671</definedName>
    <definedName name="ITEM7.23">[115]APU!$E$11732</definedName>
    <definedName name="ITEM7.24">[115]APU!$E$14599</definedName>
    <definedName name="ITEM7.25">[115]APU!$E$15209</definedName>
    <definedName name="ITEM7.26">[115]APU!$E$15270</definedName>
    <definedName name="ITEM7.27">[115]APU!$E$15331</definedName>
    <definedName name="ITEM7.28">[115]APU!$E$15392</definedName>
    <definedName name="ITEM7.29">[115]APU!$E$15453</definedName>
    <definedName name="ITEM7.3">[115]APU!$E$7711</definedName>
    <definedName name="ITEM7.30">[115]APU!$E$15514</definedName>
    <definedName name="ITEM7.31">[115]APU!$E$15575</definedName>
    <definedName name="ITEM7.32">[115]APU!$E$15636</definedName>
    <definedName name="ITEM7.33">[115]APU!$E$15697</definedName>
    <definedName name="ITEM7.34">[115]APU!$E$15758</definedName>
    <definedName name="ITEM7.35">[115]APU!$E$15819</definedName>
    <definedName name="ITEM7.4">[115]APU!$E$7772</definedName>
    <definedName name="ITEM7.5">[115]APU!$E$7833</definedName>
    <definedName name="ITEM7.6">[115]APU!$E$7894</definedName>
    <definedName name="ITEM7.7">[115]APU!$E$7955</definedName>
    <definedName name="ITEM7.8">[115]APU!$E$8016</definedName>
    <definedName name="ITEM7.9">[115]APU!$E$8077</definedName>
    <definedName name="ITEMCOD90" localSheetId="7">#REF!</definedName>
    <definedName name="ITEMCOD90" localSheetId="1">#REF!</definedName>
    <definedName name="ITEMCOD90">#REF!</definedName>
    <definedName name="ItemCodos" localSheetId="7">#REF!</definedName>
    <definedName name="ItemCodos" localSheetId="1">#REF!</definedName>
    <definedName name="ItemCodos">#REF!</definedName>
    <definedName name="items" localSheetId="19">[47]ITEMS!$B$6:$B$176</definedName>
    <definedName name="items" localSheetId="18">[47]ITEMS!$B$6:$B$176</definedName>
    <definedName name="items" localSheetId="20">[47]ITEMS!$B$6:$B$176</definedName>
    <definedName name="items">[82]ITEMS!$B$6:$B$176</definedName>
    <definedName name="ITEN_2_FILTRO" localSheetId="7">#REF!</definedName>
    <definedName name="ITEN_2_FILTRO" localSheetId="1">#REF!</definedName>
    <definedName name="ITEN_2_FILTRO">#REF!</definedName>
    <definedName name="ITENM_DOMIC" localSheetId="7">#REF!</definedName>
    <definedName name="ITENM_DOMIC" localSheetId="1">#REF!</definedName>
    <definedName name="ITENM_DOMIC">#REF!</definedName>
    <definedName name="IUI" localSheetId="19" hidden="1">{"TAB1",#N/A,TRUE,"GENERAL";"TAB2",#N/A,TRUE,"GENERAL";"TAB3",#N/A,TRUE,"GENERAL";"TAB4",#N/A,TRUE,"GENERAL";"TAB5",#N/A,TRUE,"GENERAL"}</definedName>
    <definedName name="IUI" localSheetId="20" hidden="1">{"TAB1",#N/A,TRUE,"GENERAL";"TAB2",#N/A,TRUE,"GENERAL";"TAB3",#N/A,TRUE,"GENERAL";"TAB4",#N/A,TRUE,"GENERAL";"TAB5",#N/A,TRUE,"GENERAL"}</definedName>
    <definedName name="IUI" hidden="1">{"TAB1",#N/A,TRUE,"GENERAL";"TAB2",#N/A,TRUE,"GENERAL";"TAB3",#N/A,TRUE,"GENERAL";"TAB4",#N/A,TRUE,"GENERAL";"TAB5",#N/A,TRUE,"GENERAL"}</definedName>
    <definedName name="IUI_1" localSheetId="19" hidden="1">{"TAB1",#N/A,TRUE,"GENERAL";"TAB2",#N/A,TRUE,"GENERAL";"TAB3",#N/A,TRUE,"GENERAL";"TAB4",#N/A,TRUE,"GENERAL";"TAB5",#N/A,TRUE,"GENERAL"}</definedName>
    <definedName name="IUI_1" localSheetId="20" hidden="1">{"TAB1",#N/A,TRUE,"GENERAL";"TAB2",#N/A,TRUE,"GENERAL";"TAB3",#N/A,TRUE,"GENERAL";"TAB4",#N/A,TRUE,"GENERAL";"TAB5",#N/A,TRUE,"GENERAL"}</definedName>
    <definedName name="IUI_1"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20" hidden="1">{"TAB1",#N/A,TRUE,"GENERAL";"TAB2",#N/A,TRUE,"GENERAL";"TAB3",#N/A,TRUE,"GENERAL";"TAB4",#N/A,TRUE,"GENERAL";"TAB5",#N/A,TRUE,"GENERAL"}</definedName>
    <definedName name="iuit7" hidden="1">{"TAB1",#N/A,TRUE,"GENERAL";"TAB2",#N/A,TRUE,"GENERAL";"TAB3",#N/A,TRUE,"GENERAL";"TAB4",#N/A,TRUE,"GENERAL";"TAB5",#N/A,TRUE,"GENERAL"}</definedName>
    <definedName name="iuit7_1" localSheetId="19" hidden="1">{"TAB1",#N/A,TRUE,"GENERAL";"TAB2",#N/A,TRUE,"GENERAL";"TAB3",#N/A,TRUE,"GENERAL";"TAB4",#N/A,TRUE,"GENERAL";"TAB5",#N/A,TRUE,"GENERAL"}</definedName>
    <definedName name="iuit7_1" localSheetId="20" hidden="1">{"TAB1",#N/A,TRUE,"GENERAL";"TAB2",#N/A,TRUE,"GENERAL";"TAB3",#N/A,TRUE,"GENERAL";"TAB4",#N/A,TRUE,"GENERAL";"TAB5",#N/A,TRUE,"GENERAL"}</definedName>
    <definedName name="iuit7_1" hidden="1">{"TAB1",#N/A,TRUE,"GENERAL";"TAB2",#N/A,TRUE,"GENERAL";"TAB3",#N/A,TRUE,"GENERAL";"TAB4",#N/A,TRUE,"GENERAL";"TAB5",#N/A,TRUE,"GENERAL"}</definedName>
    <definedName name="iul" localSheetId="19" hidden="1">{"via1",#N/A,TRUE,"general";"via2",#N/A,TRUE,"general";"via3",#N/A,TRUE,"general"}</definedName>
    <definedName name="iul" localSheetId="20" hidden="1">{"via1",#N/A,TRUE,"general";"via2",#N/A,TRUE,"general";"via3",#N/A,TRUE,"general"}</definedName>
    <definedName name="iul" hidden="1">{"via1",#N/A,TRUE,"general";"via2",#N/A,TRUE,"general";"via3",#N/A,TRUE,"general"}</definedName>
    <definedName name="iul_1" localSheetId="19" hidden="1">{"via1",#N/A,TRUE,"general";"via2",#N/A,TRUE,"general";"via3",#N/A,TRUE,"general"}</definedName>
    <definedName name="iul_1" localSheetId="20" hidden="1">{"via1",#N/A,TRUE,"general";"via2",#N/A,TRUE,"general";"via3",#N/A,TRUE,"general"}</definedName>
    <definedName name="iul_1" hidden="1">{"via1",#N/A,TRUE,"general";"via2",#N/A,TRUE,"general";"via3",#N/A,TRUE,"general"}</definedName>
    <definedName name="iuouio" localSheetId="19" hidden="1">{"via1",#N/A,TRUE,"general";"via2",#N/A,TRUE,"general";"via3",#N/A,TRUE,"general"}</definedName>
    <definedName name="iuouio" localSheetId="20" hidden="1">{"via1",#N/A,TRUE,"general";"via2",#N/A,TRUE,"general";"via3",#N/A,TRUE,"general"}</definedName>
    <definedName name="iuouio" hidden="1">{"via1",#N/A,TRUE,"general";"via2",#N/A,TRUE,"general";"via3",#N/A,TRUE,"general"}</definedName>
    <definedName name="iuouio_1" localSheetId="19" hidden="1">{"via1",#N/A,TRUE,"general";"via2",#N/A,TRUE,"general";"via3",#N/A,TRUE,"general"}</definedName>
    <definedName name="iuouio_1" localSheetId="20" hidden="1">{"via1",#N/A,TRUE,"general";"via2",#N/A,TRUE,"general";"via3",#N/A,TRUE,"general"}</definedName>
    <definedName name="iuouio_1" hidden="1">{"via1",#N/A,TRUE,"general";"via2",#N/A,TRUE,"general";"via3",#N/A,TRUE,"general"}</definedName>
    <definedName name="IUU">[28]PRECIOS!$G$3</definedName>
    <definedName name="iuyi9" localSheetId="19" hidden="1">{"TAB1",#N/A,TRUE,"GENERAL";"TAB2",#N/A,TRUE,"GENERAL";"TAB3",#N/A,TRUE,"GENERAL";"TAB4",#N/A,TRUE,"GENERAL";"TAB5",#N/A,TRUE,"GENERAL"}</definedName>
    <definedName name="iuyi9" localSheetId="20" hidden="1">{"TAB1",#N/A,TRUE,"GENERAL";"TAB2",#N/A,TRUE,"GENERAL";"TAB3",#N/A,TRUE,"GENERAL";"TAB4",#N/A,TRUE,"GENERAL";"TAB5",#N/A,TRUE,"GENERAL"}</definedName>
    <definedName name="iuyi9" hidden="1">{"TAB1",#N/A,TRUE,"GENERAL";"TAB2",#N/A,TRUE,"GENERAL";"TAB3",#N/A,TRUE,"GENERAL";"TAB4",#N/A,TRUE,"GENERAL";"TAB5",#N/A,TRUE,"GENERAL"}</definedName>
    <definedName name="iuyi9_1" localSheetId="19" hidden="1">{"TAB1",#N/A,TRUE,"GENERAL";"TAB2",#N/A,TRUE,"GENERAL";"TAB3",#N/A,TRUE,"GENERAL";"TAB4",#N/A,TRUE,"GENERAL";"TAB5",#N/A,TRUE,"GENERAL"}</definedName>
    <definedName name="iuyi9_1" localSheetId="20" hidden="1">{"TAB1",#N/A,TRUE,"GENERAL";"TAB2",#N/A,TRUE,"GENERAL";"TAB3",#N/A,TRUE,"GENERAL";"TAB4",#N/A,TRUE,"GENERAL";"TAB5",#N/A,TRUE,"GENERAL"}</definedName>
    <definedName name="iuyi9_1" hidden="1">{"TAB1",#N/A,TRUE,"GENERAL";"TAB2",#N/A,TRUE,"GENERAL";"TAB3",#N/A,TRUE,"GENERAL";"TAB4",#N/A,TRUE,"GENERAL";"TAB5",#N/A,TRUE,"GENERAL"}</definedName>
    <definedName name="iva" localSheetId="7">[14]Gastos!#REF!</definedName>
    <definedName name="IVA" localSheetId="19">#REF!</definedName>
    <definedName name="IVA" localSheetId="18">#REF!</definedName>
    <definedName name="IVA" localSheetId="20">#REF!</definedName>
    <definedName name="iva" localSheetId="1">[14]Gastos!#REF!</definedName>
    <definedName name="iva">[14]Gastos!#REF!</definedName>
    <definedName name="iyuiuyi" localSheetId="19" hidden="1">{"via1",#N/A,TRUE,"general";"via2",#N/A,TRUE,"general";"via3",#N/A,TRUE,"general"}</definedName>
    <definedName name="iyuiuyi" localSheetId="20" hidden="1">{"via1",#N/A,TRUE,"general";"via2",#N/A,TRUE,"general";"via3",#N/A,TRUE,"general"}</definedName>
    <definedName name="iyuiuyi" hidden="1">{"via1",#N/A,TRUE,"general";"via2",#N/A,TRUE,"general";"via3",#N/A,TRUE,"general"}</definedName>
    <definedName name="iyuiuyi_1" localSheetId="19" hidden="1">{"via1",#N/A,TRUE,"general";"via2",#N/A,TRUE,"general";"via3",#N/A,TRUE,"general"}</definedName>
    <definedName name="iyuiuyi_1" localSheetId="20" hidden="1">{"via1",#N/A,TRUE,"general";"via2",#N/A,TRUE,"general";"via3",#N/A,TRUE,"general"}</definedName>
    <definedName name="iyuiuyi_1" hidden="1">{"via1",#N/A,TRUE,"general";"via2",#N/A,TRUE,"general";"via3",#N/A,TRUE,"general"}</definedName>
    <definedName name="IZQ_AUX">LEFT([91]Auxiliares!$B1,2)</definedName>
    <definedName name="j" localSheetId="7">#REF!</definedName>
    <definedName name="j" localSheetId="19" hidden="1">{"TAB1",#N/A,TRUE,"GENERAL";"TAB2",#N/A,TRUE,"GENERAL";"TAB3",#N/A,TRUE,"GENERAL";"TAB4",#N/A,TRUE,"GENERAL";"TAB5",#N/A,TRUE,"GENERAL"}</definedName>
    <definedName name="j" localSheetId="18" hidden="1">{"TAB1",#N/A,TRUE,"GENERAL";"TAB2",#N/A,TRUE,"GENERAL";"TAB3",#N/A,TRUE,"GENERAL";"TAB4",#N/A,TRUE,"GENERAL";"TAB5",#N/A,TRUE,"GENERAL"}</definedName>
    <definedName name="j" localSheetId="20" hidden="1">{"TAB1",#N/A,TRUE,"GENERAL";"TAB2",#N/A,TRUE,"GENERAL";"TAB3",#N/A,TRUE,"GENERAL";"TAB4",#N/A,TRUE,"GENERAL";"TAB5",#N/A,TRUE,"GENERAL"}</definedName>
    <definedName name="j" localSheetId="1">#REF!</definedName>
    <definedName name="j">#REF!</definedName>
    <definedName name="j_1" localSheetId="19" hidden="1">{"TAB1",#N/A,TRUE,"GENERAL";"TAB2",#N/A,TRUE,"GENERAL";"TAB3",#N/A,TRUE,"GENERAL";"TAB4",#N/A,TRUE,"GENERAL";"TAB5",#N/A,TRUE,"GENERAL"}</definedName>
    <definedName name="j_1" localSheetId="20" hidden="1">{"TAB1",#N/A,TRUE,"GENERAL";"TAB2",#N/A,TRUE,"GENERAL";"TAB3",#N/A,TRUE,"GENERAL";"TAB4",#N/A,TRUE,"GENERAL";"TAB5",#N/A,TRUE,"GENERAL"}</definedName>
    <definedName name="j_1" hidden="1">{"TAB1",#N/A,TRUE,"GENERAL";"TAB2",#N/A,TRUE,"GENERAL";"TAB3",#N/A,TRUE,"GENERAL";"TAB4",#N/A,TRUE,"GENERAL";"TAB5",#N/A,TRUE,"GENERAL"}</definedName>
    <definedName name="Ja" localSheetId="7">#REF!</definedName>
    <definedName name="Ja" localSheetId="1">#REF!</definedName>
    <definedName name="Ja">#REF!</definedName>
    <definedName name="JACK_RYAN" localSheetId="7">#REF!</definedName>
    <definedName name="JACK_RYAN" localSheetId="1">#REF!</definedName>
    <definedName name="JACK_RYAN">#REF!</definedName>
    <definedName name="jan02a" localSheetId="7">#REF!</definedName>
    <definedName name="jan02a" localSheetId="1">#REF!</definedName>
    <definedName name="jan02a">#REF!</definedName>
    <definedName name="JAPF" localSheetId="7">#REF!</definedName>
    <definedName name="JAPF" localSheetId="1">#REF!</definedName>
    <definedName name="JAPF">#REF!</definedName>
    <definedName name="Jb" localSheetId="7">#REF!</definedName>
    <definedName name="Jb" localSheetId="1">#REF!</definedName>
    <definedName name="Jb">#REF!</definedName>
    <definedName name="Jc" localSheetId="7">#REF!</definedName>
    <definedName name="Jc" localSheetId="1">#REF!</definedName>
    <definedName name="Jc">#REF!</definedName>
    <definedName name="Jd" localSheetId="7">#REF!</definedName>
    <definedName name="jd" localSheetId="19" hidden="1">{"via1",#N/A,TRUE,"general";"via2",#N/A,TRUE,"general";"via3",#N/A,TRUE,"general"}</definedName>
    <definedName name="jd" localSheetId="18" hidden="1">{"via1",#N/A,TRUE,"general";"via2",#N/A,TRUE,"general";"via3",#N/A,TRUE,"general"}</definedName>
    <definedName name="jd" localSheetId="20" hidden="1">{"via1",#N/A,TRUE,"general";"via2",#N/A,TRUE,"general";"via3",#N/A,TRUE,"general"}</definedName>
    <definedName name="Jd" localSheetId="1">#REF!</definedName>
    <definedName name="Jd">#REF!</definedName>
    <definedName name="jd_1" localSheetId="19" hidden="1">{"via1",#N/A,TRUE,"general";"via2",#N/A,TRUE,"general";"via3",#N/A,TRUE,"general"}</definedName>
    <definedName name="jd_1" localSheetId="20" hidden="1">{"via1",#N/A,TRUE,"general";"via2",#N/A,TRUE,"general";"via3",#N/A,TRUE,"general"}</definedName>
    <definedName name="jd_1" hidden="1">{"via1",#N/A,TRUE,"general";"via2",#N/A,TRUE,"general";"via3",#N/A,TRUE,"general"}</definedName>
    <definedName name="jdh" localSheetId="19" hidden="1">{"TAB1",#N/A,TRUE,"GENERAL";"TAB2",#N/A,TRUE,"GENERAL";"TAB3",#N/A,TRUE,"GENERAL";"TAB4",#N/A,TRUE,"GENERAL";"TAB5",#N/A,TRUE,"GENERAL"}</definedName>
    <definedName name="jdh" localSheetId="20" hidden="1">{"TAB1",#N/A,TRUE,"GENERAL";"TAB2",#N/A,TRUE,"GENERAL";"TAB3",#N/A,TRUE,"GENERAL";"TAB4",#N/A,TRUE,"GENERAL";"TAB5",#N/A,TRUE,"GENERAL"}</definedName>
    <definedName name="jdh" hidden="1">{"TAB1",#N/A,TRUE,"GENERAL";"TAB2",#N/A,TRUE,"GENERAL";"TAB3",#N/A,TRUE,"GENERAL";"TAB4",#N/A,TRUE,"GENERAL";"TAB5",#N/A,TRUE,"GENERAL"}</definedName>
    <definedName name="jdh_1" localSheetId="19" hidden="1">{"TAB1",#N/A,TRUE,"GENERAL";"TAB2",#N/A,TRUE,"GENERAL";"TAB3",#N/A,TRUE,"GENERAL";"TAB4",#N/A,TRUE,"GENERAL";"TAB5",#N/A,TRUE,"GENERAL"}</definedName>
    <definedName name="jdh_1" localSheetId="20" hidden="1">{"TAB1",#N/A,TRUE,"GENERAL";"TAB2",#N/A,TRUE,"GENERAL";"TAB3",#N/A,TRUE,"GENERAL";"TAB4",#N/A,TRUE,"GENERAL";"TAB5",#N/A,TRUE,"GENERAL"}</definedName>
    <definedName name="jdh_1" hidden="1">{"TAB1",#N/A,TRUE,"GENERAL";"TAB2",#N/A,TRUE,"GENERAL";"TAB3",#N/A,TRUE,"GENERAL";"TAB4",#N/A,TRUE,"GENERAL";"TAB5",#N/A,TRUE,"GENERAL"}</definedName>
    <definedName name="Je" localSheetId="7">#REF!</definedName>
    <definedName name="Je" localSheetId="1">#REF!</definedName>
    <definedName name="Je">#REF!</definedName>
    <definedName name="jeytj" localSheetId="19" hidden="1">{"TAB1",#N/A,TRUE,"GENERAL";"TAB2",#N/A,TRUE,"GENERAL";"TAB3",#N/A,TRUE,"GENERAL";"TAB4",#N/A,TRUE,"GENERAL";"TAB5",#N/A,TRUE,"GENERAL"}</definedName>
    <definedName name="jeytj" localSheetId="20" hidden="1">{"TAB1",#N/A,TRUE,"GENERAL";"TAB2",#N/A,TRUE,"GENERAL";"TAB3",#N/A,TRUE,"GENERAL";"TAB4",#N/A,TRUE,"GENERAL";"TAB5",#N/A,TRUE,"GENERAL"}</definedName>
    <definedName name="jeytj" hidden="1">{"TAB1",#N/A,TRUE,"GENERAL";"TAB2",#N/A,TRUE,"GENERAL";"TAB3",#N/A,TRUE,"GENERAL";"TAB4",#N/A,TRUE,"GENERAL";"TAB5",#N/A,TRUE,"GENERAL"}</definedName>
    <definedName name="jeytj_1" localSheetId="19" hidden="1">{"TAB1",#N/A,TRUE,"GENERAL";"TAB2",#N/A,TRUE,"GENERAL";"TAB3",#N/A,TRUE,"GENERAL";"TAB4",#N/A,TRUE,"GENERAL";"TAB5",#N/A,TRUE,"GENERAL"}</definedName>
    <definedName name="jeytj_1" localSheetId="20" hidden="1">{"TAB1",#N/A,TRUE,"GENERAL";"TAB2",#N/A,TRUE,"GENERAL";"TAB3",#N/A,TRUE,"GENERAL";"TAB4",#N/A,TRUE,"GENERAL";"TAB5",#N/A,TRUE,"GENERAL"}</definedName>
    <definedName name="jeytj_1" hidden="1">{"TAB1",#N/A,TRUE,"GENERAL";"TAB2",#N/A,TRUE,"GENERAL";"TAB3",#N/A,TRUE,"GENERAL";"TAB4",#N/A,TRUE,"GENERAL";"TAB5",#N/A,TRUE,"GENERAL"}</definedName>
    <definedName name="Jf" localSheetId="7">#REF!</definedName>
    <definedName name="Jf" localSheetId="1">#REF!</definedName>
    <definedName name="Jf">#REF!</definedName>
    <definedName name="jfh" localSheetId="7">[166]PRESUPUESTO!#REF!</definedName>
    <definedName name="jfh" localSheetId="20">[166]PRESUPUESTO!#REF!</definedName>
    <definedName name="jfh" localSheetId="1">[166]PRESUPUESTO!#REF!</definedName>
    <definedName name="jfh">[166]PRESUPUESTO!#REF!</definedName>
    <definedName name="jfhjfrt" localSheetId="19" hidden="1">{"TAB1",#N/A,TRUE,"GENERAL";"TAB2",#N/A,TRUE,"GENERAL";"TAB3",#N/A,TRUE,"GENERAL";"TAB4",#N/A,TRUE,"GENERAL";"TAB5",#N/A,TRUE,"GENERAL"}</definedName>
    <definedName name="jfhjfrt" localSheetId="20" hidden="1">{"TAB1",#N/A,TRUE,"GENERAL";"TAB2",#N/A,TRUE,"GENERAL";"TAB3",#N/A,TRUE,"GENERAL";"TAB4",#N/A,TRUE,"GENERAL";"TAB5",#N/A,TRUE,"GENERAL"}</definedName>
    <definedName name="jfhjfrt" hidden="1">{"TAB1",#N/A,TRUE,"GENERAL";"TAB2",#N/A,TRUE,"GENERAL";"TAB3",#N/A,TRUE,"GENERAL";"TAB4",#N/A,TRUE,"GENERAL";"TAB5",#N/A,TRUE,"GENERAL"}</definedName>
    <definedName name="jfhjfrt_1" localSheetId="19" hidden="1">{"TAB1",#N/A,TRUE,"GENERAL";"TAB2",#N/A,TRUE,"GENERAL";"TAB3",#N/A,TRUE,"GENERAL";"TAB4",#N/A,TRUE,"GENERAL";"TAB5",#N/A,TRUE,"GENERAL"}</definedName>
    <definedName name="jfhjfrt_1" localSheetId="20" hidden="1">{"TAB1",#N/A,TRUE,"GENERAL";"TAB2",#N/A,TRUE,"GENERAL";"TAB3",#N/A,TRUE,"GENERAL";"TAB4",#N/A,TRUE,"GENERAL";"TAB5",#N/A,TRUE,"GENERAL"}</definedName>
    <definedName name="jfhjfrt_1" hidden="1">{"TAB1",#N/A,TRUE,"GENERAL";"TAB2",#N/A,TRUE,"GENERAL";"TAB3",#N/A,TRUE,"GENERAL";"TAB4",#N/A,TRUE,"GENERAL";"TAB5",#N/A,TRUE,"GENERAL"}</definedName>
    <definedName name="jgfj" localSheetId="19" hidden="1">{"via1",#N/A,TRUE,"general";"via2",#N/A,TRUE,"general";"via3",#N/A,TRUE,"general"}</definedName>
    <definedName name="jgfj" localSheetId="20" hidden="1">{"via1",#N/A,TRUE,"general";"via2",#N/A,TRUE,"general";"via3",#N/A,TRUE,"general"}</definedName>
    <definedName name="jgfj" hidden="1">{"via1",#N/A,TRUE,"general";"via2",#N/A,TRUE,"general";"via3",#N/A,TRUE,"general"}</definedName>
    <definedName name="jgfj_1" localSheetId="19" hidden="1">{"via1",#N/A,TRUE,"general";"via2",#N/A,TRUE,"general";"via3",#N/A,TRUE,"general"}</definedName>
    <definedName name="jgfj_1" localSheetId="20" hidden="1">{"via1",#N/A,TRUE,"general";"via2",#N/A,TRUE,"general";"via3",#N/A,TRUE,"general"}</definedName>
    <definedName name="jgfj_1" hidden="1">{"via1",#N/A,TRUE,"general";"via2",#N/A,TRUE,"general";"via3",#N/A,TRUE,"general"}</definedName>
    <definedName name="jghj" localSheetId="19" hidden="1">{"TAB1",#N/A,TRUE,"GENERAL";"TAB2",#N/A,TRUE,"GENERAL";"TAB3",#N/A,TRUE,"GENERAL";"TAB4",#N/A,TRUE,"GENERAL";"TAB5",#N/A,TRUE,"GENERAL"}</definedName>
    <definedName name="jghj" localSheetId="20" hidden="1">{"TAB1",#N/A,TRUE,"GENERAL";"TAB2",#N/A,TRUE,"GENERAL";"TAB3",#N/A,TRUE,"GENERAL";"TAB4",#N/A,TRUE,"GENERAL";"TAB5",#N/A,TRUE,"GENERAL"}</definedName>
    <definedName name="jghj" hidden="1">{"TAB1",#N/A,TRUE,"GENERAL";"TAB2",#N/A,TRUE,"GENERAL";"TAB3",#N/A,TRUE,"GENERAL";"TAB4",#N/A,TRUE,"GENERAL";"TAB5",#N/A,TRUE,"GENERAL"}</definedName>
    <definedName name="jghj_1" localSheetId="19" hidden="1">{"TAB1",#N/A,TRUE,"GENERAL";"TAB2",#N/A,TRUE,"GENERAL";"TAB3",#N/A,TRUE,"GENERAL";"TAB4",#N/A,TRUE,"GENERAL";"TAB5",#N/A,TRUE,"GENERAL"}</definedName>
    <definedName name="jghj_1" localSheetId="20" hidden="1">{"TAB1",#N/A,TRUE,"GENERAL";"TAB2",#N/A,TRUE,"GENERAL";"TAB3",#N/A,TRUE,"GENERAL";"TAB4",#N/A,TRUE,"GENERAL";"TAB5",#N/A,TRUE,"GENERAL"}</definedName>
    <definedName name="jghj_1" hidden="1">{"TAB1",#N/A,TRUE,"GENERAL";"TAB2",#N/A,TRUE,"GENERAL";"TAB3",#N/A,TRUE,"GENERAL";"TAB4",#N/A,TRUE,"GENERAL";"TAB5",#N/A,TRUE,"GENERAL"}</definedName>
    <definedName name="jgj" localSheetId="19" hidden="1">{"TAB1",#N/A,TRUE,"GENERAL";"TAB2",#N/A,TRUE,"GENERAL";"TAB3",#N/A,TRUE,"GENERAL";"TAB4",#N/A,TRUE,"GENERAL";"TAB5",#N/A,TRUE,"GENERAL"}</definedName>
    <definedName name="jgj" localSheetId="20" hidden="1">{"TAB1",#N/A,TRUE,"GENERAL";"TAB2",#N/A,TRUE,"GENERAL";"TAB3",#N/A,TRUE,"GENERAL";"TAB4",#N/A,TRUE,"GENERAL";"TAB5",#N/A,TRUE,"GENERAL"}</definedName>
    <definedName name="jgj" hidden="1">{"TAB1",#N/A,TRUE,"GENERAL";"TAB2",#N/A,TRUE,"GENERAL";"TAB3",#N/A,TRUE,"GENERAL";"TAB4",#N/A,TRUE,"GENERAL";"TAB5",#N/A,TRUE,"GENERAL"}</definedName>
    <definedName name="jgj_1" localSheetId="19" hidden="1">{"TAB1",#N/A,TRUE,"GENERAL";"TAB2",#N/A,TRUE,"GENERAL";"TAB3",#N/A,TRUE,"GENERAL";"TAB4",#N/A,TRUE,"GENERAL";"TAB5",#N/A,TRUE,"GENERAL"}</definedName>
    <definedName name="jgj_1" localSheetId="20" hidden="1">{"TAB1",#N/A,TRUE,"GENERAL";"TAB2",#N/A,TRUE,"GENERAL";"TAB3",#N/A,TRUE,"GENERAL";"TAB4",#N/A,TRUE,"GENERAL";"TAB5",#N/A,TRUE,"GENERAL"}</definedName>
    <definedName name="jgj_1" hidden="1">{"TAB1",#N/A,TRUE,"GENERAL";"TAB2",#N/A,TRUE,"GENERAL";"TAB3",#N/A,TRUE,"GENERAL";"TAB4",#N/A,TRUE,"GENERAL";"TAB5",#N/A,TRUE,"GENERAL"}</definedName>
    <definedName name="jh" localSheetId="7">#REF!</definedName>
    <definedName name="jh" localSheetId="19">#REF!</definedName>
    <definedName name="jh" localSheetId="18">#REF!</definedName>
    <definedName name="jh" localSheetId="20">#REF!</definedName>
    <definedName name="jh" localSheetId="1">#REF!</definedName>
    <definedName name="jh">#REF!</definedName>
    <definedName name="jhg" localSheetId="19" hidden="1">{"TAB1",#N/A,TRUE,"GENERAL";"TAB2",#N/A,TRUE,"GENERAL";"TAB3",#N/A,TRUE,"GENERAL";"TAB4",#N/A,TRUE,"GENERAL";"TAB5",#N/A,TRUE,"GENERAL"}</definedName>
    <definedName name="jhg" localSheetId="20" hidden="1">{"TAB1",#N/A,TRUE,"GENERAL";"TAB2",#N/A,TRUE,"GENERAL";"TAB3",#N/A,TRUE,"GENERAL";"TAB4",#N/A,TRUE,"GENERAL";"TAB5",#N/A,TRUE,"GENERAL"}</definedName>
    <definedName name="jhg" hidden="1">{"TAB1",#N/A,TRUE,"GENERAL";"TAB2",#N/A,TRUE,"GENERAL";"TAB3",#N/A,TRUE,"GENERAL";"TAB4",#N/A,TRUE,"GENERAL";"TAB5",#N/A,TRUE,"GENERAL"}</definedName>
    <definedName name="jhg_1" localSheetId="19" hidden="1">{"TAB1",#N/A,TRUE,"GENERAL";"TAB2",#N/A,TRUE,"GENERAL";"TAB3",#N/A,TRUE,"GENERAL";"TAB4",#N/A,TRUE,"GENERAL";"TAB5",#N/A,TRUE,"GENERAL"}</definedName>
    <definedName name="jhg_1" localSheetId="20" hidden="1">{"TAB1",#N/A,TRUE,"GENERAL";"TAB2",#N/A,TRUE,"GENERAL";"TAB3",#N/A,TRUE,"GENERAL";"TAB4",#N/A,TRUE,"GENERAL";"TAB5",#N/A,TRUE,"GENERAL"}</definedName>
    <definedName name="jhg_1" hidden="1">{"TAB1",#N/A,TRUE,"GENERAL";"TAB2",#N/A,TRUE,"GENERAL";"TAB3",#N/A,TRUE,"GENERAL";"TAB4",#N/A,TRUE,"GENERAL";"TAB5",#N/A,TRUE,"GENERAL"}</definedName>
    <definedName name="JHJHGGR" localSheetId="7">#REF!</definedName>
    <definedName name="JHJHGGR" localSheetId="20">#REF!</definedName>
    <definedName name="JHJHGGR" localSheetId="1">#REF!</definedName>
    <definedName name="JHJHGGR">#REF!</definedName>
    <definedName name="jhjyj" localSheetId="19" hidden="1">{"via1",#N/A,TRUE,"general";"via2",#N/A,TRUE,"general";"via3",#N/A,TRUE,"general"}</definedName>
    <definedName name="jhjyj" localSheetId="20" hidden="1">{"via1",#N/A,TRUE,"general";"via2",#N/A,TRUE,"general";"via3",#N/A,TRUE,"general"}</definedName>
    <definedName name="jhjyj" hidden="1">{"via1",#N/A,TRUE,"general";"via2",#N/A,TRUE,"general";"via3",#N/A,TRUE,"general"}</definedName>
    <definedName name="jhjyj_1" localSheetId="19" hidden="1">{"via1",#N/A,TRUE,"general";"via2",#N/A,TRUE,"general";"via3",#N/A,TRUE,"general"}</definedName>
    <definedName name="jhjyj_1" localSheetId="20" hidden="1">{"via1",#N/A,TRUE,"general";"via2",#N/A,TRUE,"general";"via3",#N/A,TRUE,"general"}</definedName>
    <definedName name="jhjyj_1" hidden="1">{"via1",#N/A,TRUE,"general";"via2",#N/A,TRUE,"general";"via3",#N/A,TRUE,"general"}</definedName>
    <definedName name="JHK" localSheetId="19" hidden="1">{"TAB1",#N/A,TRUE,"GENERAL";"TAB2",#N/A,TRUE,"GENERAL";"TAB3",#N/A,TRUE,"GENERAL";"TAB4",#N/A,TRUE,"GENERAL";"TAB5",#N/A,TRUE,"GENERAL"}</definedName>
    <definedName name="JHK" localSheetId="20" hidden="1">{"TAB1",#N/A,TRUE,"GENERAL";"TAB2",#N/A,TRUE,"GENERAL";"TAB3",#N/A,TRUE,"GENERAL";"TAB4",#N/A,TRUE,"GENERAL";"TAB5",#N/A,TRUE,"GENERAL"}</definedName>
    <definedName name="JHK" hidden="1">{"TAB1",#N/A,TRUE,"GENERAL";"TAB2",#N/A,TRUE,"GENERAL";"TAB3",#N/A,TRUE,"GENERAL";"TAB4",#N/A,TRUE,"GENERAL";"TAB5",#N/A,TRUE,"GENERAL"}</definedName>
    <definedName name="JHK_1" localSheetId="19" hidden="1">{"TAB1",#N/A,TRUE,"GENERAL";"TAB2",#N/A,TRUE,"GENERAL";"TAB3",#N/A,TRUE,"GENERAL";"TAB4",#N/A,TRUE,"GENERAL";"TAB5",#N/A,TRUE,"GENERAL"}</definedName>
    <definedName name="JHK_1" localSheetId="20" hidden="1">{"TAB1",#N/A,TRUE,"GENERAL";"TAB2",#N/A,TRUE,"GENERAL";"TAB3",#N/A,TRUE,"GENERAL";"TAB4",#N/A,TRUE,"GENERAL";"TAB5",#N/A,TRUE,"GENERAL"}</definedName>
    <definedName name="JHK_1"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20" hidden="1">{"TAB1",#N/A,TRUE,"GENERAL";"TAB2",#N/A,TRUE,"GENERAL";"TAB3",#N/A,TRUE,"GENERAL";"TAB4",#N/A,TRUE,"GENERAL";"TAB5",#N/A,TRUE,"GENERAL"}</definedName>
    <definedName name="jhkgjkvf" hidden="1">{"TAB1",#N/A,TRUE,"GENERAL";"TAB2",#N/A,TRUE,"GENERAL";"TAB3",#N/A,TRUE,"GENERAL";"TAB4",#N/A,TRUE,"GENERAL";"TAB5",#N/A,TRUE,"GENERAL"}</definedName>
    <definedName name="jhkgjkvf_1" localSheetId="19" hidden="1">{"TAB1",#N/A,TRUE,"GENERAL";"TAB2",#N/A,TRUE,"GENERAL";"TAB3",#N/A,TRUE,"GENERAL";"TAB4",#N/A,TRUE,"GENERAL";"TAB5",#N/A,TRUE,"GENERAL"}</definedName>
    <definedName name="jhkgjkvf_1" localSheetId="20" hidden="1">{"TAB1",#N/A,TRUE,"GENERAL";"TAB2",#N/A,TRUE,"GENERAL";"TAB3",#N/A,TRUE,"GENERAL";"TAB4",#N/A,TRUE,"GENERAL";"TAB5",#N/A,TRUE,"GENERAL"}</definedName>
    <definedName name="jhkgjkvf_1" hidden="1">{"TAB1",#N/A,TRUE,"GENERAL";"TAB2",#N/A,TRUE,"GENERAL";"TAB3",#N/A,TRUE,"GENERAL";"TAB4",#N/A,TRUE,"GENERAL";"TAB5",#N/A,TRUE,"GENERAL"}</definedName>
    <definedName name="JHUYG" localSheetId="7">#REF!</definedName>
    <definedName name="JHUYG" localSheetId="20">#REF!</definedName>
    <definedName name="JHUYG" localSheetId="1">#REF!</definedName>
    <definedName name="JHUYG">#REF!</definedName>
    <definedName name="jj" localSheetId="7">#REF!</definedName>
    <definedName name="jj" localSheetId="19" hidden="1">{"via1",#N/A,TRUE,"general";"via2",#N/A,TRUE,"general";"via3",#N/A,TRUE,"general"}</definedName>
    <definedName name="jj" localSheetId="18" hidden="1">{"via1",#N/A,TRUE,"general";"via2",#N/A,TRUE,"general";"via3",#N/A,TRUE,"general"}</definedName>
    <definedName name="jj" localSheetId="20" hidden="1">{"via1",#N/A,TRUE,"general";"via2",#N/A,TRUE,"general";"via3",#N/A,TRUE,"general"}</definedName>
    <definedName name="jj" localSheetId="1">#REF!</definedName>
    <definedName name="jj">#REF!</definedName>
    <definedName name="jj_1" localSheetId="19" hidden="1">{"via1",#N/A,TRUE,"general";"via2",#N/A,TRUE,"general";"via3",#N/A,TRUE,"general"}</definedName>
    <definedName name="jj_1" localSheetId="20" hidden="1">{"via1",#N/A,TRUE,"general";"via2",#N/A,TRUE,"general";"via3",#N/A,TRUE,"general"}</definedName>
    <definedName name="jj_1" hidden="1">{"via1",#N/A,TRUE,"general";"via2",#N/A,TRUE,"general";"via3",#N/A,TRUE,"general"}</definedName>
    <definedName name="jjfq" localSheetId="19" hidden="1">{"via1",#N/A,TRUE,"general";"via2",#N/A,TRUE,"general";"via3",#N/A,TRUE,"general"}</definedName>
    <definedName name="jjfq" localSheetId="20" hidden="1">{"via1",#N/A,TRUE,"general";"via2",#N/A,TRUE,"general";"via3",#N/A,TRUE,"general"}</definedName>
    <definedName name="jjfq" hidden="1">{"via1",#N/A,TRUE,"general";"via2",#N/A,TRUE,"general";"via3",#N/A,TRUE,"general"}</definedName>
    <definedName name="jjfq_1" localSheetId="19" hidden="1">{"via1",#N/A,TRUE,"general";"via2",#N/A,TRUE,"general";"via3",#N/A,TRUE,"general"}</definedName>
    <definedName name="jjfq_1" localSheetId="20" hidden="1">{"via1",#N/A,TRUE,"general";"via2",#N/A,TRUE,"general";"via3",#N/A,TRUE,"general"}</definedName>
    <definedName name="jjfq_1" hidden="1">{"via1",#N/A,TRUE,"general";"via2",#N/A,TRUE,"general";"via3",#N/A,TRUE,"general"}</definedName>
    <definedName name="jjj" localSheetId="7">#REF!</definedName>
    <definedName name="jjj" localSheetId="1">#REF!</definedName>
    <definedName name="jjj">#REF!</definedName>
    <definedName name="jjjhjddfg" localSheetId="19" hidden="1">{"via1",#N/A,TRUE,"general";"via2",#N/A,TRUE,"general";"via3",#N/A,TRUE,"general"}</definedName>
    <definedName name="jjjhjddfg" localSheetId="20" hidden="1">{"via1",#N/A,TRUE,"general";"via2",#N/A,TRUE,"general";"via3",#N/A,TRUE,"general"}</definedName>
    <definedName name="jjjhjddfg" hidden="1">{"via1",#N/A,TRUE,"general";"via2",#N/A,TRUE,"general";"via3",#N/A,TRUE,"general"}</definedName>
    <definedName name="jjjhjddfg_1" localSheetId="19" hidden="1">{"via1",#N/A,TRUE,"general";"via2",#N/A,TRUE,"general";"via3",#N/A,TRUE,"general"}</definedName>
    <definedName name="jjjhjddfg_1" localSheetId="20" hidden="1">{"via1",#N/A,TRUE,"general";"via2",#N/A,TRUE,"general";"via3",#N/A,TRUE,"general"}</definedName>
    <definedName name="jjjhjddfg_1" hidden="1">{"via1",#N/A,TRUE,"general";"via2",#N/A,TRUE,"general";"via3",#N/A,TRUE,"general"}</definedName>
    <definedName name="JJJJ" localSheetId="7">[49]!absc</definedName>
    <definedName name="JJJJ" localSheetId="1">[49]!absc</definedName>
    <definedName name="JJJJ">[49]!absc</definedName>
    <definedName name="jjjjjjjjjjjjjjj" localSheetId="7">#REF!</definedName>
    <definedName name="jjjjjjjjjjjjjjj" localSheetId="1">#REF!</definedName>
    <definedName name="jjjjjjjjjjjjjjj">#REF!</definedName>
    <definedName name="jjjjju" localSheetId="19" hidden="1">{"via1",#N/A,TRUE,"general";"via2",#N/A,TRUE,"general";"via3",#N/A,TRUE,"general"}</definedName>
    <definedName name="jjjjju" localSheetId="20" hidden="1">{"via1",#N/A,TRUE,"general";"via2",#N/A,TRUE,"general";"via3",#N/A,TRUE,"general"}</definedName>
    <definedName name="jjjjju" hidden="1">{"via1",#N/A,TRUE,"general";"via2",#N/A,TRUE,"general";"via3",#N/A,TRUE,"general"}</definedName>
    <definedName name="jjjjju_1" localSheetId="19" hidden="1">{"via1",#N/A,TRUE,"general";"via2",#N/A,TRUE,"general";"via3",#N/A,TRUE,"general"}</definedName>
    <definedName name="jjjjju_1" localSheetId="20" hidden="1">{"via1",#N/A,TRUE,"general";"via2",#N/A,TRUE,"general";"via3",#N/A,TRUE,"general"}</definedName>
    <definedName name="jjjjju_1" hidden="1">{"via1",#N/A,TRUE,"general";"via2",#N/A,TRUE,"general";"via3",#N/A,TRUE,"general"}</definedName>
    <definedName name="jjujujty" localSheetId="19" hidden="1">{"TAB1",#N/A,TRUE,"GENERAL";"TAB2",#N/A,TRUE,"GENERAL";"TAB3",#N/A,TRUE,"GENERAL";"TAB4",#N/A,TRUE,"GENERAL";"TAB5",#N/A,TRUE,"GENERAL"}</definedName>
    <definedName name="jjujujty" localSheetId="20" hidden="1">{"TAB1",#N/A,TRUE,"GENERAL";"TAB2",#N/A,TRUE,"GENERAL";"TAB3",#N/A,TRUE,"GENERAL";"TAB4",#N/A,TRUE,"GENERAL";"TAB5",#N/A,TRUE,"GENERAL"}</definedName>
    <definedName name="jjujujty" hidden="1">{"TAB1",#N/A,TRUE,"GENERAL";"TAB2",#N/A,TRUE,"GENERAL";"TAB3",#N/A,TRUE,"GENERAL";"TAB4",#N/A,TRUE,"GENERAL";"TAB5",#N/A,TRUE,"GENERAL"}</definedName>
    <definedName name="jjujujty_1" localSheetId="19" hidden="1">{"TAB1",#N/A,TRUE,"GENERAL";"TAB2",#N/A,TRUE,"GENERAL";"TAB3",#N/A,TRUE,"GENERAL";"TAB4",#N/A,TRUE,"GENERAL";"TAB5",#N/A,TRUE,"GENERAL"}</definedName>
    <definedName name="jjujujty_1" localSheetId="20" hidden="1">{"TAB1",#N/A,TRUE,"GENERAL";"TAB2",#N/A,TRUE,"GENERAL";"TAB3",#N/A,TRUE,"GENERAL";"TAB4",#N/A,TRUE,"GENERAL";"TAB5",#N/A,TRUE,"GENERAL"}</definedName>
    <definedName name="jjujujty_1" hidden="1">{"TAB1",#N/A,TRUE,"GENERAL";"TAB2",#N/A,TRUE,"GENERAL";"TAB3",#N/A,TRUE,"GENERAL";"TAB4",#N/A,TRUE,"GENERAL";"TAB5",#N/A,TRUE,"GENERAL"}</definedName>
    <definedName name="jjyjy" localSheetId="19" hidden="1">{"via1",#N/A,TRUE,"general";"via2",#N/A,TRUE,"general";"via3",#N/A,TRUE,"general"}</definedName>
    <definedName name="jjyjy" localSheetId="20" hidden="1">{"via1",#N/A,TRUE,"general";"via2",#N/A,TRUE,"general";"via3",#N/A,TRUE,"general"}</definedName>
    <definedName name="jjyjy" hidden="1">{"via1",#N/A,TRUE,"general";"via2",#N/A,TRUE,"general";"via3",#N/A,TRUE,"general"}</definedName>
    <definedName name="jjyjy_1" localSheetId="19" hidden="1">{"via1",#N/A,TRUE,"general";"via2",#N/A,TRUE,"general";"via3",#N/A,TRUE,"general"}</definedName>
    <definedName name="jjyjy_1" localSheetId="20" hidden="1">{"via1",#N/A,TRUE,"general";"via2",#N/A,TRUE,"general";"via3",#N/A,TRUE,"general"}</definedName>
    <definedName name="jjyjy_1" hidden="1">{"via1",#N/A,TRUE,"general";"via2",#N/A,TRUE,"general";"via3",#N/A,TRUE,"general"}</definedName>
    <definedName name="jk" localSheetId="7">#REF!</definedName>
    <definedName name="jk" localSheetId="19">#REF!</definedName>
    <definedName name="jk" localSheetId="18">#REF!</definedName>
    <definedName name="jk" localSheetId="20">#REF!</definedName>
    <definedName name="jk" localSheetId="1">#REF!</definedName>
    <definedName name="jk">#REF!</definedName>
    <definedName name="jkjh" localSheetId="7">#REF!</definedName>
    <definedName name="jkjh" localSheetId="1">#REF!</definedName>
    <definedName name="jkjh">#REF!</definedName>
    <definedName name="jkk" localSheetId="19" hidden="1">{"TAB1",#N/A,TRUE,"GENERAL";"TAB2",#N/A,TRUE,"GENERAL";"TAB3",#N/A,TRUE,"GENERAL";"TAB4",#N/A,TRUE,"GENERAL";"TAB5",#N/A,TRUE,"GENERAL"}</definedName>
    <definedName name="jkk" localSheetId="18" hidden="1">{"TAB1",#N/A,TRUE,"GENERAL";"TAB2",#N/A,TRUE,"GENERAL";"TAB3",#N/A,TRUE,"GENERAL";"TAB4",#N/A,TRUE,"GENERAL";"TAB5",#N/A,TRUE,"GENERAL"}</definedName>
    <definedName name="jkk" localSheetId="20" hidden="1">{"TAB1",#N/A,TRUE,"GENERAL";"TAB2",#N/A,TRUE,"GENERAL";"TAB3",#N/A,TRUE,"GENERAL";"TAB4",#N/A,TRUE,"GENERAL";"TAB5",#N/A,TRUE,"GENERAL"}</definedName>
    <definedName name="JKK">"Imagen 5"</definedName>
    <definedName name="jkk_1" localSheetId="19" hidden="1">{"TAB1",#N/A,TRUE,"GENERAL";"TAB2",#N/A,TRUE,"GENERAL";"TAB3",#N/A,TRUE,"GENERAL";"TAB4",#N/A,TRUE,"GENERAL";"TAB5",#N/A,TRUE,"GENERAL"}</definedName>
    <definedName name="jkk_1" localSheetId="20" hidden="1">{"TAB1",#N/A,TRUE,"GENERAL";"TAB2",#N/A,TRUE,"GENERAL";"TAB3",#N/A,TRUE,"GENERAL";"TAB4",#N/A,TRUE,"GENERAL";"TAB5",#N/A,TRUE,"GENERAL"}</definedName>
    <definedName name="jkk_1" hidden="1">{"TAB1",#N/A,TRUE,"GENERAL";"TAB2",#N/A,TRUE,"GENERAL";"TAB3",#N/A,TRUE,"GENERAL";"TAB4",#N/A,TRUE,"GENERAL";"TAB5",#N/A,TRUE,"GENERAL"}</definedName>
    <definedName name="jkl" localSheetId="19" hidden="1">{"TAB1",#N/A,TRUE,"GENERAL";"TAB2",#N/A,TRUE,"GENERAL";"TAB3",#N/A,TRUE,"GENERAL";"TAB4",#N/A,TRUE,"GENERAL";"TAB5",#N/A,TRUE,"GENERAL"}</definedName>
    <definedName name="jkl" localSheetId="20" hidden="1">{"TAB1",#N/A,TRUE,"GENERAL";"TAB2",#N/A,TRUE,"GENERAL";"TAB3",#N/A,TRUE,"GENERAL";"TAB4",#N/A,TRUE,"GENERAL";"TAB5",#N/A,TRUE,"GENERAL"}</definedName>
    <definedName name="jkl" hidden="1">{"TAB1",#N/A,TRUE,"GENERAL";"TAB2",#N/A,TRUE,"GENERAL";"TAB3",#N/A,TRUE,"GENERAL";"TAB4",#N/A,TRUE,"GENERAL";"TAB5",#N/A,TRUE,"GENERAL"}</definedName>
    <definedName name="jkl_1" localSheetId="19" hidden="1">{"TAB1",#N/A,TRUE,"GENERAL";"TAB2",#N/A,TRUE,"GENERAL";"TAB3",#N/A,TRUE,"GENERAL";"TAB4",#N/A,TRUE,"GENERAL";"TAB5",#N/A,TRUE,"GENERAL"}</definedName>
    <definedName name="jkl_1" localSheetId="20" hidden="1">{"TAB1",#N/A,TRUE,"GENERAL";"TAB2",#N/A,TRUE,"GENERAL";"TAB3",#N/A,TRUE,"GENERAL";"TAB4",#N/A,TRUE,"GENERAL";"TAB5",#N/A,TRUE,"GENERAL"}</definedName>
    <definedName name="jkl_1" hidden="1">{"TAB1",#N/A,TRUE,"GENERAL";"TAB2",#N/A,TRUE,"GENERAL";"TAB3",#N/A,TRUE,"GENERAL";"TAB4",#N/A,TRUE,"GENERAL";"TAB5",#N/A,TRUE,"GENERAL"}</definedName>
    <definedName name="jklj" localSheetId="7" hidden="1">#REF!</definedName>
    <definedName name="jklj" localSheetId="1" hidden="1">#REF!</definedName>
    <definedName name="jklj" hidden="1">#REF!</definedName>
    <definedName name="JLKNWDGLSKNFLÑa" localSheetId="19" hidden="1">{"TAB1",#N/A,TRUE,"GENERAL";"TAB2",#N/A,TRUE,"GENERAL";"TAB3",#N/A,TRUE,"GENERAL";"TAB4",#N/A,TRUE,"GENERAL";"TAB5",#N/A,TRUE,"GENERAL"}</definedName>
    <definedName name="JLKNWDGLSKNFLÑa" localSheetId="20" hidden="1">{"TAB1",#N/A,TRUE,"GENERAL";"TAB2",#N/A,TRUE,"GENERAL";"TAB3",#N/A,TRUE,"GENERAL";"TAB4",#N/A,TRUE,"GENERAL";"TAB5",#N/A,TRUE,"GENERAL"}</definedName>
    <definedName name="JLKNWDGLSKNFLÑa" hidden="1">{"TAB1",#N/A,TRUE,"GENERAL";"TAB2",#N/A,TRUE,"GENERAL";"TAB3",#N/A,TRUE,"GENERAL";"TAB4",#N/A,TRUE,"GENERAL";"TAB5",#N/A,TRUE,"GENERAL"}</definedName>
    <definedName name="jn" localSheetId="7">#REF!</definedName>
    <definedName name="jn" localSheetId="19">#REF!</definedName>
    <definedName name="jn" localSheetId="18">#REF!</definedName>
    <definedName name="jn" localSheetId="20">#REF!</definedName>
    <definedName name="jn" localSheetId="1">#REF!</definedName>
    <definedName name="jn">#REF!</definedName>
    <definedName name="jñ" localSheetId="7">#REF!</definedName>
    <definedName name="jñ" localSheetId="20">#REF!</definedName>
    <definedName name="jñ" localSheetId="1">#REF!</definedName>
    <definedName name="jñ">#REF!</definedName>
    <definedName name="jo" localSheetId="7">#REF!</definedName>
    <definedName name="jo" localSheetId="19">#REF!</definedName>
    <definedName name="jo" localSheetId="18">#REF!</definedName>
    <definedName name="jo" localSheetId="20">#REF!</definedName>
    <definedName name="jo" localSheetId="1">#REF!</definedName>
    <definedName name="jo">#REF!</definedName>
    <definedName name="Job_number" localSheetId="7">#REF!</definedName>
    <definedName name="Job_number" localSheetId="1">#REF!</definedName>
    <definedName name="Job_number">#REF!</definedName>
    <definedName name="JobNo" localSheetId="7">#REF!</definedName>
    <definedName name="JobNo" localSheetId="1">#REF!</definedName>
    <definedName name="JobNo">#REF!</definedName>
    <definedName name="jose" localSheetId="7">#REF!</definedName>
    <definedName name="jose" localSheetId="1">#REF!</definedName>
    <definedName name="jose">#REF!</definedName>
    <definedName name="JP" localSheetId="7" hidden="1">#REF!</definedName>
    <definedName name="JP" localSheetId="1" hidden="1">#REF!</definedName>
    <definedName name="JP" hidden="1">#REF!</definedName>
    <definedName name="jqm" localSheetId="7">#REF!</definedName>
    <definedName name="jqm" localSheetId="1">#REF!</definedName>
    <definedName name="jqm">#REF!</definedName>
    <definedName name="JRYJ" localSheetId="19" hidden="1">{"via1",#N/A,TRUE,"general";"via2",#N/A,TRUE,"general";"via3",#N/A,TRUE,"general"}</definedName>
    <definedName name="JRYJ" localSheetId="20" hidden="1">{"via1",#N/A,TRUE,"general";"via2",#N/A,TRUE,"general";"via3",#N/A,TRUE,"general"}</definedName>
    <definedName name="JRYJ" hidden="1">{"via1",#N/A,TRUE,"general";"via2",#N/A,TRUE,"general";"via3",#N/A,TRUE,"general"}</definedName>
    <definedName name="JRYJ_1" localSheetId="19" hidden="1">{"via1",#N/A,TRUE,"general";"via2",#N/A,TRUE,"general";"via3",#N/A,TRUE,"general"}</definedName>
    <definedName name="JRYJ_1" localSheetId="20" hidden="1">{"via1",#N/A,TRUE,"general";"via2",#N/A,TRUE,"general";"via3",#N/A,TRUE,"general"}</definedName>
    <definedName name="JRYJ_1" hidden="1">{"via1",#N/A,TRUE,"general";"via2",#N/A,TRUE,"general";"via3",#N/A,TRUE,"general"}</definedName>
    <definedName name="JSKJ" localSheetId="7">'[167]ANALISIS RESUMIDOS'!#REF!,'[167]ANALISIS RESUMIDOS'!#REF!,'[167]ANALISIS RESUMIDOS'!#REF!,'[167]ANALISIS RESUMIDOS'!#REF!,'[167]ANALISIS RESUMIDOS'!#REF!,'[167]ANALISIS RESUMIDOS'!#REF!,'[167]ANALISIS RESUMIDOS'!#REF!</definedName>
    <definedName name="JSKJ" localSheetId="1">'[167]ANALISIS RESUMIDOS'!#REF!,'[167]ANALISIS RESUMIDOS'!#REF!,'[167]ANALISIS RESUMIDOS'!#REF!,'[167]ANALISIS RESUMIDOS'!#REF!,'[167]ANALISIS RESUMIDOS'!#REF!,'[167]ANALISIS RESUMIDOS'!#REF!,'[167]ANALISIS RESUMIDOS'!#REF!</definedName>
    <definedName name="JSKJ">'[167]ANALISIS RESUMIDOS'!#REF!,'[167]ANALISIS RESUMIDOS'!#REF!,'[167]ANALISIS RESUMIDOS'!#REF!,'[167]ANALISIS RESUMIDOS'!#REF!,'[167]ANALISIS RESUMIDOS'!#REF!,'[167]ANALISIS RESUMIDOS'!#REF!,'[167]ANALISIS RESUMIDOS'!#REF!</definedName>
    <definedName name="jt" localSheetId="7">#REF!</definedName>
    <definedName name="jt" localSheetId="19">#REF!</definedName>
    <definedName name="jt" localSheetId="18">#REF!</definedName>
    <definedName name="jt" localSheetId="20">#REF!</definedName>
    <definedName name="jt" localSheetId="1">#REF!</definedName>
    <definedName name="jt">#REF!</definedName>
    <definedName name="jtyj" localSheetId="19" hidden="1">{"TAB1",#N/A,TRUE,"GENERAL";"TAB2",#N/A,TRUE,"GENERAL";"TAB3",#N/A,TRUE,"GENERAL";"TAB4",#N/A,TRUE,"GENERAL";"TAB5",#N/A,TRUE,"GENERAL"}</definedName>
    <definedName name="jtyj" localSheetId="20" hidden="1">{"TAB1",#N/A,TRUE,"GENERAL";"TAB2",#N/A,TRUE,"GENERAL";"TAB3",#N/A,TRUE,"GENERAL";"TAB4",#N/A,TRUE,"GENERAL";"TAB5",#N/A,TRUE,"GENERAL"}</definedName>
    <definedName name="jtyj" hidden="1">{"TAB1",#N/A,TRUE,"GENERAL";"TAB2",#N/A,TRUE,"GENERAL";"TAB3",#N/A,TRUE,"GENERAL";"TAB4",#N/A,TRUE,"GENERAL";"TAB5",#N/A,TRUE,"GENERAL"}</definedName>
    <definedName name="jtyj_1" localSheetId="19" hidden="1">{"TAB1",#N/A,TRUE,"GENERAL";"TAB2",#N/A,TRUE,"GENERAL";"TAB3",#N/A,TRUE,"GENERAL";"TAB4",#N/A,TRUE,"GENERAL";"TAB5",#N/A,TRUE,"GENERAL"}</definedName>
    <definedName name="jtyj_1" localSheetId="20" hidden="1">{"TAB1",#N/A,TRUE,"GENERAL";"TAB2",#N/A,TRUE,"GENERAL";"TAB3",#N/A,TRUE,"GENERAL";"TAB4",#N/A,TRUE,"GENERAL";"TAB5",#N/A,TRUE,"GENERAL"}</definedName>
    <definedName name="jtyj_1"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20" hidden="1">{"TAB1",#N/A,TRUE,"GENERAL";"TAB2",#N/A,TRUE,"GENERAL";"TAB3",#N/A,TRUE,"GENERAL";"TAB4",#N/A,TRUE,"GENERAL";"TAB5",#N/A,TRUE,"GENERAL"}</definedName>
    <definedName name="jtyry" hidden="1">{"TAB1",#N/A,TRUE,"GENERAL";"TAB2",#N/A,TRUE,"GENERAL";"TAB3",#N/A,TRUE,"GENERAL";"TAB4",#N/A,TRUE,"GENERAL";"TAB5",#N/A,TRUE,"GENERAL"}</definedName>
    <definedName name="jtyry_1" localSheetId="19" hidden="1">{"TAB1",#N/A,TRUE,"GENERAL";"TAB2",#N/A,TRUE,"GENERAL";"TAB3",#N/A,TRUE,"GENERAL";"TAB4",#N/A,TRUE,"GENERAL";"TAB5",#N/A,TRUE,"GENERAL"}</definedName>
    <definedName name="jtyry_1" localSheetId="20" hidden="1">{"TAB1",#N/A,TRUE,"GENERAL";"TAB2",#N/A,TRUE,"GENERAL";"TAB3",#N/A,TRUE,"GENERAL";"TAB4",#N/A,TRUE,"GENERAL";"TAB5",#N/A,TRUE,"GENERAL"}</definedName>
    <definedName name="jtyry_1" hidden="1">{"TAB1",#N/A,TRUE,"GENERAL";"TAB2",#N/A,TRUE,"GENERAL";"TAB3",#N/A,TRUE,"GENERAL";"TAB4",#N/A,TRUE,"GENERAL";"TAB5",#N/A,TRUE,"GENERAL"}</definedName>
    <definedName name="JU">#N/A</definedName>
    <definedName name="jui" localSheetId="7">#REF!</definedName>
    <definedName name="jui" localSheetId="19">#REF!</definedName>
    <definedName name="jui" localSheetId="18">#REF!</definedName>
    <definedName name="jui" localSheetId="20">#REF!</definedName>
    <definedName name="jui" localSheetId="1">#REF!</definedName>
    <definedName name="jui">#REF!</definedName>
    <definedName name="juj" localSheetId="19" hidden="1">{"via1",#N/A,TRUE,"general";"via2",#N/A,TRUE,"general";"via3",#N/A,TRUE,"general"}</definedName>
    <definedName name="juj" localSheetId="20" hidden="1">{"via1",#N/A,TRUE,"general";"via2",#N/A,TRUE,"general";"via3",#N/A,TRUE,"general"}</definedName>
    <definedName name="juj" hidden="1">{"via1",#N/A,TRUE,"general";"via2",#N/A,TRUE,"general";"via3",#N/A,TRUE,"general"}</definedName>
    <definedName name="juj_1" localSheetId="19" hidden="1">{"via1",#N/A,TRUE,"general";"via2",#N/A,TRUE,"general";"via3",#N/A,TRUE,"general"}</definedName>
    <definedName name="juj_1" localSheetId="20" hidden="1">{"via1",#N/A,TRUE,"general";"via2",#N/A,TRUE,"general";"via3",#N/A,TRUE,"general"}</definedName>
    <definedName name="juj_1" hidden="1">{"via1",#N/A,TRUE,"general";"via2",#N/A,TRUE,"general";"via3",#N/A,TRUE,"general"}</definedName>
    <definedName name="jujcx" localSheetId="19" hidden="1">{"via1",#N/A,TRUE,"general";"via2",#N/A,TRUE,"general";"via3",#N/A,TRUE,"general"}</definedName>
    <definedName name="jujcx" localSheetId="20" hidden="1">{"via1",#N/A,TRUE,"general";"via2",#N/A,TRUE,"general";"via3",#N/A,TRUE,"general"}</definedName>
    <definedName name="jujcx" hidden="1">{"via1",#N/A,TRUE,"general";"via2",#N/A,TRUE,"general";"via3",#N/A,TRUE,"general"}</definedName>
    <definedName name="jujcx_1" localSheetId="19" hidden="1">{"via1",#N/A,TRUE,"general";"via2",#N/A,TRUE,"general";"via3",#N/A,TRUE,"general"}</definedName>
    <definedName name="jujcx_1" localSheetId="20" hidden="1">{"via1",#N/A,TRUE,"general";"via2",#N/A,TRUE,"general";"via3",#N/A,TRUE,"general"}</definedName>
    <definedName name="jujcx_1" hidden="1">{"via1",#N/A,TRUE,"general";"via2",#N/A,TRUE,"general";"via3",#N/A,TRUE,"general"}</definedName>
    <definedName name="jujuj" localSheetId="19" hidden="1">{"via1",#N/A,TRUE,"general";"via2",#N/A,TRUE,"general";"via3",#N/A,TRUE,"general"}</definedName>
    <definedName name="jujuj" localSheetId="20" hidden="1">{"via1",#N/A,TRUE,"general";"via2",#N/A,TRUE,"general";"via3",#N/A,TRUE,"general"}</definedName>
    <definedName name="jujuj" hidden="1">{"via1",#N/A,TRUE,"general";"via2",#N/A,TRUE,"general";"via3",#N/A,TRUE,"general"}</definedName>
    <definedName name="jujuj_1" localSheetId="19" hidden="1">{"via1",#N/A,TRUE,"general";"via2",#N/A,TRUE,"general";"via3",#N/A,TRUE,"general"}</definedName>
    <definedName name="jujuj_1" localSheetId="20" hidden="1">{"via1",#N/A,TRUE,"general";"via2",#N/A,TRUE,"general";"via3",#N/A,TRUE,"general"}</definedName>
    <definedName name="jujuj_1" hidden="1">{"via1",#N/A,TRUE,"general";"via2",#N/A,TRUE,"general";"via3",#N/A,TRUE,"general"}</definedName>
    <definedName name="jujujuju" localSheetId="19" hidden="1">{"TAB1",#N/A,TRUE,"GENERAL";"TAB2",#N/A,TRUE,"GENERAL";"TAB3",#N/A,TRUE,"GENERAL";"TAB4",#N/A,TRUE,"GENERAL";"TAB5",#N/A,TRUE,"GENERAL"}</definedName>
    <definedName name="jujujuju" localSheetId="20" hidden="1">{"TAB1",#N/A,TRUE,"GENERAL";"TAB2",#N/A,TRUE,"GENERAL";"TAB3",#N/A,TRUE,"GENERAL";"TAB4",#N/A,TRUE,"GENERAL";"TAB5",#N/A,TRUE,"GENERAL"}</definedName>
    <definedName name="jujujuju" hidden="1">{"TAB1",#N/A,TRUE,"GENERAL";"TAB2",#N/A,TRUE,"GENERAL";"TAB3",#N/A,TRUE,"GENERAL";"TAB4",#N/A,TRUE,"GENERAL";"TAB5",#N/A,TRUE,"GENERAL"}</definedName>
    <definedName name="jujujuju_1" localSheetId="19" hidden="1">{"TAB1",#N/A,TRUE,"GENERAL";"TAB2",#N/A,TRUE,"GENERAL";"TAB3",#N/A,TRUE,"GENERAL";"TAB4",#N/A,TRUE,"GENERAL";"TAB5",#N/A,TRUE,"GENERAL"}</definedName>
    <definedName name="jujujuju_1" localSheetId="20" hidden="1">{"TAB1",#N/A,TRUE,"GENERAL";"TAB2",#N/A,TRUE,"GENERAL";"TAB3",#N/A,TRUE,"GENERAL";"TAB4",#N/A,TRUE,"GENERAL";"TAB5",#N/A,TRUE,"GENERAL"}</definedName>
    <definedName name="jujujuju_1" hidden="1">{"TAB1",#N/A,TRUE,"GENERAL";"TAB2",#N/A,TRUE,"GENERAL";"TAB3",#N/A,TRUE,"GENERAL";"TAB4",#N/A,TRUE,"GENERAL";"TAB5",#N/A,TRUE,"GENERAL"}</definedName>
    <definedName name="jul00" localSheetId="7">[14]Dólar!#REF!</definedName>
    <definedName name="jul00" localSheetId="1">[14]Dólar!#REF!</definedName>
    <definedName name="jul00">[14]Dólar!#REF!</definedName>
    <definedName name="jun" localSheetId="7">#REF!</definedName>
    <definedName name="jun" localSheetId="19">#REF!</definedName>
    <definedName name="jun" localSheetId="18">#REF!</definedName>
    <definedName name="jun" localSheetId="20">#REF!</definedName>
    <definedName name="jun" localSheetId="1">#REF!</definedName>
    <definedName name="jun">#REF!</definedName>
    <definedName name="jun00" localSheetId="7">[14]Dólar!#REF!</definedName>
    <definedName name="jun00" localSheetId="1">[14]Dólar!#REF!</definedName>
    <definedName name="jun00">[14]Dólar!#REF!</definedName>
    <definedName name="JUNE3" localSheetId="7">#REF!</definedName>
    <definedName name="JUNE3" localSheetId="1">#REF!</definedName>
    <definedName name="JUNE3">#REF!</definedName>
    <definedName name="junebs" localSheetId="7">#REF!</definedName>
    <definedName name="junebs" localSheetId="1">#REF!</definedName>
    <definedName name="junebs">#REF!</definedName>
    <definedName name="juneint" localSheetId="7">#REF!</definedName>
    <definedName name="juneint" localSheetId="1">#REF!</definedName>
    <definedName name="juneint">#REF!</definedName>
    <definedName name="juneint1" localSheetId="7">#REF!</definedName>
    <definedName name="juneint1" localSheetId="1">#REF!</definedName>
    <definedName name="juneint1">#REF!</definedName>
    <definedName name="juneint2" localSheetId="7">#REF!</definedName>
    <definedName name="juneint2" localSheetId="1">#REF!</definedName>
    <definedName name="juneint2">#REF!</definedName>
    <definedName name="JUNEINT3" localSheetId="7">#REF!</definedName>
    <definedName name="JUNEINT3" localSheetId="1">#REF!</definedName>
    <definedName name="JUNEINT3">#REF!</definedName>
    <definedName name="JUNIOR12033" localSheetId="19" hidden="1">{"TAB1",#N/A,TRUE,"GENERAL";"TAB2",#N/A,TRUE,"GENERAL";"TAB3",#N/A,TRUE,"GENERAL";"TAB4",#N/A,TRUE,"GENERAL";"TAB5",#N/A,TRUE,"GENERAL"}</definedName>
    <definedName name="JUNIOR12033" localSheetId="20" hidden="1">{"TAB1",#N/A,TRUE,"GENERAL";"TAB2",#N/A,TRUE,"GENERAL";"TAB3",#N/A,TRUE,"GENERAL";"TAB4",#N/A,TRUE,"GENERAL";"TAB5",#N/A,TRUE,"GENERAL"}</definedName>
    <definedName name="JUNIOR12033"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20" hidden="1">{"TAB1",#N/A,TRUE,"GENERAL";"TAB2",#N/A,TRUE,"GENERAL";"TAB3",#N/A,TRUE,"GENERAL";"TAB4",#N/A,TRUE,"GENERAL";"TAB5",#N/A,TRUE,"GENERAL"}</definedName>
    <definedName name="juuuhb" hidden="1">{"TAB1",#N/A,TRUE,"GENERAL";"TAB2",#N/A,TRUE,"GENERAL";"TAB3",#N/A,TRUE,"GENERAL";"TAB4",#N/A,TRUE,"GENERAL";"TAB5",#N/A,TRUE,"GENERAL"}</definedName>
    <definedName name="juuuhb_1" localSheetId="19" hidden="1">{"TAB1",#N/A,TRUE,"GENERAL";"TAB2",#N/A,TRUE,"GENERAL";"TAB3",#N/A,TRUE,"GENERAL";"TAB4",#N/A,TRUE,"GENERAL";"TAB5",#N/A,TRUE,"GENERAL"}</definedName>
    <definedName name="juuuhb_1" localSheetId="20" hidden="1">{"TAB1",#N/A,TRUE,"GENERAL";"TAB2",#N/A,TRUE,"GENERAL";"TAB3",#N/A,TRUE,"GENERAL";"TAB4",#N/A,TRUE,"GENERAL";"TAB5",#N/A,TRUE,"GENERAL"}</definedName>
    <definedName name="juuuhb_1" hidden="1">{"TAB1",#N/A,TRUE,"GENERAL";"TAB2",#N/A,TRUE,"GENERAL";"TAB3",#N/A,TRUE,"GENERAL";"TAB4",#N/A,TRUE,"GENERAL";"TAB5",#N/A,TRUE,"GENERAL"}</definedName>
    <definedName name="juy" localSheetId="7">#REF!</definedName>
    <definedName name="juy" localSheetId="19">#REF!</definedName>
    <definedName name="juy" localSheetId="18">#REF!</definedName>
    <definedName name="juy" localSheetId="20">#REF!</definedName>
    <definedName name="juy" localSheetId="1">#REF!</definedName>
    <definedName name="juy">#REF!</definedName>
    <definedName name="jyjt7" localSheetId="19" hidden="1">{"via1",#N/A,TRUE,"general";"via2",#N/A,TRUE,"general";"via3",#N/A,TRUE,"general"}</definedName>
    <definedName name="jyjt7" localSheetId="20" hidden="1">{"via1",#N/A,TRUE,"general";"via2",#N/A,TRUE,"general";"via3",#N/A,TRUE,"general"}</definedName>
    <definedName name="jyjt7" hidden="1">{"via1",#N/A,TRUE,"general";"via2",#N/A,TRUE,"general";"via3",#N/A,TRUE,"general"}</definedName>
    <definedName name="jyjt7_1" localSheetId="19" hidden="1">{"via1",#N/A,TRUE,"general";"via2",#N/A,TRUE,"general";"via3",#N/A,TRUE,"general"}</definedName>
    <definedName name="jyjt7_1" localSheetId="20" hidden="1">{"via1",#N/A,TRUE,"general";"via2",#N/A,TRUE,"general";"via3",#N/A,TRUE,"general"}</definedName>
    <definedName name="jyjt7_1" hidden="1">{"via1",#N/A,TRUE,"general";"via2",#N/A,TRUE,"general";"via3",#N/A,TRUE,"general"}</definedName>
    <definedName name="jyt" localSheetId="19" hidden="1">{"via1",#N/A,TRUE,"general";"via2",#N/A,TRUE,"general";"via3",#N/A,TRUE,"general"}</definedName>
    <definedName name="jyt" localSheetId="20" hidden="1">{"via1",#N/A,TRUE,"general";"via2",#N/A,TRUE,"general";"via3",#N/A,TRUE,"general"}</definedName>
    <definedName name="jyt" hidden="1">{"via1",#N/A,TRUE,"general";"via2",#N/A,TRUE,"general";"via3",#N/A,TRUE,"general"}</definedName>
    <definedName name="jyt_1" localSheetId="19" hidden="1">{"via1",#N/A,TRUE,"general";"via2",#N/A,TRUE,"general";"via3",#N/A,TRUE,"general"}</definedName>
    <definedName name="jyt_1" localSheetId="20" hidden="1">{"via1",#N/A,TRUE,"general";"via2",#N/A,TRUE,"general";"via3",#N/A,TRUE,"general"}</definedName>
    <definedName name="jyt_1" hidden="1">{"via1",#N/A,TRUE,"general";"via2",#N/A,TRUE,"general";"via3",#N/A,TRUE,"general"}</definedName>
    <definedName name="jytj" localSheetId="19" hidden="1">{"via1",#N/A,TRUE,"general";"via2",#N/A,TRUE,"general";"via3",#N/A,TRUE,"general"}</definedName>
    <definedName name="jytj" localSheetId="20" hidden="1">{"via1",#N/A,TRUE,"general";"via2",#N/A,TRUE,"general";"via3",#N/A,TRUE,"general"}</definedName>
    <definedName name="jytj" hidden="1">{"via1",#N/A,TRUE,"general";"via2",#N/A,TRUE,"general";"via3",#N/A,TRUE,"general"}</definedName>
    <definedName name="jytj_1" localSheetId="19" hidden="1">{"via1",#N/A,TRUE,"general";"via2",#N/A,TRUE,"general";"via3",#N/A,TRUE,"general"}</definedName>
    <definedName name="jytj_1" localSheetId="20" hidden="1">{"via1",#N/A,TRUE,"general";"via2",#N/A,TRUE,"general";"via3",#N/A,TRUE,"general"}</definedName>
    <definedName name="jytj_1" hidden="1">{"via1",#N/A,TRUE,"general";"via2",#N/A,TRUE,"general";"via3",#N/A,TRUE,"general"}</definedName>
    <definedName name="jyuju" localSheetId="19" hidden="1">{"via1",#N/A,TRUE,"general";"via2",#N/A,TRUE,"general";"via3",#N/A,TRUE,"general"}</definedName>
    <definedName name="jyuju" localSheetId="20" hidden="1">{"via1",#N/A,TRUE,"general";"via2",#N/A,TRUE,"general";"via3",#N/A,TRUE,"general"}</definedName>
    <definedName name="jyuju" hidden="1">{"via1",#N/A,TRUE,"general";"via2",#N/A,TRUE,"general";"via3",#N/A,TRUE,"general"}</definedName>
    <definedName name="jyuju_1" localSheetId="19" hidden="1">{"via1",#N/A,TRUE,"general";"via2",#N/A,TRUE,"general";"via3",#N/A,TRUE,"general"}</definedName>
    <definedName name="jyuju_1" localSheetId="20" hidden="1">{"via1",#N/A,TRUE,"general";"via2",#N/A,TRUE,"general";"via3",#N/A,TRUE,"general"}</definedName>
    <definedName name="jyuju_1" hidden="1">{"via1",#N/A,TRUE,"general";"via2",#N/A,TRUE,"general";"via3",#N/A,TRUE,"general"}</definedName>
    <definedName name="jyujyuj" localSheetId="19" hidden="1">{"via1",#N/A,TRUE,"general";"via2",#N/A,TRUE,"general";"via3",#N/A,TRUE,"general"}</definedName>
    <definedName name="jyujyuj" localSheetId="20" hidden="1">{"via1",#N/A,TRUE,"general";"via2",#N/A,TRUE,"general";"via3",#N/A,TRUE,"general"}</definedName>
    <definedName name="jyujyuj" hidden="1">{"via1",#N/A,TRUE,"general";"via2",#N/A,TRUE,"general";"via3",#N/A,TRUE,"general"}</definedName>
    <definedName name="jyujyuj_1" localSheetId="19" hidden="1">{"via1",#N/A,TRUE,"general";"via2",#N/A,TRUE,"general";"via3",#N/A,TRUE,"general"}</definedName>
    <definedName name="jyujyuj_1" localSheetId="20" hidden="1">{"via1",#N/A,TRUE,"general";"via2",#N/A,TRUE,"general";"via3",#N/A,TRUE,"general"}</definedName>
    <definedName name="jyujyuj_1" hidden="1">{"via1",#N/A,TRUE,"general";"via2",#N/A,TRUE,"general";"via3",#N/A,TRUE,"general"}</definedName>
    <definedName name="K" localSheetId="7">#REF!</definedName>
    <definedName name="K" localSheetId="1">#REF!</definedName>
    <definedName name="K">#REF!</definedName>
    <definedName name="K0F1" localSheetId="7">#REF!</definedName>
    <definedName name="K0F1" localSheetId="19">#REF!</definedName>
    <definedName name="K0F1" localSheetId="18">#REF!</definedName>
    <definedName name="K0F1" localSheetId="20">#REF!</definedName>
    <definedName name="K0F1" localSheetId="1">#REF!</definedName>
    <definedName name="K0F1">#REF!</definedName>
    <definedName name="K0F2" localSheetId="7">#REF!</definedName>
    <definedName name="K0F2" localSheetId="20">#REF!</definedName>
    <definedName name="K0F2" localSheetId="1">#REF!</definedName>
    <definedName name="K0F2">#REF!</definedName>
    <definedName name="K10ALO" localSheetId="7">#REF!</definedName>
    <definedName name="K10ALO" localSheetId="20">#REF!</definedName>
    <definedName name="K10ALO" localSheetId="1">#REF!</definedName>
    <definedName name="K10ALO">#REF!</definedName>
    <definedName name="K11ALO" localSheetId="7">#REF!</definedName>
    <definedName name="K11ALO" localSheetId="20">#REF!</definedName>
    <definedName name="K11ALO" localSheetId="1">#REF!</definedName>
    <definedName name="K11ALO">#REF!</definedName>
    <definedName name="K1F1" localSheetId="7">#REF!</definedName>
    <definedName name="K1F1" localSheetId="20">#REF!</definedName>
    <definedName name="K1F1" localSheetId="1">#REF!</definedName>
    <definedName name="K1F1">#REF!</definedName>
    <definedName name="K1F2" localSheetId="7">#REF!</definedName>
    <definedName name="K1F2" localSheetId="20">#REF!</definedName>
    <definedName name="K1F2" localSheetId="1">#REF!</definedName>
    <definedName name="K1F2">#REF!</definedName>
    <definedName name="K2F1" localSheetId="7">#REF!</definedName>
    <definedName name="K2F1" localSheetId="20">#REF!</definedName>
    <definedName name="K2F1" localSheetId="1">#REF!</definedName>
    <definedName name="K2F1">#REF!</definedName>
    <definedName name="K2F2" localSheetId="7">#REF!</definedName>
    <definedName name="K2F2" localSheetId="20">#REF!</definedName>
    <definedName name="K2F2" localSheetId="1">#REF!</definedName>
    <definedName name="K2F2">#REF!</definedName>
    <definedName name="K3F1" localSheetId="7">#REF!</definedName>
    <definedName name="K3F1" localSheetId="20">#REF!</definedName>
    <definedName name="K3F1" localSheetId="1">#REF!</definedName>
    <definedName name="K3F1">#REF!</definedName>
    <definedName name="K3F2" localSheetId="7">#REF!</definedName>
    <definedName name="K3F2" localSheetId="20">#REF!</definedName>
    <definedName name="K3F2" localSheetId="1">#REF!</definedName>
    <definedName name="K3F2">#REF!</definedName>
    <definedName name="K4F1" localSheetId="7">#REF!</definedName>
    <definedName name="K4F1" localSheetId="20">#REF!</definedName>
    <definedName name="K4F1" localSheetId="1">#REF!</definedName>
    <definedName name="K4F1">#REF!</definedName>
    <definedName name="K4F2" localSheetId="7">#REF!</definedName>
    <definedName name="K4F2" localSheetId="20">#REF!</definedName>
    <definedName name="K4F2" localSheetId="1">#REF!</definedName>
    <definedName name="K4F2">#REF!</definedName>
    <definedName name="K5F1" localSheetId="7">#REF!</definedName>
    <definedName name="K5F1" localSheetId="20">#REF!</definedName>
    <definedName name="K5F1" localSheetId="1">#REF!</definedName>
    <definedName name="K5F1">#REF!</definedName>
    <definedName name="K5F2" localSheetId="7">#REF!</definedName>
    <definedName name="K5F2" localSheetId="20">#REF!</definedName>
    <definedName name="K5F2" localSheetId="1">#REF!</definedName>
    <definedName name="K5F2">#REF!</definedName>
    <definedName name="K6F1" localSheetId="7">#REF!</definedName>
    <definedName name="K6F1" localSheetId="20">#REF!</definedName>
    <definedName name="K6F1" localSheetId="1">#REF!</definedName>
    <definedName name="K6F1">#REF!</definedName>
    <definedName name="K6F2" localSheetId="7">#REF!</definedName>
    <definedName name="K6F2" localSheetId="20">#REF!</definedName>
    <definedName name="K6F2" localSheetId="1">#REF!</definedName>
    <definedName name="K6F2">#REF!</definedName>
    <definedName name="K7F1" localSheetId="7">#REF!</definedName>
    <definedName name="K7F1" localSheetId="20">#REF!</definedName>
    <definedName name="K7F1" localSheetId="1">#REF!</definedName>
    <definedName name="K7F1">#REF!</definedName>
    <definedName name="K7F2" localSheetId="7">#REF!</definedName>
    <definedName name="K7F2" localSheetId="20">#REF!</definedName>
    <definedName name="K7F2" localSheetId="1">#REF!</definedName>
    <definedName name="K7F2">#REF!</definedName>
    <definedName name="K8ALO" localSheetId="7">#REF!</definedName>
    <definedName name="K8ALO" localSheetId="20">#REF!</definedName>
    <definedName name="K8ALO" localSheetId="1">#REF!</definedName>
    <definedName name="K8ALO">#REF!</definedName>
    <definedName name="K8F1" localSheetId="7">#REF!</definedName>
    <definedName name="K8F1" localSheetId="20">#REF!</definedName>
    <definedName name="K8F1" localSheetId="1">#REF!</definedName>
    <definedName name="K8F1">#REF!</definedName>
    <definedName name="K8F2" localSheetId="7">#REF!</definedName>
    <definedName name="K8F2" localSheetId="20">#REF!</definedName>
    <definedName name="K8F2" localSheetId="1">#REF!</definedName>
    <definedName name="K8F2">#REF!</definedName>
    <definedName name="K9ALO" localSheetId="7">#REF!</definedName>
    <definedName name="K9ALO" localSheetId="20">#REF!</definedName>
    <definedName name="K9ALO" localSheetId="1">#REF!</definedName>
    <definedName name="K9ALO">#REF!</definedName>
    <definedName name="ka" localSheetId="7">#REF!</definedName>
    <definedName name="ka" localSheetId="1">#REF!</definedName>
    <definedName name="ka">#REF!</definedName>
    <definedName name="KAKA" localSheetId="7">#REF!</definedName>
    <definedName name="KAKA" localSheetId="20">#REF!</definedName>
    <definedName name="KAKA" localSheetId="1">#REF!</definedName>
    <definedName name="KAKA">#REF!</definedName>
    <definedName name="karen">'[111]2008 Capital Budget'!$E$2:$E$171,'[111]2008 Capital Budget'!$E$171:$E$172</definedName>
    <definedName name="KHGGH" localSheetId="19" hidden="1">{"via1",#N/A,TRUE,"general";"via2",#N/A,TRUE,"general";"via3",#N/A,TRUE,"general"}</definedName>
    <definedName name="KHGGH" localSheetId="20" hidden="1">{"via1",#N/A,TRUE,"general";"via2",#N/A,TRUE,"general";"via3",#N/A,TRUE,"general"}</definedName>
    <definedName name="KHGGH" hidden="1">{"via1",#N/A,TRUE,"general";"via2",#N/A,TRUE,"general";"via3",#N/A,TRUE,"general"}</definedName>
    <definedName name="KHGGH_1" localSheetId="19" hidden="1">{"via1",#N/A,TRUE,"general";"via2",#N/A,TRUE,"general";"via3",#N/A,TRUE,"general"}</definedName>
    <definedName name="KHGGH_1" localSheetId="20" hidden="1">{"via1",#N/A,TRUE,"general";"via2",#N/A,TRUE,"general";"via3",#N/A,TRUE,"general"}</definedName>
    <definedName name="KHGGH_1" hidden="1">{"via1",#N/A,TRUE,"general";"via2",#N/A,TRUE,"general";"via3",#N/A,TRUE,"general"}</definedName>
    <definedName name="khjk7" localSheetId="19" hidden="1">{"TAB1",#N/A,TRUE,"GENERAL";"TAB2",#N/A,TRUE,"GENERAL";"TAB3",#N/A,TRUE,"GENERAL";"TAB4",#N/A,TRUE,"GENERAL";"TAB5",#N/A,TRUE,"GENERAL"}</definedName>
    <definedName name="khjk7" localSheetId="20" hidden="1">{"TAB1",#N/A,TRUE,"GENERAL";"TAB2",#N/A,TRUE,"GENERAL";"TAB3",#N/A,TRUE,"GENERAL";"TAB4",#N/A,TRUE,"GENERAL";"TAB5",#N/A,TRUE,"GENERAL"}</definedName>
    <definedName name="khjk7" hidden="1">{"TAB1",#N/A,TRUE,"GENERAL";"TAB2",#N/A,TRUE,"GENERAL";"TAB3",#N/A,TRUE,"GENERAL";"TAB4",#N/A,TRUE,"GENERAL";"TAB5",#N/A,TRUE,"GENERAL"}</definedName>
    <definedName name="khjk7_1" localSheetId="19" hidden="1">{"TAB1",#N/A,TRUE,"GENERAL";"TAB2",#N/A,TRUE,"GENERAL";"TAB3",#N/A,TRUE,"GENERAL";"TAB4",#N/A,TRUE,"GENERAL";"TAB5",#N/A,TRUE,"GENERAL"}</definedName>
    <definedName name="khjk7_1" localSheetId="20" hidden="1">{"TAB1",#N/A,TRUE,"GENERAL";"TAB2",#N/A,TRUE,"GENERAL";"TAB3",#N/A,TRUE,"GENERAL";"TAB4",#N/A,TRUE,"GENERAL";"TAB5",#N/A,TRUE,"GENERAL"}</definedName>
    <definedName name="khjk7_1" hidden="1">{"TAB1",#N/A,TRUE,"GENERAL";"TAB2",#N/A,TRUE,"GENERAL";"TAB3",#N/A,TRUE,"GENERAL";"TAB4",#N/A,TRUE,"GENERAL";"TAB5",#N/A,TRUE,"GENERAL"}</definedName>
    <definedName name="Ki" localSheetId="7">#REF!</definedName>
    <definedName name="Ki" localSheetId="1">#REF!</definedName>
    <definedName name="Ki">#REF!</definedName>
    <definedName name="kikik" localSheetId="19" hidden="1">{"via1",#N/A,TRUE,"general";"via2",#N/A,TRUE,"general";"via3",#N/A,TRUE,"general"}</definedName>
    <definedName name="kikik" localSheetId="20" hidden="1">{"via1",#N/A,TRUE,"general";"via2",#N/A,TRUE,"general";"via3",#N/A,TRUE,"general"}</definedName>
    <definedName name="kikik" hidden="1">{"via1",#N/A,TRUE,"general";"via2",#N/A,TRUE,"general";"via3",#N/A,TRUE,"general"}</definedName>
    <definedName name="kikik_1" localSheetId="19" hidden="1">{"via1",#N/A,TRUE,"general";"via2",#N/A,TRUE,"general";"via3",#N/A,TRUE,"general"}</definedName>
    <definedName name="kikik_1" localSheetId="20" hidden="1">{"via1",#N/A,TRUE,"general";"via2",#N/A,TRUE,"general";"via3",#N/A,TRUE,"general"}</definedName>
    <definedName name="kikik_1" hidden="1">{"via1",#N/A,TRUE,"general";"via2",#N/A,TRUE,"general";"via3",#N/A,TRUE,"general"}</definedName>
    <definedName name="kio" localSheetId="7">#REF!</definedName>
    <definedName name="kio" localSheetId="19">#REF!</definedName>
    <definedName name="kio" localSheetId="18">#REF!</definedName>
    <definedName name="kio" localSheetId="20">#REF!</definedName>
    <definedName name="kio" localSheetId="1">#REF!</definedName>
    <definedName name="kio">#REF!</definedName>
    <definedName name="kip" localSheetId="7">#REF!</definedName>
    <definedName name="kip" localSheetId="20">#REF!</definedName>
    <definedName name="kip" localSheetId="1">#REF!</definedName>
    <definedName name="kip">#REF!</definedName>
    <definedName name="KitCarretera" localSheetId="7">#REF!</definedName>
    <definedName name="KitCarretera" localSheetId="1">#REF!</definedName>
    <definedName name="KitCarretera">#REF!</definedName>
    <definedName name="KitCarreteraCostos" localSheetId="7">#REF!</definedName>
    <definedName name="KitCarreteraCostos" localSheetId="1">#REF!</definedName>
    <definedName name="KitCarreteraCostos">#REF!</definedName>
    <definedName name="Kiunga_Elec">[141]Inputs!$J$26</definedName>
    <definedName name="KJH" localSheetId="7">#REF!</definedName>
    <definedName name="KJH" localSheetId="19">#REF!</definedName>
    <definedName name="KJH" localSheetId="18">#REF!</definedName>
    <definedName name="KJH" localSheetId="20">#REF!</definedName>
    <definedName name="KJH" localSheetId="1">#REF!</definedName>
    <definedName name="KJH">#REF!</definedName>
    <definedName name="KJHIIOJ" localSheetId="7">'[167]ANALISIS RESUMIDOS'!#REF!,'[167]ANALISIS RESUMIDOS'!#REF!,'[167]ANALISIS RESUMIDOS'!#REF!,'[167]ANALISIS RESUMIDOS'!#REF!,'[167]ANALISIS RESUMIDOS'!#REF!,'[167]ANALISIS RESUMIDOS'!#REF!,'[167]ANALISIS RESUMIDOS'!#REF!</definedName>
    <definedName name="KJHIIOJ" localSheetId="1">'[167]ANALISIS RESUMIDOS'!#REF!,'[167]ANALISIS RESUMIDOS'!#REF!,'[167]ANALISIS RESUMIDOS'!#REF!,'[167]ANALISIS RESUMIDOS'!#REF!,'[167]ANALISIS RESUMIDOS'!#REF!,'[167]ANALISIS RESUMIDOS'!#REF!,'[167]ANALISIS RESUMIDOS'!#REF!</definedName>
    <definedName name="KJHIIOJ">'[167]ANALISIS RESUMIDOS'!#REF!,'[167]ANALISIS RESUMIDOS'!#REF!,'[167]ANALISIS RESUMIDOS'!#REF!,'[167]ANALISIS RESUMIDOS'!#REF!,'[167]ANALISIS RESUMIDOS'!#REF!,'[167]ANALISIS RESUMIDOS'!#REF!,'[167]ANALISIS RESUMIDOS'!#REF!</definedName>
    <definedName name="kjhkd" localSheetId="19" hidden="1">{"via1",#N/A,TRUE,"general";"via2",#N/A,TRUE,"general";"via3",#N/A,TRUE,"general"}</definedName>
    <definedName name="kjhkd" localSheetId="20" hidden="1">{"via1",#N/A,TRUE,"general";"via2",#N/A,TRUE,"general";"via3",#N/A,TRUE,"general"}</definedName>
    <definedName name="kjhkd" hidden="1">{"via1",#N/A,TRUE,"general";"via2",#N/A,TRUE,"general";"via3",#N/A,TRUE,"general"}</definedName>
    <definedName name="kjhkd_1" localSheetId="19" hidden="1">{"via1",#N/A,TRUE,"general";"via2",#N/A,TRUE,"general";"via3",#N/A,TRUE,"general"}</definedName>
    <definedName name="kjhkd_1" localSheetId="20" hidden="1">{"via1",#N/A,TRUE,"general";"via2",#N/A,TRUE,"general";"via3",#N/A,TRUE,"general"}</definedName>
    <definedName name="kjhkd_1" hidden="1">{"via1",#N/A,TRUE,"general";"via2",#N/A,TRUE,"general";"via3",#N/A,TRUE,"general"}</definedName>
    <definedName name="kjk" localSheetId="19" hidden="1">{"via1",#N/A,TRUE,"general";"via2",#N/A,TRUE,"general";"via3",#N/A,TRUE,"general"}</definedName>
    <definedName name="kjk" localSheetId="20" hidden="1">{"via1",#N/A,TRUE,"general";"via2",#N/A,TRUE,"general";"via3",#N/A,TRUE,"general"}</definedName>
    <definedName name="kjk" hidden="1">{"via1",#N/A,TRUE,"general";"via2",#N/A,TRUE,"general";"via3",#N/A,TRUE,"general"}</definedName>
    <definedName name="kjk_1" localSheetId="19" hidden="1">{"via1",#N/A,TRUE,"general";"via2",#N/A,TRUE,"general";"via3",#N/A,TRUE,"general"}</definedName>
    <definedName name="kjk_1" localSheetId="20" hidden="1">{"via1",#N/A,TRUE,"general";"via2",#N/A,TRUE,"general";"via3",#N/A,TRUE,"general"}</definedName>
    <definedName name="kjk_1" hidden="1">{"via1",#N/A,TRUE,"general";"via2",#N/A,TRUE,"general";"via3",#N/A,TRUE,"general"}</definedName>
    <definedName name="kjkjk" localSheetId="7">#REF!</definedName>
    <definedName name="kjkjk" localSheetId="1">#REF!</definedName>
    <definedName name="kjkjk">#REF!</definedName>
    <definedName name="kjljkl" localSheetId="7">#REF!</definedName>
    <definedName name="kjljkl" localSheetId="1">#REF!</definedName>
    <definedName name="kjljkl">#REF!</definedName>
    <definedName name="kjtrkjr" localSheetId="19" hidden="1">{"via1",#N/A,TRUE,"general";"via2",#N/A,TRUE,"general";"via3",#N/A,TRUE,"general"}</definedName>
    <definedName name="kjtrkjr" localSheetId="20" hidden="1">{"via1",#N/A,TRUE,"general";"via2",#N/A,TRUE,"general";"via3",#N/A,TRUE,"general"}</definedName>
    <definedName name="kjtrkjr" hidden="1">{"via1",#N/A,TRUE,"general";"via2",#N/A,TRUE,"general";"via3",#N/A,TRUE,"general"}</definedName>
    <definedName name="kjtrkjr_1" localSheetId="19" hidden="1">{"via1",#N/A,TRUE,"general";"via2",#N/A,TRUE,"general";"via3",#N/A,TRUE,"general"}</definedName>
    <definedName name="kjtrkjr_1" localSheetId="20" hidden="1">{"via1",#N/A,TRUE,"general";"via2",#N/A,TRUE,"general";"via3",#N/A,TRUE,"general"}</definedName>
    <definedName name="kjtrkjr_1" hidden="1">{"via1",#N/A,TRUE,"general";"via2",#N/A,TRUE,"general";"via3",#N/A,TRUE,"general"}</definedName>
    <definedName name="kk" localSheetId="7">#REF!</definedName>
    <definedName name="kk" localSheetId="1">#REF!</definedName>
    <definedName name="kk">#REF!</definedName>
    <definedName name="kkk" localSheetId="7">#REF!</definedName>
    <definedName name="kkk" localSheetId="1">#REF!</definedName>
    <definedName name="kkk">#REF!</definedName>
    <definedName name="kkkki" localSheetId="19" hidden="1">{"via1",#N/A,TRUE,"general";"via2",#N/A,TRUE,"general";"via3",#N/A,TRUE,"general"}</definedName>
    <definedName name="kkkki" localSheetId="20" hidden="1">{"via1",#N/A,TRUE,"general";"via2",#N/A,TRUE,"general";"via3",#N/A,TRUE,"general"}</definedName>
    <definedName name="kkkki" hidden="1">{"via1",#N/A,TRUE,"general";"via2",#N/A,TRUE,"general";"via3",#N/A,TRUE,"general"}</definedName>
    <definedName name="kkkki_1" localSheetId="19" hidden="1">{"via1",#N/A,TRUE,"general";"via2",#N/A,TRUE,"general";"via3",#N/A,TRUE,"general"}</definedName>
    <definedName name="kkkki_1" localSheetId="20" hidden="1">{"via1",#N/A,TRUE,"general";"via2",#N/A,TRUE,"general";"via3",#N/A,TRUE,"general"}</definedName>
    <definedName name="kkkki_1" hidden="1">{"via1",#N/A,TRUE,"general";"via2",#N/A,TRUE,"general";"via3",#N/A,TRUE,"general"}</definedName>
    <definedName name="kkkkkki" localSheetId="19" hidden="1">{"TAB1",#N/A,TRUE,"GENERAL";"TAB2",#N/A,TRUE,"GENERAL";"TAB3",#N/A,TRUE,"GENERAL";"TAB4",#N/A,TRUE,"GENERAL";"TAB5",#N/A,TRUE,"GENERAL"}</definedName>
    <definedName name="kkkkkki" localSheetId="20" hidden="1">{"TAB1",#N/A,TRUE,"GENERAL";"TAB2",#N/A,TRUE,"GENERAL";"TAB3",#N/A,TRUE,"GENERAL";"TAB4",#N/A,TRUE,"GENERAL";"TAB5",#N/A,TRUE,"GENERAL"}</definedName>
    <definedName name="kkkkkki" hidden="1">{"TAB1",#N/A,TRUE,"GENERAL";"TAB2",#N/A,TRUE,"GENERAL";"TAB3",#N/A,TRUE,"GENERAL";"TAB4",#N/A,TRUE,"GENERAL";"TAB5",#N/A,TRUE,"GENERAL"}</definedName>
    <definedName name="kkkkkki_1" localSheetId="19" hidden="1">{"TAB1",#N/A,TRUE,"GENERAL";"TAB2",#N/A,TRUE,"GENERAL";"TAB3",#N/A,TRUE,"GENERAL";"TAB4",#N/A,TRUE,"GENERAL";"TAB5",#N/A,TRUE,"GENERAL"}</definedName>
    <definedName name="kkkkkki_1" localSheetId="20" hidden="1">{"TAB1",#N/A,TRUE,"GENERAL";"TAB2",#N/A,TRUE,"GENERAL";"TAB3",#N/A,TRUE,"GENERAL";"TAB4",#N/A,TRUE,"GENERAL";"TAB5",#N/A,TRUE,"GENERAL"}</definedName>
    <definedName name="kkkkkki_1" hidden="1">{"TAB1",#N/A,TRUE,"GENERAL";"TAB2",#N/A,TRUE,"GENERAL";"TAB3",#N/A,TRUE,"GENERAL";"TAB4",#N/A,TRUE,"GENERAL";"TAB5",#N/A,TRUE,"GENERAL"}</definedName>
    <definedName name="kkkkkkk" localSheetId="7">#REF!</definedName>
    <definedName name="kkkkkkk" localSheetId="1">#REF!</definedName>
    <definedName name="kkkkkkk">#REF!</definedName>
    <definedName name="kkkkkkkk" localSheetId="7">#REF!</definedName>
    <definedName name="kkkkkkkk" localSheetId="1">#REF!</definedName>
    <definedName name="kkkkkkkk">#REF!</definedName>
    <definedName name="kkkkkkkkkkk" localSheetId="7">#REF!</definedName>
    <definedName name="kkkkkkkkkkk" localSheetId="1">#REF!</definedName>
    <definedName name="kkkkkkkkkkk">#REF!</definedName>
    <definedName name="KL" localSheetId="7">#REF!</definedName>
    <definedName name="kl" localSheetId="19">#REF!</definedName>
    <definedName name="kl" localSheetId="18">#REF!</definedName>
    <definedName name="kl" localSheetId="20">#REF!</definedName>
    <definedName name="KL" localSheetId="1">#REF!</definedName>
    <definedName name="KL">#REF!</definedName>
    <definedName name="kñy" localSheetId="7">#REF!</definedName>
    <definedName name="kñy" localSheetId="20">#REF!</definedName>
    <definedName name="kñy" localSheetId="1">#REF!</definedName>
    <definedName name="kñy">#REF!</definedName>
    <definedName name="ko">[168]items!$C$4:$J$247</definedName>
    <definedName name="krtrk" localSheetId="19" hidden="1">{"via1",#N/A,TRUE,"general";"via2",#N/A,TRUE,"general";"via3",#N/A,TRUE,"general"}</definedName>
    <definedName name="krtrk" localSheetId="20" hidden="1">{"via1",#N/A,TRUE,"general";"via2",#N/A,TRUE,"general";"via3",#N/A,TRUE,"general"}</definedName>
    <definedName name="krtrk" hidden="1">{"via1",#N/A,TRUE,"general";"via2",#N/A,TRUE,"general";"via3",#N/A,TRUE,"general"}</definedName>
    <definedName name="krtrk_1" localSheetId="19" hidden="1">{"via1",#N/A,TRUE,"general";"via2",#N/A,TRUE,"general";"via3",#N/A,TRUE,"general"}</definedName>
    <definedName name="krtrk_1" localSheetId="20" hidden="1">{"via1",#N/A,TRUE,"general";"via2",#N/A,TRUE,"general";"via3",#N/A,TRUE,"general"}</definedName>
    <definedName name="krtrk_1" hidden="1">{"via1",#N/A,TRUE,"general";"via2",#N/A,TRUE,"general";"via3",#N/A,TRUE,"general"}</definedName>
    <definedName name="KTES_AL" localSheetId="7">#REF!</definedName>
    <definedName name="KTES_AL" localSheetId="1">#REF!</definedName>
    <definedName name="KTES_AL">#REF!</definedName>
    <definedName name="KU">[78]TABLAS!$D$252:$D$256</definedName>
    <definedName name="kuh" localSheetId="7">#REF!</definedName>
    <definedName name="kuh" localSheetId="19">#REF!</definedName>
    <definedName name="kuh" localSheetId="18">#REF!</definedName>
    <definedName name="kuh" localSheetId="20">#REF!</definedName>
    <definedName name="kuh" localSheetId="1">#REF!</definedName>
    <definedName name="kuh">#REF!</definedName>
    <definedName name="kuy" localSheetId="7">#REF!</definedName>
    <definedName name="kuy" localSheetId="20">#REF!</definedName>
    <definedName name="kuy" localSheetId="1">#REF!</definedName>
    <definedName name="kuy">#REF!</definedName>
    <definedName name="kyr" localSheetId="19" hidden="1">{"TAB1",#N/A,TRUE,"GENERAL";"TAB2",#N/A,TRUE,"GENERAL";"TAB3",#N/A,TRUE,"GENERAL";"TAB4",#N/A,TRUE,"GENERAL";"TAB5",#N/A,TRUE,"GENERAL"}</definedName>
    <definedName name="kyr" localSheetId="20" hidden="1">{"TAB1",#N/A,TRUE,"GENERAL";"TAB2",#N/A,TRUE,"GENERAL";"TAB3",#N/A,TRUE,"GENERAL";"TAB4",#N/A,TRUE,"GENERAL";"TAB5",#N/A,TRUE,"GENERAL"}</definedName>
    <definedName name="kyr" hidden="1">{"TAB1",#N/A,TRUE,"GENERAL";"TAB2",#N/A,TRUE,"GENERAL";"TAB3",#N/A,TRUE,"GENERAL";"TAB4",#N/A,TRUE,"GENERAL";"TAB5",#N/A,TRUE,"GENERAL"}</definedName>
    <definedName name="kyr_1" localSheetId="19" hidden="1">{"TAB1",#N/A,TRUE,"GENERAL";"TAB2",#N/A,TRUE,"GENERAL";"TAB3",#N/A,TRUE,"GENERAL";"TAB4",#N/A,TRUE,"GENERAL";"TAB5",#N/A,TRUE,"GENERAL"}</definedName>
    <definedName name="kyr_1" localSheetId="20" hidden="1">{"TAB1",#N/A,TRUE,"GENERAL";"TAB2",#N/A,TRUE,"GENERAL";"TAB3",#N/A,TRUE,"GENERAL";"TAB4",#N/A,TRUE,"GENERAL";"TAB5",#N/A,TRUE,"GENERAL"}</definedName>
    <definedName name="kyr_1" hidden="1">{"TAB1",#N/A,TRUE,"GENERAL";"TAB2",#N/A,TRUE,"GENERAL";"TAB3",#N/A,TRUE,"GENERAL";"TAB4",#N/A,TRUE,"GENERAL";"TAB5",#N/A,TRUE,"GENERAL"}</definedName>
    <definedName name="L" localSheetId="7">[17]CALCULO!#REF!</definedName>
    <definedName name="l" localSheetId="19" hidden="1">{"TAB1",#N/A,TRUE,"GENERAL";"TAB2",#N/A,TRUE,"GENERAL";"TAB3",#N/A,TRUE,"GENERAL";"TAB4",#N/A,TRUE,"GENERAL";"TAB5",#N/A,TRUE,"GENERAL"}</definedName>
    <definedName name="l" localSheetId="18" hidden="1">{"TAB1",#N/A,TRUE,"GENERAL";"TAB2",#N/A,TRUE,"GENERAL";"TAB3",#N/A,TRUE,"GENERAL";"TAB4",#N/A,TRUE,"GENERAL";"TAB5",#N/A,TRUE,"GENERAL"}</definedName>
    <definedName name="l" localSheetId="20" hidden="1">{"TAB1",#N/A,TRUE,"GENERAL";"TAB2",#N/A,TRUE,"GENERAL";"TAB3",#N/A,TRUE,"GENERAL";"TAB4",#N/A,TRUE,"GENERAL";"TAB5",#N/A,TRUE,"GENERAL"}</definedName>
    <definedName name="L" localSheetId="1">[17]CALCULO!#REF!</definedName>
    <definedName name="L">[17]CALCULO!#REF!</definedName>
    <definedName name="L_L" localSheetId="19">IF(BASICOS!Values_Entered,Header_Row+BASICOS!Number_of_Payments,Header_Row)</definedName>
    <definedName name="L_L" localSheetId="18">IF(INSUMOS!Values_Entered,Header_Row+INSUMOS!Number_of_Payments,Header_Row)</definedName>
    <definedName name="L_L" localSheetId="20">IF('M DE OBRA'!Values_Entered,Header_Row+'M DE OBRA'!Number_of_Payments,Header_Row)</definedName>
    <definedName name="L_L">#N/A</definedName>
    <definedName name="L21_001">[169]APUs!$G$31</definedName>
    <definedName name="l21_002">[169]APUs!$G$63</definedName>
    <definedName name="l21_003">[169]APUs!$G$123</definedName>
    <definedName name="l21_004">[169]APUs!$G$93</definedName>
    <definedName name="l21_005">[169]APUs!$G$183</definedName>
    <definedName name="l21_006">[169]APUs!$G$213</definedName>
    <definedName name="l21_007">[169]APUs!$G$243</definedName>
    <definedName name="l21_008">[169]APUs!$G$273</definedName>
    <definedName name="l21_009">[169]APUs!$G$303</definedName>
    <definedName name="l21_011">[169]APUs!$G$363</definedName>
    <definedName name="l21_012">[169]APUs!$G$393</definedName>
    <definedName name="l21_013">[169]APUs!$G$423</definedName>
    <definedName name="l21_014">[169]APUs!$G$513</definedName>
    <definedName name="l21_015">[169]APUs!$G$483</definedName>
    <definedName name="l21_016">[169]APUs!$G$543</definedName>
    <definedName name="l21_017">[169]APUs!$G$753</definedName>
    <definedName name="l21_018">[169]APUs!$G$573</definedName>
    <definedName name="l21_019">[169]APUs!$G$693</definedName>
    <definedName name="l21_020">[169]APUs!$G$723</definedName>
    <definedName name="l21_021">[169]APUs!$G$633</definedName>
    <definedName name="L21_022">[169]APUs!$G$663</definedName>
    <definedName name="l21_023">[169]APUs!$G$783</definedName>
    <definedName name="l21_024">[169]APUs!$G$813</definedName>
    <definedName name="l21_025">[169]APUs!$G$843</definedName>
    <definedName name="l21_026">[169]APUs!$G$1263</definedName>
    <definedName name="l21_027">[169]APUs!$G$873</definedName>
    <definedName name="l21_028">[169]APUs!$G$963</definedName>
    <definedName name="l21_029">[169]APUs!$G$903</definedName>
    <definedName name="l21_030">[169]APUs!$G$933</definedName>
    <definedName name="l21_032">[169]APUs!$G$993</definedName>
    <definedName name="l21_033">[169]APUs!$G$1023</definedName>
    <definedName name="l21_034">[169]APUs!$G$1053</definedName>
    <definedName name="l21_035">[169]APUs!$G$1083</definedName>
    <definedName name="l21_036">[169]APUs!$G$1113</definedName>
    <definedName name="l21_038">[169]APUs!$G$1143</definedName>
    <definedName name="l21_039">[169]APUs!$G$1173</definedName>
    <definedName name="l21_040">[169]APUs!$G$1203</definedName>
    <definedName name="l21_042">[169]APUs!$G$1233</definedName>
    <definedName name="La" localSheetId="7">#REF!</definedName>
    <definedName name="La" localSheetId="1">#REF!</definedName>
    <definedName name="La">#REF!</definedName>
    <definedName name="Labour">[107]Constants!$B$10</definedName>
    <definedName name="Lamparas_2_48">'[42]LISTADO '!$F$107</definedName>
    <definedName name="Last_Row" localSheetId="19">IF(BASICOS!Values_Entered,Header_Row+BASICOS!Number_of_Payments,Header_Row)</definedName>
    <definedName name="Last_Row" localSheetId="18">IF(INSUMOS!Values_Entered,Header_Row+INSUMOS!Number_of_Payments,Header_Row)</definedName>
    <definedName name="Last_Row" localSheetId="20">IF('M DE OBRA'!Values_Entered,Header_Row+'M DE OBRA'!Number_of_Payments,Header_Row)</definedName>
    <definedName name="Last_Row">#N/A</definedName>
    <definedName name="Lb" localSheetId="7">#REF!</definedName>
    <definedName name="Lb" localSheetId="1">#REF!</definedName>
    <definedName name="Lb">#REF!</definedName>
    <definedName name="Ld" localSheetId="7">#REF!</definedName>
    <definedName name="Ld" localSheetId="1">#REF!</definedName>
    <definedName name="Ld">#REF!</definedName>
    <definedName name="Le" localSheetId="7">#REF!</definedName>
    <definedName name="Le" localSheetId="1">#REF!</definedName>
    <definedName name="Le">#REF!</definedName>
    <definedName name="Left_Header" localSheetId="7" hidden="1">#REF!</definedName>
    <definedName name="Left_Header" localSheetId="1" hidden="1">#REF!</definedName>
    <definedName name="Left_Header" hidden="1">#REF!</definedName>
    <definedName name="lev0.1" localSheetId="7">#REF!</definedName>
    <definedName name="lev0.1" localSheetId="1">#REF!</definedName>
    <definedName name="lev0.1">#REF!</definedName>
    <definedName name="Lf" localSheetId="7">#REF!</definedName>
    <definedName name="Lf" localSheetId="1">#REF!</definedName>
    <definedName name="Lf">#REF!</definedName>
    <definedName name="Lh" localSheetId="7">#REF!</definedName>
    <definedName name="Lh" localSheetId="1">#REF!</definedName>
    <definedName name="Lh">#REF!</definedName>
    <definedName name="Li" localSheetId="7">#REF!</definedName>
    <definedName name="Li" localSheetId="1">#REF!</definedName>
    <definedName name="Li">#REF!</definedName>
    <definedName name="LICITACION" localSheetId="7">#REF!</definedName>
    <definedName name="LICITACION" localSheetId="19">#REF!</definedName>
    <definedName name="LICITACION" localSheetId="18">#REF!</definedName>
    <definedName name="LICITACION" localSheetId="20">#REF!</definedName>
    <definedName name="LICITACION" localSheetId="1">#REF!</definedName>
    <definedName name="LICITACION">#REF!</definedName>
    <definedName name="LIGBOQ" localSheetId="7">#REF!</definedName>
    <definedName name="LIGBOQ" localSheetId="1">#REF!</definedName>
    <definedName name="LIGBOQ">#REF!</definedName>
    <definedName name="LIGGARDE" localSheetId="7">#REF!</definedName>
    <definedName name="LIGGARDE" localSheetId="1">#REF!</definedName>
    <definedName name="LIGGARDE">#REF!</definedName>
    <definedName name="LIGRECAP" localSheetId="7">#REF!</definedName>
    <definedName name="LIGRECAP" localSheetId="1">#REF!</definedName>
    <definedName name="LIGRECAP">#REF!</definedName>
    <definedName name="LIGTITRE" localSheetId="7">#REF!</definedName>
    <definedName name="LIGTITRE" localSheetId="1">#REF!</definedName>
    <definedName name="LIGTITRE">#REF!</definedName>
    <definedName name="LIJOIJOI" localSheetId="7">#REF!</definedName>
    <definedName name="LIJOIJOI" localSheetId="1">#REF!</definedName>
    <definedName name="LIJOIJOI">#REF!</definedName>
    <definedName name="LILI" localSheetId="7">#REF!</definedName>
    <definedName name="LILI" localSheetId="1">#REF!</definedName>
    <definedName name="LILI">#REF!</definedName>
    <definedName name="LIMATESA" localSheetId="7">#REF!</definedName>
    <definedName name="LIMATESA" localSheetId="1">#REF!</definedName>
    <definedName name="LIMATESA">#REF!</definedName>
    <definedName name="Limatesa_thermo">'[42]LISTADO '!$F$104</definedName>
    <definedName name="limcount" hidden="1">1</definedName>
    <definedName name="LINA" localSheetId="7">#REF!</definedName>
    <definedName name="LINA" localSheetId="1">#REF!</definedName>
    <definedName name="LINA">#REF!</definedName>
    <definedName name="LINEA" localSheetId="19">[47]DATOS!$B$16</definedName>
    <definedName name="LINEA" localSheetId="18">[47]DATOS!$B$16</definedName>
    <definedName name="LINEA" localSheetId="20">[47]DATOS!$B$16</definedName>
    <definedName name="LINEA">[82]DATOS!$B$16</definedName>
    <definedName name="Liner_Bolts">'[141]Fixed Plant Maintenance'!$C$12:$AA$32</definedName>
    <definedName name="Liquor.SG" localSheetId="7">#REF!</definedName>
    <definedName name="Liquor.SG" localSheetId="1">#REF!</definedName>
    <definedName name="Liquor.SG">#REF!</definedName>
    <definedName name="LIST" localSheetId="7">#REF!</definedName>
    <definedName name="LIST" localSheetId="1">#REF!</definedName>
    <definedName name="LIST">#REF!</definedName>
    <definedName name="List_cuadrillas" localSheetId="7">#REF!</definedName>
    <definedName name="List_cuadrillas" localSheetId="20">#REF!</definedName>
    <definedName name="List_cuadrillas" localSheetId="1">#REF!</definedName>
    <definedName name="List_cuadrillas">#REF!</definedName>
    <definedName name="LISTA" localSheetId="7">#REF!</definedName>
    <definedName name="LISTA" localSheetId="1">#REF!</definedName>
    <definedName name="LISTA">#REF!</definedName>
    <definedName name="LISTA_DE_PRECIOS" localSheetId="7">#REF!</definedName>
    <definedName name="LISTA_DE_PRECIOS" localSheetId="1">#REF!</definedName>
    <definedName name="LISTA_DE_PRECIOS">#REF!</definedName>
    <definedName name="Lista_Mater" localSheetId="7">#REF!</definedName>
    <definedName name="Lista_Mater" localSheetId="1">#REF!</definedName>
    <definedName name="Lista_Mater">#REF!</definedName>
    <definedName name="Lista_MO" localSheetId="7">#REF!</definedName>
    <definedName name="Lista_MO" localSheetId="1">#REF!</definedName>
    <definedName name="Lista_MO">#REF!</definedName>
    <definedName name="LISTA1" localSheetId="7">#REF!</definedName>
    <definedName name="LISTA1" localSheetId="1">#REF!</definedName>
    <definedName name="LISTA1">#REF!</definedName>
    <definedName name="LISTA2">'[170]LISTA DE PRECIOS'!$A$4:$A$26</definedName>
    <definedName name="lista3">[171]Hoja2!$C$2:$C$5</definedName>
    <definedName name="ListaCantidad" localSheetId="7">#REF!</definedName>
    <definedName name="ListaCantidad" localSheetId="1">#REF!</definedName>
    <definedName name="ListaCantidad">#REF!</definedName>
    <definedName name="ListaItem" localSheetId="7">#REF!</definedName>
    <definedName name="ListaItem" localSheetId="1">#REF!</definedName>
    <definedName name="ListaItem">#REF!</definedName>
    <definedName name="ListaUni">[172]TOTALES!$D$7:$D$654</definedName>
    <definedName name="LISTON_2_2">'[35]LISTADO '!$F$22</definedName>
    <definedName name="LISTON_2_4">'[35]LISTADO '!$F$21</definedName>
    <definedName name="LISTON_DE_2X4X15" localSheetId="7">#REF!</definedName>
    <definedName name="LISTON_DE_2X4X15" localSheetId="1">#REF!</definedName>
    <definedName name="LISTON_DE_2X4X15">#REF!</definedName>
    <definedName name="LISTON2">[173]PRECIOS!$B$90</definedName>
    <definedName name="LISTON2x4x15">[173]PRECIOS!$B$45</definedName>
    <definedName name="liuoo" localSheetId="19" hidden="1">{"TAB1",#N/A,TRUE,"GENERAL";"TAB2",#N/A,TRUE,"GENERAL";"TAB3",#N/A,TRUE,"GENERAL";"TAB4",#N/A,TRUE,"GENERAL";"TAB5",#N/A,TRUE,"GENERAL"}</definedName>
    <definedName name="liuoo" localSheetId="20" hidden="1">{"TAB1",#N/A,TRUE,"GENERAL";"TAB2",#N/A,TRUE,"GENERAL";"TAB3",#N/A,TRUE,"GENERAL";"TAB4",#N/A,TRUE,"GENERAL";"TAB5",#N/A,TRUE,"GENERAL"}</definedName>
    <definedName name="liuoo" hidden="1">{"TAB1",#N/A,TRUE,"GENERAL";"TAB2",#N/A,TRUE,"GENERAL";"TAB3",#N/A,TRUE,"GENERAL";"TAB4",#N/A,TRUE,"GENERAL";"TAB5",#N/A,TRUE,"GENERAL"}</definedName>
    <definedName name="liuoo_1" localSheetId="19" hidden="1">{"TAB1",#N/A,TRUE,"GENERAL";"TAB2",#N/A,TRUE,"GENERAL";"TAB3",#N/A,TRUE,"GENERAL";"TAB4",#N/A,TRUE,"GENERAL";"TAB5",#N/A,TRUE,"GENERAL"}</definedName>
    <definedName name="liuoo_1" localSheetId="20" hidden="1">{"TAB1",#N/A,TRUE,"GENERAL";"TAB2",#N/A,TRUE,"GENERAL";"TAB3",#N/A,TRUE,"GENERAL";"TAB4",#N/A,TRUE,"GENERAL";"TAB5",#N/A,TRUE,"GENERAL"}</definedName>
    <definedName name="liuoo_1" hidden="1">{"TAB1",#N/A,TRUE,"GENERAL";"TAB2",#N/A,TRUE,"GENERAL";"TAB3",#N/A,TRUE,"GENERAL";"TAB4",#N/A,TRUE,"GENERAL";"TAB5",#N/A,TRUE,"GENERAL"}</definedName>
    <definedName name="Lj" localSheetId="7">#REF!</definedName>
    <definedName name="Lj" localSheetId="1">#REF!</definedName>
    <definedName name="Lj">#REF!</definedName>
    <definedName name="LJJ">[28]PRECIOS!$I$1:$L$51</definedName>
    <definedName name="Lk" localSheetId="7">#REF!</definedName>
    <definedName name="LK" localSheetId="19">#REF!</definedName>
    <definedName name="LK" localSheetId="18">#REF!</definedName>
    <definedName name="LK" localSheetId="20">#REF!</definedName>
    <definedName name="Lk" localSheetId="1">#REF!</definedName>
    <definedName name="Lk">#REF!</definedName>
    <definedName name="lkj" localSheetId="19" hidden="1">{"via1",#N/A,TRUE,"general";"via2",#N/A,TRUE,"general";"via3",#N/A,TRUE,"general"}</definedName>
    <definedName name="lkj" localSheetId="20" hidden="1">{"via1",#N/A,TRUE,"general";"via2",#N/A,TRUE,"general";"via3",#N/A,TRUE,"general"}</definedName>
    <definedName name="lkj" hidden="1">{"via1",#N/A,TRUE,"general";"via2",#N/A,TRUE,"general";"via3",#N/A,TRUE,"general"}</definedName>
    <definedName name="lkj_1" localSheetId="19" hidden="1">{"via1",#N/A,TRUE,"general";"via2",#N/A,TRUE,"general";"via3",#N/A,TRUE,"general"}</definedName>
    <definedName name="lkj_1" localSheetId="20" hidden="1">{"via1",#N/A,TRUE,"general";"via2",#N/A,TRUE,"general";"via3",#N/A,TRUE,"general"}</definedName>
    <definedName name="lkj_1" hidden="1">{"via1",#N/A,TRUE,"general";"via2",#N/A,TRUE,"general";"via3",#N/A,TRUE,"general"}</definedName>
    <definedName name="LKJHFSS" localSheetId="7">#REF!</definedName>
    <definedName name="LKJHFSS" localSheetId="20">#REF!</definedName>
    <definedName name="LKJHFSS" localSheetId="1">#REF!</definedName>
    <definedName name="LKJHFSS">#REF!</definedName>
    <definedName name="LKJLJK" localSheetId="19" hidden="1">{"TAB1",#N/A,TRUE,"GENERAL";"TAB2",#N/A,TRUE,"GENERAL";"TAB3",#N/A,TRUE,"GENERAL";"TAB4",#N/A,TRUE,"GENERAL";"TAB5",#N/A,TRUE,"GENERAL"}</definedName>
    <definedName name="LKJLJK" localSheetId="20" hidden="1">{"TAB1",#N/A,TRUE,"GENERAL";"TAB2",#N/A,TRUE,"GENERAL";"TAB3",#N/A,TRUE,"GENERAL";"TAB4",#N/A,TRUE,"GENERAL";"TAB5",#N/A,TRUE,"GENERAL"}</definedName>
    <definedName name="LKJLJK" hidden="1">{"TAB1",#N/A,TRUE,"GENERAL";"TAB2",#N/A,TRUE,"GENERAL";"TAB3",#N/A,TRUE,"GENERAL";"TAB4",#N/A,TRUE,"GENERAL";"TAB5",#N/A,TRUE,"GENERAL"}</definedName>
    <definedName name="LKJLJK_1" localSheetId="19" hidden="1">{"TAB1",#N/A,TRUE,"GENERAL";"TAB2",#N/A,TRUE,"GENERAL";"TAB3",#N/A,TRUE,"GENERAL";"TAB4",#N/A,TRUE,"GENERAL";"TAB5",#N/A,TRUE,"GENERAL"}</definedName>
    <definedName name="LKJLJK_1" localSheetId="20" hidden="1">{"TAB1",#N/A,TRUE,"GENERAL";"TAB2",#N/A,TRUE,"GENERAL";"TAB3",#N/A,TRUE,"GENERAL";"TAB4",#N/A,TRUE,"GENERAL";"TAB5",#N/A,TRUE,"GENERAL"}</definedName>
    <definedName name="LKJLJK_1" hidden="1">{"TAB1",#N/A,TRUE,"GENERAL";"TAB2",#N/A,TRUE,"GENERAL";"TAB3",#N/A,TRUE,"GENERAL";"TAB4",#N/A,TRUE,"GENERAL";"TAB5",#N/A,TRUE,"GENERAL"}</definedName>
    <definedName name="lkkl" localSheetId="7">#REF!</definedName>
    <definedName name="lkkl" localSheetId="1">#REF!</definedName>
    <definedName name="lkkl">#REF!</definedName>
    <definedName name="ll" localSheetId="7">#REF!</definedName>
    <definedName name="ll" localSheetId="19">#REF!</definedName>
    <definedName name="ll" localSheetId="18">#REF!</definedName>
    <definedName name="ll" localSheetId="20">#REF!</definedName>
    <definedName name="ll" localSheetId="1">#REF!</definedName>
    <definedName name="ll">#REF!</definedName>
    <definedName name="LLAVE_DE_CHORRO_1_2" localSheetId="7">#REF!</definedName>
    <definedName name="LLAVE_DE_CHORRO_1_2" localSheetId="1">#REF!</definedName>
    <definedName name="LLAVE_DE_CHORRO_1_2">#REF!</definedName>
    <definedName name="LLAVE_DE_PASO_1_2" localSheetId="7">#REF!</definedName>
    <definedName name="LLAVE_DE_PASO_1_2" localSheetId="1">#REF!</definedName>
    <definedName name="LLAVE_DE_PASO_1_2">#REF!</definedName>
    <definedName name="LLC_north_perc">50</definedName>
    <definedName name="LLC_south_perc">100</definedName>
    <definedName name="Lll" localSheetId="7">#REF!</definedName>
    <definedName name="LLL" localSheetId="19">[28]PRECIOS!$G$10</definedName>
    <definedName name="LLL" localSheetId="18">[28]PRECIOS!$G$10</definedName>
    <definedName name="LLL" localSheetId="20">[28]PRECIOS!$G$10</definedName>
    <definedName name="Lll" localSheetId="1">#REF!</definedName>
    <definedName name="Lll">#REF!</definedName>
    <definedName name="llll" localSheetId="7">#REF!</definedName>
    <definedName name="llll" localSheetId="1">#REF!</definedName>
    <definedName name="llll">#REF!</definedName>
    <definedName name="lllllh" localSheetId="19" hidden="1">{"via1",#N/A,TRUE,"general";"via2",#N/A,TRUE,"general";"via3",#N/A,TRUE,"general"}</definedName>
    <definedName name="lllllh" localSheetId="20" hidden="1">{"via1",#N/A,TRUE,"general";"via2",#N/A,TRUE,"general";"via3",#N/A,TRUE,"general"}</definedName>
    <definedName name="lllllh" hidden="1">{"via1",#N/A,TRUE,"general";"via2",#N/A,TRUE,"general";"via3",#N/A,TRUE,"general"}</definedName>
    <definedName name="lllllh_1" localSheetId="19" hidden="1">{"via1",#N/A,TRUE,"general";"via2",#N/A,TRUE,"general";"via3",#N/A,TRUE,"general"}</definedName>
    <definedName name="lllllh_1" localSheetId="20" hidden="1">{"via1",#N/A,TRUE,"general";"via2",#N/A,TRUE,"general";"via3",#N/A,TRUE,"general"}</definedName>
    <definedName name="lllllh_1" hidden="1">{"via1",#N/A,TRUE,"general";"via2",#N/A,TRUE,"general";"via3",#N/A,TRUE,"general"}</definedName>
    <definedName name="lllllllllll" localSheetId="7">#REF!</definedName>
    <definedName name="lllllllllll" localSheetId="1">#REF!</definedName>
    <definedName name="lllllllllll">#REF!</definedName>
    <definedName name="lllllllo" localSheetId="19" hidden="1">{"via1",#N/A,TRUE,"general";"via2",#N/A,TRUE,"general";"via3",#N/A,TRUE,"general"}</definedName>
    <definedName name="lllllllo" localSheetId="20" hidden="1">{"via1",#N/A,TRUE,"general";"via2",#N/A,TRUE,"general";"via3",#N/A,TRUE,"general"}</definedName>
    <definedName name="lllllllo" hidden="1">{"via1",#N/A,TRUE,"general";"via2",#N/A,TRUE,"general";"via3",#N/A,TRUE,"general"}</definedName>
    <definedName name="lllllllo_1" localSheetId="19" hidden="1">{"via1",#N/A,TRUE,"general";"via2",#N/A,TRUE,"general";"via3",#N/A,TRUE,"general"}</definedName>
    <definedName name="lllllllo_1" localSheetId="20" hidden="1">{"via1",#N/A,TRUE,"general";"via2",#N/A,TRUE,"general";"via3",#N/A,TRUE,"general"}</definedName>
    <definedName name="lllllllo_1" hidden="1">{"via1",#N/A,TRUE,"general";"via2",#N/A,TRUE,"general";"via3",#N/A,TRUE,"general"}</definedName>
    <definedName name="LLUVIA" localSheetId="7">#REF!</definedName>
    <definedName name="LLUVIA" localSheetId="1">#REF!</definedName>
    <definedName name="LLUVIA">#REF!</definedName>
    <definedName name="LM" localSheetId="7">#REF!</definedName>
    <definedName name="LM" localSheetId="1">#REF!</definedName>
    <definedName name="LM">#REF!</definedName>
    <definedName name="Lmat">[174]Ins_Mat!$B$2:$B$1556</definedName>
    <definedName name="lmf" localSheetId="7">'[175]BASE DE DATOS ORIG'!#REF!</definedName>
    <definedName name="lmf" localSheetId="1">'[175]BASE DE DATOS ORIG'!#REF!</definedName>
    <definedName name="lmf">'[175]BASE DE DATOS ORIG'!#REF!</definedName>
    <definedName name="LMO">[176]MO!$A$2:$A$188</definedName>
    <definedName name="Ln" localSheetId="7">#REF!</definedName>
    <definedName name="Ln" localSheetId="1">#REF!</definedName>
    <definedName name="Ln">#REF!</definedName>
    <definedName name="LngCantVehic" localSheetId="7">#REF!</definedName>
    <definedName name="LngCantVehic" localSheetId="1">#REF!</definedName>
    <definedName name="LngCantVehic">#REF!</definedName>
    <definedName name="LngKilometrajeAnno" localSheetId="7">#REF!</definedName>
    <definedName name="LngKilometrajeAnno" localSheetId="1">#REF!</definedName>
    <definedName name="LngKilometrajeAnno">#REF!</definedName>
    <definedName name="LngKilometrajeAno" localSheetId="7">#REF!</definedName>
    <definedName name="LngKilometrajeAno" localSheetId="1">#REF!</definedName>
    <definedName name="LngKilometrajeAno">#REF!</definedName>
    <definedName name="LngNumPeriodosGracia" localSheetId="7">#REF!</definedName>
    <definedName name="LngNumPeriodosGracia" localSheetId="1">#REF!</definedName>
    <definedName name="LngNumPeriodosGracia">#REF!</definedName>
    <definedName name="LngPickupKilometros" localSheetId="7">#REF!</definedName>
    <definedName name="LngPickupKilometros" localSheetId="1">#REF!</definedName>
    <definedName name="LngPickupKilometros">#REF!</definedName>
    <definedName name="LngPlazoRenting" localSheetId="7">#REF!</definedName>
    <definedName name="LngPlazoRenting" localSheetId="1">#REF!</definedName>
    <definedName name="LngPlazoRenting">#REF!</definedName>
    <definedName name="LngTiempoDepreciarMeses" localSheetId="7">#REF!</definedName>
    <definedName name="LngTiempoDepreciarMeses" localSheetId="1">#REF!</definedName>
    <definedName name="LngTiempoDepreciarMeses">#REF!</definedName>
    <definedName name="Lñ" localSheetId="7">#REF!</definedName>
    <definedName name="Lñ" localSheetId="1">#REF!</definedName>
    <definedName name="Lñ">#REF!</definedName>
    <definedName name="LÑP" localSheetId="7">#REF!</definedName>
    <definedName name="LÑP" localSheetId="19">#REF!</definedName>
    <definedName name="LÑP" localSheetId="18">#REF!</definedName>
    <definedName name="LÑP" localSheetId="20">#REF!</definedName>
    <definedName name="LÑP" localSheetId="1">#REF!</definedName>
    <definedName name="LÑP">#REF!</definedName>
    <definedName name="Lo" localSheetId="7">#REF!</definedName>
    <definedName name="Lo" localSheetId="1">#REF!</definedName>
    <definedName name="Lo">#REF!</definedName>
    <definedName name="Loan_Amount" localSheetId="7">#REF!</definedName>
    <definedName name="Loan_Amount" localSheetId="19">#REF!</definedName>
    <definedName name="Loan_Amount" localSheetId="18">#REF!</definedName>
    <definedName name="Loan_Amount" localSheetId="20">#REF!</definedName>
    <definedName name="Loan_Amount" localSheetId="1">#REF!</definedName>
    <definedName name="Loan_Amount">#REF!</definedName>
    <definedName name="Loan_Start" localSheetId="7">#REF!</definedName>
    <definedName name="Loan_Start" localSheetId="20">#REF!</definedName>
    <definedName name="Loan_Start" localSheetId="1">#REF!</definedName>
    <definedName name="Loan_Start">#REF!</definedName>
    <definedName name="Loan_Years" localSheetId="7">#REF!</definedName>
    <definedName name="Loan_Years" localSheetId="20">#REF!</definedName>
    <definedName name="Loan_Years" localSheetId="1">#REF!</definedName>
    <definedName name="Loan_Years">#REF!</definedName>
    <definedName name="LOCA" localSheetId="19">[59]!absc</definedName>
    <definedName name="LOCA" localSheetId="18">[59]!absc</definedName>
    <definedName name="LOCA" localSheetId="20">[59]!absc</definedName>
    <definedName name="LOCA">#N/A</definedName>
    <definedName name="LOCA1" localSheetId="7">[59]!absc</definedName>
    <definedName name="LOCA1" localSheetId="19">[60]!absc</definedName>
    <definedName name="LOCA1" localSheetId="18">[60]!absc</definedName>
    <definedName name="LOCA1" localSheetId="20">[60]!absc</definedName>
    <definedName name="LOCA1" localSheetId="1">[59]!absc</definedName>
    <definedName name="LOCA1">[59]!absc</definedName>
    <definedName name="LOCALIZACION" localSheetId="7">#REF!</definedName>
    <definedName name="LOCALIZACION" localSheetId="1">#REF!</definedName>
    <definedName name="LOCALIZACION">#REF!</definedName>
    <definedName name="LOCALIZACION_Y_REPLANTEO" localSheetId="7">#REF!</definedName>
    <definedName name="LOCALIZACION_Y_REPLANTEO" localSheetId="1">#REF!</definedName>
    <definedName name="LOCALIZACION_Y_REPLANTEO">#REF!</definedName>
    <definedName name="LOCALIZACIÓN_Y_REPLANTEO._ESTRUCTURAS" localSheetId="7">[105]INDICE!#REF!</definedName>
    <definedName name="LOCALIZACIÓN_Y_REPLANTEO._ESTRUCTURAS" localSheetId="1">[105]INDICE!#REF!</definedName>
    <definedName name="LOCALIZACIÓN_Y_REPLANTEO._ESTRUCTURAS">[105]INDICE!#REF!</definedName>
    <definedName name="location">'[111]REF - Listas'!$B$41:$B$47</definedName>
    <definedName name="location1" localSheetId="7">#REF!</definedName>
    <definedName name="location1" localSheetId="1">#REF!</definedName>
    <definedName name="location1">#REF!</definedName>
    <definedName name="logLiquida" localSheetId="7">#REF!</definedName>
    <definedName name="logLiquida" localSheetId="1">#REF!</definedName>
    <definedName name="logLiquida">#REF!</definedName>
    <definedName name="LOI" localSheetId="7">#REF!</definedName>
    <definedName name="LOI" localSheetId="19">#REF!</definedName>
    <definedName name="LOI" localSheetId="18">#REF!</definedName>
    <definedName name="LOI" localSheetId="20">#REF!</definedName>
    <definedName name="LOI" localSheetId="1">#REF!</definedName>
    <definedName name="LOI">#REF!</definedName>
    <definedName name="LOK" localSheetId="7">[166]PRESUPUESTO!#REF!</definedName>
    <definedName name="LOK" localSheetId="20">[166]PRESUPUESTO!#REF!</definedName>
    <definedName name="LOK" localSheetId="1">[166]PRESUPUESTO!#REF!</definedName>
    <definedName name="LOK">[166]PRESUPUESTO!#REF!</definedName>
    <definedName name="LOLA" localSheetId="7">#REF!</definedName>
    <definedName name="LOLA" localSheetId="1">#REF!</definedName>
    <definedName name="LOLA">#REF!</definedName>
    <definedName name="lolol" localSheetId="19" hidden="1">{"TAB1",#N/A,TRUE,"GENERAL";"TAB2",#N/A,TRUE,"GENERAL";"TAB3",#N/A,TRUE,"GENERAL";"TAB4",#N/A,TRUE,"GENERAL";"TAB5",#N/A,TRUE,"GENERAL"}</definedName>
    <definedName name="lolol" localSheetId="20" hidden="1">{"TAB1",#N/A,TRUE,"GENERAL";"TAB2",#N/A,TRUE,"GENERAL";"TAB3",#N/A,TRUE,"GENERAL";"TAB4",#N/A,TRUE,"GENERAL";"TAB5",#N/A,TRUE,"GENERAL"}</definedName>
    <definedName name="lolol" hidden="1">{"TAB1",#N/A,TRUE,"GENERAL";"TAB2",#N/A,TRUE,"GENERAL";"TAB3",#N/A,TRUE,"GENERAL";"TAB4",#N/A,TRUE,"GENERAL";"TAB5",#N/A,TRUE,"GENERAL"}</definedName>
    <definedName name="lolol_1" localSheetId="19" hidden="1">{"TAB1",#N/A,TRUE,"GENERAL";"TAB2",#N/A,TRUE,"GENERAL";"TAB3",#N/A,TRUE,"GENERAL";"TAB4",#N/A,TRUE,"GENERAL";"TAB5",#N/A,TRUE,"GENERAL"}</definedName>
    <definedName name="lolol_1" localSheetId="20" hidden="1">{"TAB1",#N/A,TRUE,"GENERAL";"TAB2",#N/A,TRUE,"GENERAL";"TAB3",#N/A,TRUE,"GENERAL";"TAB4",#N/A,TRUE,"GENERAL";"TAB5",#N/A,TRUE,"GENERAL"}</definedName>
    <definedName name="lolol_1" hidden="1">{"TAB1",#N/A,TRUE,"GENERAL";"TAB2",#N/A,TRUE,"GENERAL";"TAB3",#N/A,TRUE,"GENERAL";"TAB4",#N/A,TRUE,"GENERAL";"TAB5",#N/A,TRUE,"GENERAL"}</definedName>
    <definedName name="Longitud" localSheetId="7">#REF!</definedName>
    <definedName name="Longitud" localSheetId="1">#REF!</definedName>
    <definedName name="Longitud">#REF!</definedName>
    <definedName name="Longitud1" localSheetId="7">#REF!</definedName>
    <definedName name="Longitud1" localSheetId="1">#REF!</definedName>
    <definedName name="Longitud1">#REF!</definedName>
    <definedName name="Longitud2" localSheetId="7">#REF!</definedName>
    <definedName name="Longitud2" localSheetId="1">#REF!</definedName>
    <definedName name="Longitud2">#REF!</definedName>
    <definedName name="LOPE" localSheetId="7">#REF!</definedName>
    <definedName name="LOPE" localSheetId="1">#REF!</definedName>
    <definedName name="LOPE">#REF!</definedName>
    <definedName name="lora" localSheetId="7">#REF!</definedName>
    <definedName name="lora" localSheetId="20">#REF!</definedName>
    <definedName name="lora" localSheetId="1">#REF!</definedName>
    <definedName name="lora">#REF!</definedName>
    <definedName name="Lp" localSheetId="7">#REF!</definedName>
    <definedName name="Lp" localSheetId="1">#REF!</definedName>
    <definedName name="Lp">#REF!</definedName>
    <definedName name="lplpl" localSheetId="19" hidden="1">{"via1",#N/A,TRUE,"general";"via2",#N/A,TRUE,"general";"via3",#N/A,TRUE,"general"}</definedName>
    <definedName name="lplpl" localSheetId="20" hidden="1">{"via1",#N/A,TRUE,"general";"via2",#N/A,TRUE,"general";"via3",#N/A,TRUE,"general"}</definedName>
    <definedName name="lplpl" hidden="1">{"via1",#N/A,TRUE,"general";"via2",#N/A,TRUE,"general";"via3",#N/A,TRUE,"general"}</definedName>
    <definedName name="lplpl_1" localSheetId="19" hidden="1">{"via1",#N/A,TRUE,"general";"via2",#N/A,TRUE,"general";"via3",#N/A,TRUE,"general"}</definedName>
    <definedName name="lplpl_1" localSheetId="20" hidden="1">{"via1",#N/A,TRUE,"general";"via2",#N/A,TRUE,"general";"via3",#N/A,TRUE,"general"}</definedName>
    <definedName name="lplpl_1" hidden="1">{"via1",#N/A,TRUE,"general";"via2",#N/A,TRUE,"general";"via3",#N/A,TRUE,"general"}</definedName>
    <definedName name="Lq" localSheetId="7">#REF!</definedName>
    <definedName name="Lq" localSheetId="1">#REF!</definedName>
    <definedName name="Lq">#REF!</definedName>
    <definedName name="Lr" localSheetId="7">#REF!</definedName>
    <definedName name="Lr" localSheetId="1">#REF!</definedName>
    <definedName name="Lr">#REF!</definedName>
    <definedName name="Ls" localSheetId="7">#REF!</definedName>
    <definedName name="Ls" localSheetId="1">#REF!</definedName>
    <definedName name="Ls">#REF!</definedName>
    <definedName name="Lt" localSheetId="7">#REF!</definedName>
    <definedName name="Lt" localSheetId="1">#REF!</definedName>
    <definedName name="Lt">#REF!</definedName>
    <definedName name="Lu" localSheetId="7">#REF!</definedName>
    <definedName name="Lu" localSheetId="1">#REF!</definedName>
    <definedName name="Lu">#REF!</definedName>
    <definedName name="LubeCostOutput" localSheetId="7">#REF!</definedName>
    <definedName name="LubeCostOutput" localSheetId="1">#REF!</definedName>
    <definedName name="LubeCostOutput">#REF!</definedName>
    <definedName name="LUCY" localSheetId="7">OFFSET('2.4'!Full_Print,0,0,[0]!LOCA)</definedName>
    <definedName name="LUCY" localSheetId="19">#N/A</definedName>
    <definedName name="LUCY" localSheetId="18">#N/A</definedName>
    <definedName name="LUCY" localSheetId="20">#N/A</definedName>
    <definedName name="LUCY" localSheetId="1">OFFSET('PRESUPUESTO GENERAL HORNILLAS'!Full_Print,0,0,[0]!LOCA)</definedName>
    <definedName name="LUCY">OFFSET(Full_Print,0,0,LOCA)</definedName>
    <definedName name="Lw">[10]Cálculo!$B$130</definedName>
    <definedName name="Lz" localSheetId="7">#REF!</definedName>
    <definedName name="Lz" localSheetId="1">#REF!</definedName>
    <definedName name="Lz">#REF!</definedName>
    <definedName name="M">[78]TABLAS!$E$63:$E$78</definedName>
    <definedName name="M.O." localSheetId="7">#REF!</definedName>
    <definedName name="M.O." localSheetId="19">#REF!</definedName>
    <definedName name="M.O." localSheetId="18">#REF!</definedName>
    <definedName name="M.O." localSheetId="20">#REF!</definedName>
    <definedName name="M.O." localSheetId="1">#REF!</definedName>
    <definedName name="M.O.">#REF!</definedName>
    <definedName name="Ma" localSheetId="7">#REF!</definedName>
    <definedName name="MA" localSheetId="19">[119]PRECIOS!$A$1:$D$221</definedName>
    <definedName name="MA" localSheetId="18">[119]PRECIOS!$A$1:$D$221</definedName>
    <definedName name="MA" localSheetId="20">[119]PRECIOS!$A$1:$D$221</definedName>
    <definedName name="Ma" localSheetId="1">#REF!</definedName>
    <definedName name="Ma">#REF!</definedName>
    <definedName name="mac" localSheetId="7">#REF!</definedName>
    <definedName name="mac" localSheetId="20">#REF!</definedName>
    <definedName name="mac" localSheetId="1">#REF!</definedName>
    <definedName name="mac">#REF!</definedName>
    <definedName name="MACROMEDIDOR__3__B_x_B" localSheetId="7">#REF!</definedName>
    <definedName name="MACROMEDIDOR__3__B_x_B" localSheetId="1">#REF!</definedName>
    <definedName name="MACROMEDIDOR__3__B_x_B">#REF!</definedName>
    <definedName name="MACROMEDIDOR_4__B_x_B" localSheetId="7">#REF!</definedName>
    <definedName name="MACROMEDIDOR_4__B_x_B" localSheetId="1">#REF!</definedName>
    <definedName name="MACROMEDIDOR_4__B_x_B">#REF!</definedName>
    <definedName name="MACROMEDIDORES" localSheetId="7">#REF!</definedName>
    <definedName name="MACROMEDIDORES" localSheetId="1">#REF!</definedName>
    <definedName name="MACROMEDIDORES">#REF!</definedName>
    <definedName name="Maestro">'[35]M.O.'!$F$16</definedName>
    <definedName name="mafdsf" localSheetId="19" hidden="1">{"via1",#N/A,TRUE,"general";"via2",#N/A,TRUE,"general";"via3",#N/A,TRUE,"general"}</definedName>
    <definedName name="mafdsf" localSheetId="20" hidden="1">{"via1",#N/A,TRUE,"general";"via2",#N/A,TRUE,"general";"via3",#N/A,TRUE,"general"}</definedName>
    <definedName name="mafdsf" hidden="1">{"via1",#N/A,TRUE,"general";"via2",#N/A,TRUE,"general";"via3",#N/A,TRUE,"general"}</definedName>
    <definedName name="mafdsf_1" localSheetId="19" hidden="1">{"via1",#N/A,TRUE,"general";"via2",#N/A,TRUE,"general";"via3",#N/A,TRUE,"general"}</definedName>
    <definedName name="mafdsf_1" localSheetId="20" hidden="1">{"via1",#N/A,TRUE,"general";"via2",#N/A,TRUE,"general";"via3",#N/A,TRUE,"general"}</definedName>
    <definedName name="mafdsf_1" hidden="1">{"via1",#N/A,TRUE,"general";"via2",#N/A,TRUE,"general";"via3",#N/A,TRUE,"general"}</definedName>
    <definedName name="Maint_Labour_Factor">[177]Index!$U$62</definedName>
    <definedName name="MaintManHours">[69]Parameters!$R$19</definedName>
    <definedName name="MAL" localSheetId="7">'[178]Estado Resumen'!#REF!&lt;2.5</definedName>
    <definedName name="MAL" localSheetId="19">'[179]Estado Resumen'!#REF!&lt;2.5</definedName>
    <definedName name="MAL" localSheetId="18">'[179]Estado Resumen'!#REF!&lt;2.5</definedName>
    <definedName name="MAL" localSheetId="20">'[179]Estado Resumen'!#REF!&lt;2.5</definedName>
    <definedName name="MAL" localSheetId="1">'[178]Estado Resumen'!#REF!&lt;2.5</definedName>
    <definedName name="MAL">'[178]Estado Resumen'!#REF!&lt;2.5</definedName>
    <definedName name="MALLA" localSheetId="7">#REF!</definedName>
    <definedName name="MALLA" localSheetId="19">#REF!</definedName>
    <definedName name="MALLA" localSheetId="18">#REF!</definedName>
    <definedName name="MALLA" localSheetId="20">#REF!</definedName>
    <definedName name="MALLA" localSheetId="1">#REF!</definedName>
    <definedName name="MALLA">#REF!</definedName>
    <definedName name="MALLAS" localSheetId="7">#REF!</definedName>
    <definedName name="MALLAS" localSheetId="20">#REF!</definedName>
    <definedName name="MALLAS" localSheetId="1">#REF!</definedName>
    <definedName name="MALLAS">#REF!</definedName>
    <definedName name="MALLLLLL" localSheetId="7">#REF!</definedName>
    <definedName name="MALLLLLL" localSheetId="20">#REF!</definedName>
    <definedName name="MALLLLLL" localSheetId="1">#REF!</definedName>
    <definedName name="MALLLLLL">#REF!</definedName>
    <definedName name="MALO" localSheetId="7">'[180]ESTADO VÍA-CRIT.TECNICO'!#REF!&lt;2.5</definedName>
    <definedName name="MALO" localSheetId="19">'[181]ESTADO VÍA-CRIT.TECNICO'!#REF!&lt;2.5</definedName>
    <definedName name="MALO" localSheetId="18">'[181]ESTADO VÍA-CRIT.TECNICO'!#REF!&lt;2.5</definedName>
    <definedName name="MALO" localSheetId="20">'[181]ESTADO VÍA-CRIT.TECNICO'!#REF!&lt;2.5</definedName>
    <definedName name="MALO" localSheetId="1">'[180]ESTADO VÍA-CRIT.TECNICO'!#REF!&lt;2.5</definedName>
    <definedName name="MALO">'[180]ESTADO VÍA-CRIT.TECNICO'!#REF!&lt;2.5</definedName>
    <definedName name="MALO4006" localSheetId="7">#REF!</definedName>
    <definedName name="MALO4006" localSheetId="19">#REF!</definedName>
    <definedName name="MALO4006" localSheetId="18">#REF!</definedName>
    <definedName name="MALO4006" localSheetId="20">#REF!</definedName>
    <definedName name="MALO4006" localSheetId="1">#REF!</definedName>
    <definedName name="MALO4006">#REF!</definedName>
    <definedName name="MALO4006A" localSheetId="7">#REF!</definedName>
    <definedName name="MALO4006A" localSheetId="19">#REF!</definedName>
    <definedName name="MALO4006A" localSheetId="18">#REF!</definedName>
    <definedName name="MALO4006A" localSheetId="20">#REF!</definedName>
    <definedName name="MALO4006A" localSheetId="1">#REF!</definedName>
    <definedName name="MALO4006A">#REF!</definedName>
    <definedName name="MALO40CN01" localSheetId="7">#REF!</definedName>
    <definedName name="MALO40CN01" localSheetId="19">#REF!</definedName>
    <definedName name="MALO40CN01" localSheetId="18">#REF!</definedName>
    <definedName name="MALO40CN01" localSheetId="20">#REF!</definedName>
    <definedName name="MALO40CN01" localSheetId="1">#REF!</definedName>
    <definedName name="MALO40CN01">#REF!</definedName>
    <definedName name="MALO40CNA" localSheetId="7">#REF!</definedName>
    <definedName name="MALO40CNA" localSheetId="20">#REF!</definedName>
    <definedName name="MALO40CNA" localSheetId="1">#REF!</definedName>
    <definedName name="MALO40CNA">#REF!</definedName>
    <definedName name="MALO40CNB" localSheetId="7">#REF!</definedName>
    <definedName name="MALO40CNB" localSheetId="20">#REF!</definedName>
    <definedName name="MALO40CNB" localSheetId="1">#REF!</definedName>
    <definedName name="MALO40CNB">#REF!</definedName>
    <definedName name="MALO55CN01" localSheetId="7">#REF!</definedName>
    <definedName name="MALO55CN01" localSheetId="20">#REF!</definedName>
    <definedName name="MALO55CN01" localSheetId="1">#REF!</definedName>
    <definedName name="MALO55CN01">#REF!</definedName>
    <definedName name="MALO55CN03" localSheetId="7">#REF!</definedName>
    <definedName name="MALO55CN03" localSheetId="20">#REF!</definedName>
    <definedName name="MALO55CN03" localSheetId="1">#REF!</definedName>
    <definedName name="MALO55CN03">#REF!</definedName>
    <definedName name="MALO5607" localSheetId="7">#REF!</definedName>
    <definedName name="MALO5607" localSheetId="20">#REF!</definedName>
    <definedName name="MALO5607" localSheetId="1">#REF!</definedName>
    <definedName name="MALO5607">#REF!</definedName>
    <definedName name="MALOAFIR5607" localSheetId="7">#REF!</definedName>
    <definedName name="MALOAFIR5607" localSheetId="20">#REF!</definedName>
    <definedName name="MALOAFIR5607" localSheetId="1">#REF!</definedName>
    <definedName name="MALOAFIR5607">#REF!</definedName>
    <definedName name="mama" localSheetId="7" hidden="1">'[182]Datos-Gráfica-Apartada'!#REF!</definedName>
    <definedName name="MAMA" localSheetId="19">#REF!</definedName>
    <definedName name="MAMA" localSheetId="18">#REF!</definedName>
    <definedName name="MAMA" localSheetId="20">#REF!</definedName>
    <definedName name="mama" localSheetId="1" hidden="1">'[182]Datos-Gráfica-Apartada'!#REF!</definedName>
    <definedName name="mama" hidden="1">'[182]Datos-Gráfica-Apartada'!#REF!</definedName>
    <definedName name="MANGLE" localSheetId="7">#REF!</definedName>
    <definedName name="MANGLE" localSheetId="1">#REF!</definedName>
    <definedName name="MANGLE">#REF!</definedName>
    <definedName name="MANTO" localSheetId="7">'[75]BASE DE DATOS ORIG'!#REF!</definedName>
    <definedName name="MANTO" localSheetId="1">'[75]BASE DE DATOS ORIG'!#REF!</definedName>
    <definedName name="MANTO">'[75]BASE DE DATOS ORIG'!#REF!</definedName>
    <definedName name="manufactures_lead_time" localSheetId="7">#REF!</definedName>
    <definedName name="manufactures_lead_time" localSheetId="1">#REF!</definedName>
    <definedName name="manufactures_lead_time">#REF!</definedName>
    <definedName name="mao" localSheetId="19" hidden="1">{"TAB1",#N/A,TRUE,"GENERAL";"TAB2",#N/A,TRUE,"GENERAL";"TAB3",#N/A,TRUE,"GENERAL";"TAB4",#N/A,TRUE,"GENERAL";"TAB5",#N/A,TRUE,"GENERAL"}</definedName>
    <definedName name="mao" localSheetId="20" hidden="1">{"TAB1",#N/A,TRUE,"GENERAL";"TAB2",#N/A,TRUE,"GENERAL";"TAB3",#N/A,TRUE,"GENERAL";"TAB4",#N/A,TRUE,"GENERAL";"TAB5",#N/A,TRUE,"GENERAL"}</definedName>
    <definedName name="mao" hidden="1">{"TAB1",#N/A,TRUE,"GENERAL";"TAB2",#N/A,TRUE,"GENERAL";"TAB3",#N/A,TRUE,"GENERAL";"TAB4",#N/A,TRUE,"GENERAL";"TAB5",#N/A,TRUE,"GENERAL"}</definedName>
    <definedName name="mao_1" localSheetId="19" hidden="1">{"TAB1",#N/A,TRUE,"GENERAL";"TAB2",#N/A,TRUE,"GENERAL";"TAB3",#N/A,TRUE,"GENERAL";"TAB4",#N/A,TRUE,"GENERAL";"TAB5",#N/A,TRUE,"GENERAL"}</definedName>
    <definedName name="mao_1" localSheetId="20" hidden="1">{"TAB1",#N/A,TRUE,"GENERAL";"TAB2",#N/A,TRUE,"GENERAL";"TAB3",#N/A,TRUE,"GENERAL";"TAB4",#N/A,TRUE,"GENERAL";"TAB5",#N/A,TRUE,"GENERAL"}</definedName>
    <definedName name="mao_1" hidden="1">{"TAB1",#N/A,TRUE,"GENERAL";"TAB2",#N/A,TRUE,"GENERAL";"TAB3",#N/A,TRUE,"GENERAL";"TAB4",#N/A,TRUE,"GENERAL";"TAB5",#N/A,TRUE,"GENERAL"}</definedName>
    <definedName name="maow" localSheetId="19" hidden="1">{"via1",#N/A,TRUE,"general";"via2",#N/A,TRUE,"general";"via3",#N/A,TRUE,"general"}</definedName>
    <definedName name="maow" localSheetId="20" hidden="1">{"via1",#N/A,TRUE,"general";"via2",#N/A,TRUE,"general";"via3",#N/A,TRUE,"general"}</definedName>
    <definedName name="maow" hidden="1">{"via1",#N/A,TRUE,"general";"via2",#N/A,TRUE,"general";"via3",#N/A,TRUE,"general"}</definedName>
    <definedName name="maow_1" localSheetId="19" hidden="1">{"via1",#N/A,TRUE,"general";"via2",#N/A,TRUE,"general";"via3",#N/A,TRUE,"general"}</definedName>
    <definedName name="maow_1" localSheetId="20" hidden="1">{"via1",#N/A,TRUE,"general";"via2",#N/A,TRUE,"general";"via3",#N/A,TRUE,"general"}</definedName>
    <definedName name="maow_1" hidden="1">{"via1",#N/A,TRUE,"general";"via2",#N/A,TRUE,"general";"via3",#N/A,TRUE,"general"}</definedName>
    <definedName name="MAQ" localSheetId="19">[24]PRECIOS!$G$2:$J$54</definedName>
    <definedName name="MAQ" localSheetId="18">[24]PRECIOS!$G$2:$J$54</definedName>
    <definedName name="MAQ" localSheetId="20">[24]PRECIOS!$G$2:$J$54</definedName>
    <definedName name="maq">[158]insumos!$G$8:$G$40</definedName>
    <definedName name="MAQUINA" localSheetId="7">#REF!</definedName>
    <definedName name="MAQUINA" localSheetId="20">#REF!</definedName>
    <definedName name="MAQUINA" localSheetId="1">#REF!</definedName>
    <definedName name="MAQUINA">#REF!</definedName>
    <definedName name="MAQUINAR">[183]Insum!$A$68:$H$98</definedName>
    <definedName name="mar00" localSheetId="7">[14]Dólar!#REF!</definedName>
    <definedName name="mar00" localSheetId="1">[14]Dólar!#REF!</definedName>
    <definedName name="mar00">[14]Dólar!#REF!</definedName>
    <definedName name="marc06" localSheetId="7">[14]Gastos!#REF!</definedName>
    <definedName name="marc06" localSheetId="1">[14]Gastos!#REF!</definedName>
    <definedName name="marc06">[14]Gastos!#REF!</definedName>
    <definedName name="marcolegal">[161]Listado!$T$2:$T$12</definedName>
    <definedName name="marga" localSheetId="7">[184]Gastos!#REF!</definedName>
    <definedName name="marga" localSheetId="20">[184]Gastos!#REF!</definedName>
    <definedName name="marga" localSheetId="1">[184]Gastos!#REF!</definedName>
    <definedName name="marga">[184]Gastos!#REF!</definedName>
    <definedName name="MargenComercial" localSheetId="7">#REF!</definedName>
    <definedName name="MargenComercial" localSheetId="1">#REF!</definedName>
    <definedName name="MargenComercial">#REF!</definedName>
    <definedName name="MargenFinanciero" localSheetId="7">#REF!</definedName>
    <definedName name="MargenFinanciero" localSheetId="1">#REF!</definedName>
    <definedName name="MargenFinanciero">#REF!</definedName>
    <definedName name="marol" localSheetId="7">#REF!</definedName>
    <definedName name="marol" localSheetId="1">#REF!</definedName>
    <definedName name="marol">#REF!</definedName>
    <definedName name="marol1" localSheetId="7">#REF!</definedName>
    <definedName name="marol1" localSheetId="1">#REF!</definedName>
    <definedName name="marol1">#REF!</definedName>
    <definedName name="MARTA" localSheetId="19">IF(BASICOS!Loan_Amount*BASICOS!Interest_Rate*Loan_Years*Loan_Start&gt;0,1,0)</definedName>
    <definedName name="MARTA" localSheetId="18">IF(INSUMOS!Loan_Amount*INSUMOS!Interest_Rate*Loan_Years*Loan_Start&gt;0,1,0)</definedName>
    <definedName name="MARTA" localSheetId="20">IF('M DE OBRA'!Loan_Amount*'M DE OBRA'!Interest_Rate*'M DE OBRA'!Loan_Years*'M DE OBRA'!Loan_Start&gt;0,1,0)</definedName>
    <definedName name="MARTA">#N/A</definedName>
    <definedName name="MARTHA" localSheetId="19">[47]DATOS!$A$9</definedName>
    <definedName name="MARTHA" localSheetId="18">[47]DATOS!$A$9</definedName>
    <definedName name="MARTHA" localSheetId="20">[47]DATOS!$A$9</definedName>
    <definedName name="MARTHA">[82]DATOS!$A$9</definedName>
    <definedName name="masor" localSheetId="19" hidden="1">{"via1",#N/A,TRUE,"general";"via2",#N/A,TRUE,"general";"via3",#N/A,TRUE,"general"}</definedName>
    <definedName name="masor" localSheetId="20" hidden="1">{"via1",#N/A,TRUE,"general";"via2",#N/A,TRUE,"general";"via3",#N/A,TRUE,"general"}</definedName>
    <definedName name="masor" hidden="1">{"via1",#N/A,TRUE,"general";"via2",#N/A,TRUE,"general";"via3",#N/A,TRUE,"general"}</definedName>
    <definedName name="masor_1" localSheetId="19" hidden="1">{"via1",#N/A,TRUE,"general";"via2",#N/A,TRUE,"general";"via3",#N/A,TRUE,"general"}</definedName>
    <definedName name="masor_1" localSheetId="20" hidden="1">{"via1",#N/A,TRUE,"general";"via2",#N/A,TRUE,"general";"via3",#N/A,TRUE,"general"}</definedName>
    <definedName name="masor_1" hidden="1">{"via1",#N/A,TRUE,"general";"via2",#N/A,TRUE,"general";"via3",#N/A,TRUE,"general"}</definedName>
    <definedName name="MAT" localSheetId="19">#REF!</definedName>
    <definedName name="MAT" localSheetId="18">#REF!</definedName>
    <definedName name="MAT" localSheetId="20">#REF!</definedName>
    <definedName name="MAT">[185]Materiales!$A:$IV</definedName>
    <definedName name="MATE">[105]Materiales!$A:$IV</definedName>
    <definedName name="MATER" localSheetId="19">[124]MATERIAL!$B$3:$B$580</definedName>
    <definedName name="MATER" localSheetId="18">[124]MATERIAL!$B$3:$B$580</definedName>
    <definedName name="MATER" localSheetId="20">[124]MATERIAL!$B$3:$B$580</definedName>
    <definedName name="mater">'[82]precios-básicos2002'!$C$59:$C$127</definedName>
    <definedName name="MATERIAL_FILTRANTE" localSheetId="7">#REF!</definedName>
    <definedName name="MATERIAL_FILTRANTE" localSheetId="1">#REF!</definedName>
    <definedName name="MATERIAL_FILTRANTE">#REF!</definedName>
    <definedName name="Material_seleccionado">'[35]LISTADO '!$F$11</definedName>
    <definedName name="Materiales" localSheetId="7">#REF!</definedName>
    <definedName name="materiales" localSheetId="19">[126]materiales!$A$7:$A$1317</definedName>
    <definedName name="materiales" localSheetId="18">[126]materiales!$A$7:$A$1317</definedName>
    <definedName name="materiales" localSheetId="20">[126]materiales!$A$7:$A$1317</definedName>
    <definedName name="Materiales" localSheetId="1">#REF!</definedName>
    <definedName name="Materiales">#REF!</definedName>
    <definedName name="MaterialTub" localSheetId="7">#REF!</definedName>
    <definedName name="MaterialTub" localSheetId="1">#REF!</definedName>
    <definedName name="MaterialTub">#REF!</definedName>
    <definedName name="matgranular" localSheetId="7">[51]lisprecios!#REF!</definedName>
    <definedName name="matgranular" localSheetId="1">[51]lisprecios!#REF!</definedName>
    <definedName name="matgranular">[51]lisprecios!#REF!</definedName>
    <definedName name="MATRIZRICS">'[186]RICS NUEVA HOJA DIARIA'!$A$1:$AB$42</definedName>
    <definedName name="maxdeficit" localSheetId="7">#REF!</definedName>
    <definedName name="maxdeficit" localSheetId="1">#REF!</definedName>
    <definedName name="maxdeficit">#REF!</definedName>
    <definedName name="may00" localSheetId="7">[14]Dólar!#REF!</definedName>
    <definedName name="may00" localSheetId="1">[14]Dólar!#REF!</definedName>
    <definedName name="may00">[14]Dólar!#REF!</definedName>
    <definedName name="maye" localSheetId="7">#REF!</definedName>
    <definedName name="maye" localSheetId="1">#REF!</definedName>
    <definedName name="maye">#REF!</definedName>
    <definedName name="mayerlin" localSheetId="7">#REF!</definedName>
    <definedName name="mayerlin" localSheetId="1">#REF!</definedName>
    <definedName name="mayerlin">#REF!</definedName>
    <definedName name="Mb" localSheetId="7">#REF!</definedName>
    <definedName name="Mb" localSheetId="1">#REF!</definedName>
    <definedName name="Mb">#REF!</definedName>
    <definedName name="mdd" localSheetId="19" hidden="1">{"via1",#N/A,TRUE,"general";"via2",#N/A,TRUE,"general";"via3",#N/A,TRUE,"general"}</definedName>
    <definedName name="mdd" localSheetId="20" hidden="1">{"via1",#N/A,TRUE,"general";"via2",#N/A,TRUE,"general";"via3",#N/A,TRUE,"general"}</definedName>
    <definedName name="mdd" hidden="1">{"via1",#N/A,TRUE,"general";"via2",#N/A,TRUE,"general";"via3",#N/A,TRUE,"general"}</definedName>
    <definedName name="mdd_1" localSheetId="19" hidden="1">{"via1",#N/A,TRUE,"general";"via2",#N/A,TRUE,"general";"via3",#N/A,TRUE,"general"}</definedName>
    <definedName name="mdd_1" localSheetId="20" hidden="1">{"via1",#N/A,TRUE,"general";"via2",#N/A,TRUE,"general";"via3",#N/A,TRUE,"general"}</definedName>
    <definedName name="mdd_1" hidden="1">{"via1",#N/A,TRUE,"general";"via2",#N/A,TRUE,"general";"via3",#N/A,TRUE,"general"}</definedName>
    <definedName name="MDEO">#N/A</definedName>
    <definedName name="mdo" localSheetId="19">'[47]precios-básicos2002'!$C$131:$C$140</definedName>
    <definedName name="mdo" localSheetId="18">'[47]precios-básicos2002'!$C$131:$C$140</definedName>
    <definedName name="mdo" localSheetId="20">'[47]precios-básicos2002'!$C$131:$C$140</definedName>
    <definedName name="mdo">'[82]precios-básicos2002'!$C$131:$C$140</definedName>
    <definedName name="ME" localSheetId="7">#REF!</definedName>
    <definedName name="ME" localSheetId="1">#REF!</definedName>
    <definedName name="ME">#REF!</definedName>
    <definedName name="meg" localSheetId="19" hidden="1">{"TAB1",#N/A,TRUE,"GENERAL";"TAB2",#N/A,TRUE,"GENERAL";"TAB3",#N/A,TRUE,"GENERAL";"TAB4",#N/A,TRUE,"GENERAL";"TAB5",#N/A,TRUE,"GENERAL"}</definedName>
    <definedName name="meg" localSheetId="20" hidden="1">{"TAB1",#N/A,TRUE,"GENERAL";"TAB2",#N/A,TRUE,"GENERAL";"TAB3",#N/A,TRUE,"GENERAL";"TAB4",#N/A,TRUE,"GENERAL";"TAB5",#N/A,TRUE,"GENERAL"}</definedName>
    <definedName name="meg" hidden="1">{"TAB1",#N/A,TRUE,"GENERAL";"TAB2",#N/A,TRUE,"GENERAL";"TAB3",#N/A,TRUE,"GENERAL";"TAB4",#N/A,TRUE,"GENERAL";"TAB5",#N/A,TRUE,"GENERAL"}</definedName>
    <definedName name="meg_1" localSheetId="19" hidden="1">{"TAB1",#N/A,TRUE,"GENERAL";"TAB2",#N/A,TRUE,"GENERAL";"TAB3",#N/A,TRUE,"GENERAL";"TAB4",#N/A,TRUE,"GENERAL";"TAB5",#N/A,TRUE,"GENERAL"}</definedName>
    <definedName name="meg_1" localSheetId="20" hidden="1">{"TAB1",#N/A,TRUE,"GENERAL";"TAB2",#N/A,TRUE,"GENERAL";"TAB3",#N/A,TRUE,"GENERAL";"TAB4",#N/A,TRUE,"GENERAL";"TAB5",#N/A,TRUE,"GENERAL"}</definedName>
    <definedName name="meg_1" hidden="1">{"TAB1",#N/A,TRUE,"GENERAL";"TAB2",#N/A,TRUE,"GENERAL";"TAB3",#N/A,TRUE,"GENERAL";"TAB4",#N/A,TRUE,"GENERAL";"TAB5",#N/A,TRUE,"GENERAL"}</definedName>
    <definedName name="MEJORA" localSheetId="7">#REF!</definedName>
    <definedName name="MEJORA" localSheetId="1">#REF!</definedName>
    <definedName name="MEJORA">#REF!</definedName>
    <definedName name="mejoramientosubrasante" localSheetId="7">#REF!</definedName>
    <definedName name="mejoramientosubrasante" localSheetId="1">#REF!</definedName>
    <definedName name="mejoramientosubrasante">#REF!</definedName>
    <definedName name="MEMO">'[187]L PRECIOS'!$A$5:$D$267</definedName>
    <definedName name="merchandCostos" localSheetId="7">#REF!</definedName>
    <definedName name="merchandCostos" localSheetId="1">#REF!</definedName>
    <definedName name="merchandCostos">#REF!</definedName>
    <definedName name="Merchandisig" localSheetId="7">#REF!</definedName>
    <definedName name="Merchandisig" localSheetId="1">#REF!</definedName>
    <definedName name="Merchandisig">#REF!</definedName>
    <definedName name="MES" localSheetId="7">#REF!</definedName>
    <definedName name="MES" localSheetId="1">#REF!</definedName>
    <definedName name="MES">#REF!</definedName>
    <definedName name="meses" localSheetId="7">#REF!</definedName>
    <definedName name="meses" localSheetId="1">#REF!</definedName>
    <definedName name="meses">#REF!</definedName>
    <definedName name="Mezcladora">'[35]LISTADO '!$L$4</definedName>
    <definedName name="mf" localSheetId="7">#REF!</definedName>
    <definedName name="mf" localSheetId="19">#REF!</definedName>
    <definedName name="mf" localSheetId="18">#REF!</definedName>
    <definedName name="mf" localSheetId="20">#REF!</definedName>
    <definedName name="mf" localSheetId="1">#REF!</definedName>
    <definedName name="mf">#REF!</definedName>
    <definedName name="mfgjrdt" localSheetId="19" hidden="1">{"TAB1",#N/A,TRUE,"GENERAL";"TAB2",#N/A,TRUE,"GENERAL";"TAB3",#N/A,TRUE,"GENERAL";"TAB4",#N/A,TRUE,"GENERAL";"TAB5",#N/A,TRUE,"GENERAL"}</definedName>
    <definedName name="mfgjrdt" localSheetId="20" hidden="1">{"TAB1",#N/A,TRUE,"GENERAL";"TAB2",#N/A,TRUE,"GENERAL";"TAB3",#N/A,TRUE,"GENERAL";"TAB4",#N/A,TRUE,"GENERAL";"TAB5",#N/A,TRUE,"GENERAL"}</definedName>
    <definedName name="mfgjrdt" hidden="1">{"TAB1",#N/A,TRUE,"GENERAL";"TAB2",#N/A,TRUE,"GENERAL";"TAB3",#N/A,TRUE,"GENERAL";"TAB4",#N/A,TRUE,"GENERAL";"TAB5",#N/A,TRUE,"GENERAL"}</definedName>
    <definedName name="mfgjrdt_1" localSheetId="19" hidden="1">{"TAB1",#N/A,TRUE,"GENERAL";"TAB2",#N/A,TRUE,"GENERAL";"TAB3",#N/A,TRUE,"GENERAL";"TAB4",#N/A,TRUE,"GENERAL";"TAB5",#N/A,TRUE,"GENERAL"}</definedName>
    <definedName name="mfgjrdt_1" localSheetId="20" hidden="1">{"TAB1",#N/A,TRUE,"GENERAL";"TAB2",#N/A,TRUE,"GENERAL";"TAB3",#N/A,TRUE,"GENERAL";"TAB4",#N/A,TRUE,"GENERAL";"TAB5",#N/A,TRUE,"GENERAL"}</definedName>
    <definedName name="mfgjrdt_1" hidden="1">{"TAB1",#N/A,TRUE,"GENERAL";"TAB2",#N/A,TRUE,"GENERAL";"TAB3",#N/A,TRUE,"GENERAL";"TAB4",#N/A,TRUE,"GENERAL";"TAB5",#N/A,TRUE,"GENERAL"}</definedName>
    <definedName name="mghm" localSheetId="19" hidden="1">{"via1",#N/A,TRUE,"general";"via2",#N/A,TRUE,"general";"via3",#N/A,TRUE,"general"}</definedName>
    <definedName name="mghm" localSheetId="20" hidden="1">{"via1",#N/A,TRUE,"general";"via2",#N/A,TRUE,"general";"via3",#N/A,TRUE,"general"}</definedName>
    <definedName name="mghm" hidden="1">{"via1",#N/A,TRUE,"general";"via2",#N/A,TRUE,"general";"via3",#N/A,TRUE,"general"}</definedName>
    <definedName name="mghm_1" localSheetId="19" hidden="1">{"via1",#N/A,TRUE,"general";"via2",#N/A,TRUE,"general";"via3",#N/A,TRUE,"general"}</definedName>
    <definedName name="mghm_1" localSheetId="20" hidden="1">{"via1",#N/A,TRUE,"general";"via2",#N/A,TRUE,"general";"via3",#N/A,TRUE,"general"}</definedName>
    <definedName name="mghm_1" hidden="1">{"via1",#N/A,TRUE,"general";"via2",#N/A,TRUE,"general";"via3",#N/A,TRUE,"general"}</definedName>
    <definedName name="MH_1" localSheetId="7">#REF!</definedName>
    <definedName name="MH_1" localSheetId="1">#REF!</definedName>
    <definedName name="MH_1">#REF!</definedName>
    <definedName name="MH_2" localSheetId="7">#REF!</definedName>
    <definedName name="MH_2" localSheetId="1">#REF!</definedName>
    <definedName name="MH_2">#REF!</definedName>
    <definedName name="MH_3" localSheetId="7">#REF!</definedName>
    <definedName name="MH_3" localSheetId="1">#REF!</definedName>
    <definedName name="MH_3">#REF!</definedName>
    <definedName name="MH_4" localSheetId="7">#REF!</definedName>
    <definedName name="MH_4" localSheetId="1">#REF!</definedName>
    <definedName name="MH_4">#REF!</definedName>
    <definedName name="MH_5" localSheetId="7">#REF!</definedName>
    <definedName name="MH_5" localSheetId="1">#REF!</definedName>
    <definedName name="MH_5">#REF!</definedName>
    <definedName name="mhg" localSheetId="7">#REF!</definedName>
    <definedName name="mhg" localSheetId="19">#REF!</definedName>
    <definedName name="mhg" localSheetId="18">#REF!</definedName>
    <definedName name="mhg" localSheetId="20">#REF!</definedName>
    <definedName name="mhg" localSheetId="1">#REF!</definedName>
    <definedName name="mhg">#REF!</definedName>
    <definedName name="mht" localSheetId="7">#REF!</definedName>
    <definedName name="mht" localSheetId="20">#REF!</definedName>
    <definedName name="mht" localSheetId="1">#REF!</definedName>
    <definedName name="mht">#REF!</definedName>
    <definedName name="mhy" localSheetId="7">#REF!</definedName>
    <definedName name="mhy" localSheetId="20">#REF!</definedName>
    <definedName name="mhy" localSheetId="1">#REF!</definedName>
    <definedName name="mhy">#REF!</definedName>
    <definedName name="MI" localSheetId="7">#REF!,#REF!,#REF!,#REF!,#REF!,#REF!,#REF!</definedName>
    <definedName name="MI" localSheetId="19">'[188]ANALISIS RESUMIDOS'!$C$183,'[188]ANALISIS RESUMIDOS'!$C$186,'[188]ANALISIS RESUMIDOS'!$C$181,'[188]ANALISIS RESUMIDOS'!$C$179,'[188]ANALISIS RESUMIDOS'!$C$178,'[188]ANALISIS RESUMIDOS'!$C$39,'[188]ANALISIS RESUMIDOS'!$C$40</definedName>
    <definedName name="MI" localSheetId="18">'[188]ANALISIS RESUMIDOS'!$C$183,'[188]ANALISIS RESUMIDOS'!$C$186,'[188]ANALISIS RESUMIDOS'!$C$181,'[188]ANALISIS RESUMIDOS'!$C$179,'[188]ANALISIS RESUMIDOS'!$C$178,'[188]ANALISIS RESUMIDOS'!$C$39,'[188]ANALISIS RESUMIDOS'!$C$40</definedName>
    <definedName name="MI" localSheetId="20">'[188]ANALISIS RESUMIDOS'!$C$183,'[188]ANALISIS RESUMIDOS'!$C$186,'[188]ANALISIS RESUMIDOS'!$C$181,'[188]ANALISIS RESUMIDOS'!$C$179,'[188]ANALISIS RESUMIDOS'!$C$178,'[188]ANALISIS RESUMIDOS'!$C$39,'[188]ANALISIS RESUMIDOS'!$C$40</definedName>
    <definedName name="MI" localSheetId="1">#REF!,#REF!,#REF!,#REF!,#REF!,#REF!,#REF!</definedName>
    <definedName name="MI">#REF!,#REF!,#REF!,#REF!,#REF!,#REF!,#REF!</definedName>
    <definedName name="Mill_Head_H2O.Total_Volume" localSheetId="7">#REF!</definedName>
    <definedName name="Mill_Head_H2O.Total_Volume" localSheetId="1">#REF!</definedName>
    <definedName name="Mill_Head_H2O.Total_Volume">#REF!</definedName>
    <definedName name="Mill_Screen_H2O.Total_Volume" localSheetId="7">#REF!</definedName>
    <definedName name="Mill_Screen_H2O.Total_Volume" localSheetId="1">#REF!</definedName>
    <definedName name="Mill_Screen_H2O.Total_Volume">#REF!</definedName>
    <definedName name="Mill_Weight" localSheetId="7">#REF!</definedName>
    <definedName name="Mill_Weight" localSheetId="1">#REF!</definedName>
    <definedName name="Mill_Weight">#REF!</definedName>
    <definedName name="min" localSheetId="7">#REF!</definedName>
    <definedName name="min" localSheetId="1">#REF!</definedName>
    <definedName name="min">#REF!</definedName>
    <definedName name="Mine_Equip_Hrs">'[93]Mine Hours'!$A$11:$BX$30</definedName>
    <definedName name="Mine_Equip_Hrs_MARC">'[93]Mine Hours'!$A$94:$BX$112</definedName>
    <definedName name="Mine_Equip_Hrs_Remaining" localSheetId="7">'[189]Equipment Hours TODOS'!#REF!</definedName>
    <definedName name="Mine_Equip_Hrs_Remaining" localSheetId="1">'[189]Equipment Hours TODOS'!#REF!</definedName>
    <definedName name="Mine_Equip_Hrs_Remaining">'[189]Equipment Hours TODOS'!#REF!</definedName>
    <definedName name="MineUsed">[106]Sheet1!$M$18:$M$977</definedName>
    <definedName name="Minutos" localSheetId="7">#REF!</definedName>
    <definedName name="Minutos" localSheetId="1">#REF!</definedName>
    <definedName name="Minutos">#REF!</definedName>
    <definedName name="mios" localSheetId="7">#REF!</definedName>
    <definedName name="mios" localSheetId="20">#REF!</definedName>
    <definedName name="mios" localSheetId="1">#REF!</definedName>
    <definedName name="mios">#REF!</definedName>
    <definedName name="mis" localSheetId="7">#REF!,#REF!,#REF!,#REF!,#REF!,#REF!,#REF!</definedName>
    <definedName name="mis" localSheetId="1">#REF!,#REF!,#REF!,#REF!,#REF!,#REF!,#REF!</definedName>
    <definedName name="mis">#REF!,#REF!,#REF!,#REF!,#REF!,#REF!,#REF!</definedName>
    <definedName name="mjmj" localSheetId="19" hidden="1">{"via1",#N/A,TRUE,"general";"via2",#N/A,TRUE,"general";"via3",#N/A,TRUE,"general"}</definedName>
    <definedName name="mjmj" localSheetId="20" hidden="1">{"via1",#N/A,TRUE,"general";"via2",#N/A,TRUE,"general";"via3",#N/A,TRUE,"general"}</definedName>
    <definedName name="mjmj" hidden="1">{"via1",#N/A,TRUE,"general";"via2",#N/A,TRUE,"general";"via3",#N/A,TRUE,"general"}</definedName>
    <definedName name="mjmj_1" localSheetId="19" hidden="1">{"via1",#N/A,TRUE,"general";"via2",#N/A,TRUE,"general";"via3",#N/A,TRUE,"general"}</definedName>
    <definedName name="mjmj_1" localSheetId="20" hidden="1">{"via1",#N/A,TRUE,"general";"via2",#N/A,TRUE,"general";"via3",#N/A,TRUE,"general"}</definedName>
    <definedName name="mjmj_1" hidden="1">{"via1",#N/A,TRUE,"general";"via2",#N/A,TRUE,"general";"via3",#N/A,TRUE,"general"}</definedName>
    <definedName name="mjmjmn" localSheetId="19" hidden="1">{"via1",#N/A,TRUE,"general";"via2",#N/A,TRUE,"general";"via3",#N/A,TRUE,"general"}</definedName>
    <definedName name="mjmjmn" localSheetId="20" hidden="1">{"via1",#N/A,TRUE,"general";"via2",#N/A,TRUE,"general";"via3",#N/A,TRUE,"general"}</definedName>
    <definedName name="mjmjmn" hidden="1">{"via1",#N/A,TRUE,"general";"via2",#N/A,TRUE,"general";"via3",#N/A,TRUE,"general"}</definedName>
    <definedName name="mjmjmn_1" localSheetId="19" hidden="1">{"via1",#N/A,TRUE,"general";"via2",#N/A,TRUE,"general";"via3",#N/A,TRUE,"general"}</definedName>
    <definedName name="mjmjmn_1" localSheetId="20" hidden="1">{"via1",#N/A,TRUE,"general";"via2",#N/A,TRUE,"general";"via3",#N/A,TRUE,"general"}</definedName>
    <definedName name="mjmjmn_1" hidden="1">{"via1",#N/A,TRUE,"general";"via2",#N/A,TRUE,"general";"via3",#N/A,TRUE,"general"}</definedName>
    <definedName name="mjnhgkio" localSheetId="19" hidden="1">{"via1",#N/A,TRUE,"general";"via2",#N/A,TRUE,"general";"via3",#N/A,TRUE,"general"}</definedName>
    <definedName name="mjnhgkio" localSheetId="20" hidden="1">{"via1",#N/A,TRUE,"general";"via2",#N/A,TRUE,"general";"via3",#N/A,TRUE,"general"}</definedName>
    <definedName name="mjnhgkio" hidden="1">{"via1",#N/A,TRUE,"general";"via2",#N/A,TRUE,"general";"via3",#N/A,TRUE,"general"}</definedName>
    <definedName name="mjnhgkio_1" localSheetId="19" hidden="1">{"via1",#N/A,TRUE,"general";"via2",#N/A,TRUE,"general";"via3",#N/A,TRUE,"general"}</definedName>
    <definedName name="mjnhgkio_1" localSheetId="20" hidden="1">{"via1",#N/A,TRUE,"general";"via2",#N/A,TRUE,"general";"via3",#N/A,TRUE,"general"}</definedName>
    <definedName name="mjnhgkio_1" hidden="1">{"via1",#N/A,TRUE,"general";"via2",#N/A,TRUE,"general";"via3",#N/A,TRUE,"general"}</definedName>
    <definedName name="mju" localSheetId="7">#REF!</definedName>
    <definedName name="mju" localSheetId="19">#REF!</definedName>
    <definedName name="mju" localSheetId="18">#REF!</definedName>
    <definedName name="mju" localSheetId="20">#REF!</definedName>
    <definedName name="mju" localSheetId="1">#REF!</definedName>
    <definedName name="mju">#REF!</definedName>
    <definedName name="mku" localSheetId="7">#REF!</definedName>
    <definedName name="mku" localSheetId="20">#REF!</definedName>
    <definedName name="mku" localSheetId="1">#REF!</definedName>
    <definedName name="mku">#REF!</definedName>
    <definedName name="ML" localSheetId="7">#REF!,#REF!,#REF!,#REF!,#REF!,#REF!,#REF!</definedName>
    <definedName name="ML" localSheetId="19">'[188]ANALISIS RESUMIDOS'!$C$183,'[188]ANALISIS RESUMIDOS'!$C$186,'[188]ANALISIS RESUMIDOS'!$C$181,'[188]ANALISIS RESUMIDOS'!$C$179,'[188]ANALISIS RESUMIDOS'!$C$178,'[188]ANALISIS RESUMIDOS'!$C$39,'[188]ANALISIS RESUMIDOS'!$C$40</definedName>
    <definedName name="ML" localSheetId="18">'[188]ANALISIS RESUMIDOS'!$C$183,'[188]ANALISIS RESUMIDOS'!$C$186,'[188]ANALISIS RESUMIDOS'!$C$181,'[188]ANALISIS RESUMIDOS'!$C$179,'[188]ANALISIS RESUMIDOS'!$C$178,'[188]ANALISIS RESUMIDOS'!$C$39,'[188]ANALISIS RESUMIDOS'!$C$40</definedName>
    <definedName name="ML" localSheetId="20">'[188]ANALISIS RESUMIDOS'!$C$183,'[188]ANALISIS RESUMIDOS'!$C$186,'[188]ANALISIS RESUMIDOS'!$C$181,'[188]ANALISIS RESUMIDOS'!$C$179,'[188]ANALISIS RESUMIDOS'!$C$178,'[188]ANALISIS RESUMIDOS'!$C$39,'[188]ANALISIS RESUMIDOS'!$C$40</definedName>
    <definedName name="ML" localSheetId="1">#REF!,#REF!,#REF!,#REF!,#REF!,#REF!,#REF!</definedName>
    <definedName name="ML">#REF!,#REF!,#REF!,#REF!,#REF!,#REF!,#REF!</definedName>
    <definedName name="mm" localSheetId="7">#REF!</definedName>
    <definedName name="mm" localSheetId="19">#REF!</definedName>
    <definedName name="mm" localSheetId="18">#REF!</definedName>
    <definedName name="mm" localSheetId="20">#REF!</definedName>
    <definedName name="mm" localSheetId="1">#REF!</definedName>
    <definedName name="mm">#REF!</definedName>
    <definedName name="MMH">'[190]MMH WORKINGS'!$A$1:$A$65536</definedName>
    <definedName name="MMHBS" localSheetId="7">#REF!</definedName>
    <definedName name="MMHBS" localSheetId="1">#REF!</definedName>
    <definedName name="MMHBS">#REF!</definedName>
    <definedName name="mmhcosts">'[191]Cost Ledger 30-6-99'!$A$1:$C$84</definedName>
    <definedName name="MMHJUN02" localSheetId="7">#REF!</definedName>
    <definedName name="MMHJUN02" localSheetId="1">#REF!</definedName>
    <definedName name="MMHJUN02">#REF!</definedName>
    <definedName name="mmhmarch2000" localSheetId="7">#REF!</definedName>
    <definedName name="mmhmarch2000" localSheetId="1">#REF!</definedName>
    <definedName name="mmhmarch2000">#REF!</definedName>
    <definedName name="mmjmjh" localSheetId="19" hidden="1">{"TAB1",#N/A,TRUE,"GENERAL";"TAB2",#N/A,TRUE,"GENERAL";"TAB3",#N/A,TRUE,"GENERAL";"TAB4",#N/A,TRUE,"GENERAL";"TAB5",#N/A,TRUE,"GENERAL"}</definedName>
    <definedName name="mmjmjh" localSheetId="20" hidden="1">{"TAB1",#N/A,TRUE,"GENERAL";"TAB2",#N/A,TRUE,"GENERAL";"TAB3",#N/A,TRUE,"GENERAL";"TAB4",#N/A,TRUE,"GENERAL";"TAB5",#N/A,TRUE,"GENERAL"}</definedName>
    <definedName name="mmjmjh" hidden="1">{"TAB1",#N/A,TRUE,"GENERAL";"TAB2",#N/A,TRUE,"GENERAL";"TAB3",#N/A,TRUE,"GENERAL";"TAB4",#N/A,TRUE,"GENERAL";"TAB5",#N/A,TRUE,"GENERAL"}</definedName>
    <definedName name="mmjmjh_1" localSheetId="19" hidden="1">{"TAB1",#N/A,TRUE,"GENERAL";"TAB2",#N/A,TRUE,"GENERAL";"TAB3",#N/A,TRUE,"GENERAL";"TAB4",#N/A,TRUE,"GENERAL";"TAB5",#N/A,TRUE,"GENERAL"}</definedName>
    <definedName name="mmjmjh_1" localSheetId="20" hidden="1">{"TAB1",#N/A,TRUE,"GENERAL";"TAB2",#N/A,TRUE,"GENERAL";"TAB3",#N/A,TRUE,"GENERAL";"TAB4",#N/A,TRUE,"GENERAL";"TAB5",#N/A,TRUE,"GENERAL"}</definedName>
    <definedName name="mmjmjh_1" hidden="1">{"TAB1",#N/A,TRUE,"GENERAL";"TAB2",#N/A,TRUE,"GENERAL";"TAB3",#N/A,TRUE,"GENERAL";"TAB4",#N/A,TRUE,"GENERAL";"TAB5",#N/A,TRUE,"GENERAL"}</definedName>
    <definedName name="MMJV" localSheetId="7">#REF!</definedName>
    <definedName name="MMJV" localSheetId="1">#REF!</definedName>
    <definedName name="MMJV">#REF!</definedName>
    <definedName name="MMM" localSheetId="7">'[27]A.P.U'!#REF!</definedName>
    <definedName name="mmm" localSheetId="19" hidden="1">{"TAB1",#N/A,TRUE,"GENERAL";"TAB2",#N/A,TRUE,"GENERAL";"TAB3",#N/A,TRUE,"GENERAL";"TAB4",#N/A,TRUE,"GENERAL";"TAB5",#N/A,TRUE,"GENERAL"}</definedName>
    <definedName name="mmm" localSheetId="18" hidden="1">{"TAB1",#N/A,TRUE,"GENERAL";"TAB2",#N/A,TRUE,"GENERAL";"TAB3",#N/A,TRUE,"GENERAL";"TAB4",#N/A,TRUE,"GENERAL";"TAB5",#N/A,TRUE,"GENERAL"}</definedName>
    <definedName name="mmm" localSheetId="20" hidden="1">{"TAB1",#N/A,TRUE,"GENERAL";"TAB2",#N/A,TRUE,"GENERAL";"TAB3",#N/A,TRUE,"GENERAL";"TAB4",#N/A,TRUE,"GENERAL";"TAB5",#N/A,TRUE,"GENERAL"}</definedName>
    <definedName name="MMM" localSheetId="1">'[27]A.P.U'!#REF!</definedName>
    <definedName name="MMM">'[27]A.P.U'!#REF!</definedName>
    <definedName name="mmm_1" localSheetId="19" hidden="1">{"TAB1",#N/A,TRUE,"GENERAL";"TAB2",#N/A,TRUE,"GENERAL";"TAB3",#N/A,TRUE,"GENERAL";"TAB4",#N/A,TRUE,"GENERAL";"TAB5",#N/A,TRUE,"GENERAL"}</definedName>
    <definedName name="mmm_1" localSheetId="20" hidden="1">{"TAB1",#N/A,TRUE,"GENERAL";"TAB2",#N/A,TRUE,"GENERAL";"TAB3",#N/A,TRUE,"GENERAL";"TAB4",#N/A,TRUE,"GENERAL";"TAB5",#N/A,TRUE,"GENERAL"}</definedName>
    <definedName name="mmm_1" hidden="1">{"TAB1",#N/A,TRUE,"GENERAL";"TAB2",#N/A,TRUE,"GENERAL";"TAB3",#N/A,TRUE,"GENERAL";"TAB4",#N/A,TRUE,"GENERAL";"TAB5",#N/A,TRUE,"GENERAL"}</definedName>
    <definedName name="mmmh" localSheetId="19" hidden="1">{"via1",#N/A,TRUE,"general";"via2",#N/A,TRUE,"general";"via3",#N/A,TRUE,"general"}</definedName>
    <definedName name="mmmh" localSheetId="20" hidden="1">{"via1",#N/A,TRUE,"general";"via2",#N/A,TRUE,"general";"via3",#N/A,TRUE,"general"}</definedName>
    <definedName name="mmmh" hidden="1">{"via1",#N/A,TRUE,"general";"via2",#N/A,TRUE,"general";"via3",#N/A,TRUE,"general"}</definedName>
    <definedName name="mmmh_1" localSheetId="19" hidden="1">{"via1",#N/A,TRUE,"general";"via2",#N/A,TRUE,"general";"via3",#N/A,TRUE,"general"}</definedName>
    <definedName name="mmmh_1" localSheetId="20" hidden="1">{"via1",#N/A,TRUE,"general";"via2",#N/A,TRUE,"general";"via3",#N/A,TRUE,"general"}</definedName>
    <definedName name="mmmh_1" hidden="1">{"via1",#N/A,TRUE,"general";"via2",#N/A,TRUE,"general";"via3",#N/A,TRUE,"general"}</definedName>
    <definedName name="mmmmmjyt" localSheetId="19" hidden="1">{"TAB1",#N/A,TRUE,"GENERAL";"TAB2",#N/A,TRUE,"GENERAL";"TAB3",#N/A,TRUE,"GENERAL";"TAB4",#N/A,TRUE,"GENERAL";"TAB5",#N/A,TRUE,"GENERAL"}</definedName>
    <definedName name="mmmmmjyt" localSheetId="20" hidden="1">{"TAB1",#N/A,TRUE,"GENERAL";"TAB2",#N/A,TRUE,"GENERAL";"TAB3",#N/A,TRUE,"GENERAL";"TAB4",#N/A,TRUE,"GENERAL";"TAB5",#N/A,TRUE,"GENERAL"}</definedName>
    <definedName name="mmmmmjyt" hidden="1">{"TAB1",#N/A,TRUE,"GENERAL";"TAB2",#N/A,TRUE,"GENERAL";"TAB3",#N/A,TRUE,"GENERAL";"TAB4",#N/A,TRUE,"GENERAL";"TAB5",#N/A,TRUE,"GENERAL"}</definedName>
    <definedName name="mmmmmjyt_1" localSheetId="19" hidden="1">{"TAB1",#N/A,TRUE,"GENERAL";"TAB2",#N/A,TRUE,"GENERAL";"TAB3",#N/A,TRUE,"GENERAL";"TAB4",#N/A,TRUE,"GENERAL";"TAB5",#N/A,TRUE,"GENERAL"}</definedName>
    <definedName name="mmmmmjyt_1" localSheetId="20" hidden="1">{"TAB1",#N/A,TRUE,"GENERAL";"TAB2",#N/A,TRUE,"GENERAL";"TAB3",#N/A,TRUE,"GENERAL";"TAB4",#N/A,TRUE,"GENERAL";"TAB5",#N/A,TRUE,"GENERAL"}</definedName>
    <definedName name="mmmmmjyt_1" hidden="1">{"TAB1",#N/A,TRUE,"GENERAL";"TAB2",#N/A,TRUE,"GENERAL";"TAB3",#N/A,TRUE,"GENERAL";"TAB4",#N/A,TRUE,"GENERAL";"TAB5",#N/A,TRUE,"GENERAL"}</definedName>
    <definedName name="mmmmmmg" localSheetId="19" hidden="1">{"via1",#N/A,TRUE,"general";"via2",#N/A,TRUE,"general";"via3",#N/A,TRUE,"general"}</definedName>
    <definedName name="mmmmmmg" localSheetId="20" hidden="1">{"via1",#N/A,TRUE,"general";"via2",#N/A,TRUE,"general";"via3",#N/A,TRUE,"general"}</definedName>
    <definedName name="mmmmmmg" hidden="1">{"via1",#N/A,TRUE,"general";"via2",#N/A,TRUE,"general";"via3",#N/A,TRUE,"general"}</definedName>
    <definedName name="mmmmmmg_1" localSheetId="19" hidden="1">{"via1",#N/A,TRUE,"general";"via2",#N/A,TRUE,"general";"via3",#N/A,TRUE,"general"}</definedName>
    <definedName name="mmmmmmg_1" localSheetId="20" hidden="1">{"via1",#N/A,TRUE,"general";"via2",#N/A,TRUE,"general";"via3",#N/A,TRUE,"general"}</definedName>
    <definedName name="mmmmmmg_1" hidden="1">{"via1",#N/A,TRUE,"general";"via2",#N/A,TRUE,"general";"via3",#N/A,TRUE,"general"}</definedName>
    <definedName name="MMMMMMMMMMMMMMMMMMMMMMMMMM" localSheetId="7">#REF!</definedName>
    <definedName name="MMMMMMMMMMMMMMMMMMMMMMMMMM" localSheetId="1">#REF!</definedName>
    <definedName name="MMMMMMMMMMMMMMMMMMMMMMMMMM">#REF!</definedName>
    <definedName name="Mmto" localSheetId="7">#REF!</definedName>
    <definedName name="Mmto" localSheetId="1">#REF!</definedName>
    <definedName name="Mmto">#REF!</definedName>
    <definedName name="MN" localSheetId="19" hidden="1">{"via1",#N/A,TRUE,"general";"via2",#N/A,TRUE,"general";"via3",#N/A,TRUE,"general"}</definedName>
    <definedName name="MN" localSheetId="20" hidden="1">{"via1",#N/A,TRUE,"general";"via2",#N/A,TRUE,"general";"via3",#N/A,TRUE,"general"}</definedName>
    <definedName name="MN" hidden="1">{"via1",#N/A,TRUE,"general";"via2",#N/A,TRUE,"general";"via3",#N/A,TRUE,"general"}</definedName>
    <definedName name="MN_1" localSheetId="19" hidden="1">{"via1",#N/A,TRUE,"general";"via2",#N/A,TRUE,"general";"via3",#N/A,TRUE,"general"}</definedName>
    <definedName name="MN_1" localSheetId="20" hidden="1">{"via1",#N/A,TRUE,"general";"via2",#N/A,TRUE,"general";"via3",#N/A,TRUE,"general"}</definedName>
    <definedName name="MN_1" hidden="1">{"via1",#N/A,TRUE,"general";"via2",#N/A,TRUE,"general";"via3",#N/A,TRUE,"general"}</definedName>
    <definedName name="MNJH" localSheetId="7">#REF!</definedName>
    <definedName name="MNJH" localSheetId="20">#REF!</definedName>
    <definedName name="MNJH" localSheetId="1">#REF!</definedName>
    <definedName name="MNJH">#REF!</definedName>
    <definedName name="MNO" localSheetId="7">#REF!</definedName>
    <definedName name="MNO" localSheetId="1">#REF!</definedName>
    <definedName name="MNO">#REF!</definedName>
    <definedName name="MO" localSheetId="7">#REF!</definedName>
    <definedName name="MO" localSheetId="19">'[192]MANO DE OBRA'!$A:$E</definedName>
    <definedName name="MO" localSheetId="18">'[192]MANO DE OBRA'!$A:$E</definedName>
    <definedName name="MO" localSheetId="20">'[192]MANO DE OBRA'!$A:$E</definedName>
    <definedName name="MO" localSheetId="1">#REF!</definedName>
    <definedName name="MO">#REF!</definedName>
    <definedName name="mobil06" localSheetId="7">[14]Gastos!#REF!</definedName>
    <definedName name="mobil06" localSheetId="1">[14]Gastos!#REF!</definedName>
    <definedName name="mobil06">[14]Gastos!#REF!</definedName>
    <definedName name="mobra" localSheetId="19">'[47]precios-básicos2002'!$C$131:$E$140</definedName>
    <definedName name="mobra" localSheetId="18">'[47]precios-básicos2002'!$C$131:$E$140</definedName>
    <definedName name="mobra" localSheetId="20">'[47]precios-básicos2002'!$C$131:$E$140</definedName>
    <definedName name="mobra">'[82]precios-básicos2002'!$C$131:$E$140</definedName>
    <definedName name="modificacion1" localSheetId="7">#REF!</definedName>
    <definedName name="modificacion1" localSheetId="1">#REF!</definedName>
    <definedName name="modificacion1">#REF!</definedName>
    <definedName name="MOMATECA" localSheetId="7">#REF!</definedName>
    <definedName name="MOMATECA" localSheetId="1">#REF!</definedName>
    <definedName name="MOMATECA">#REF!</definedName>
    <definedName name="MONETARY" localSheetId="7">#REF!</definedName>
    <definedName name="MONETARY" localSheetId="1">#REF!</definedName>
    <definedName name="MONETARY">#REF!</definedName>
    <definedName name="MONIUCA" localSheetId="7" hidden="1">#REF!</definedName>
    <definedName name="MONIUCA" localSheetId="20" hidden="1">#REF!</definedName>
    <definedName name="MONIUCA" localSheetId="1" hidden="1">#REF!</definedName>
    <definedName name="MONIUCA" hidden="1">#REF!</definedName>
    <definedName name="MOR1_4" localSheetId="7">#REF!</definedName>
    <definedName name="MOR1_4" localSheetId="1">#REF!</definedName>
    <definedName name="MOR1_4">#REF!</definedName>
    <definedName name="MORTE12" localSheetId="7">#REF!</definedName>
    <definedName name="MORTE12" localSheetId="1">#REF!</definedName>
    <definedName name="MORTE12">#REF!</definedName>
    <definedName name="MORTE14" localSheetId="7">#REF!</definedName>
    <definedName name="MORTE14" localSheetId="1">#REF!</definedName>
    <definedName name="MORTE14">#REF!</definedName>
    <definedName name="morte15" localSheetId="7">#REF!</definedName>
    <definedName name="morte15" localSheetId="1">#REF!</definedName>
    <definedName name="morte15">#REF!</definedName>
    <definedName name="MORTE16" localSheetId="7">#REF!</definedName>
    <definedName name="MORTE16" localSheetId="1">#REF!</definedName>
    <definedName name="MORTE16">#REF!</definedName>
    <definedName name="mortero" localSheetId="7">#REF!</definedName>
    <definedName name="mortero" localSheetId="1">#REF!</definedName>
    <definedName name="mortero">#REF!</definedName>
    <definedName name="Mortero_1_3">'[35]Apu Basicos'!$F$74</definedName>
    <definedName name="mortero14" localSheetId="7">'[96]APU''s'!#REF!</definedName>
    <definedName name="mortero14" localSheetId="1">'[96]APU''s'!#REF!</definedName>
    <definedName name="mortero14">'[96]APU''s'!#REF!</definedName>
    <definedName name="mortero15" localSheetId="7">'[96]APU''s'!#REF!</definedName>
    <definedName name="mortero15" localSheetId="1">'[96]APU''s'!#REF!</definedName>
    <definedName name="mortero15">'[96]APU''s'!#REF!</definedName>
    <definedName name="motobomba" localSheetId="7">'[51]PRESTACIONES SOCIALES'!#REF!</definedName>
    <definedName name="motobomba" localSheetId="1">'[51]PRESTACIONES SOCIALES'!#REF!</definedName>
    <definedName name="motobomba">'[51]PRESTACIONES SOCIALES'!#REF!</definedName>
    <definedName name="mr" localSheetId="7">#REF!</definedName>
    <definedName name="mr" localSheetId="19">#REF!</definedName>
    <definedName name="mr" localSheetId="18">#REF!</definedName>
    <definedName name="mr" localSheetId="20">#REF!</definedName>
    <definedName name="mr" localSheetId="1">#REF!</definedName>
    <definedName name="mr">#REF!</definedName>
    <definedName name="MR_DESCRIPTION" localSheetId="7">#REF!</definedName>
    <definedName name="MR_DESCRIPTION" localSheetId="1">#REF!</definedName>
    <definedName name="MR_DESCRIPTION">#REF!</definedName>
    <definedName name="MRNumber" localSheetId="7">#REF!</definedName>
    <definedName name="MRNumber" localSheetId="1">#REF!</definedName>
    <definedName name="MRNumber">#REF!</definedName>
    <definedName name="MTD.ROM1_PercentFed" localSheetId="7">#REF!</definedName>
    <definedName name="MTD.ROM1_PercentFed" localSheetId="1">#REF!</definedName>
    <definedName name="MTD.ROM1_PercentFed">#REF!</definedName>
    <definedName name="MTD.ROM2_PercentFed" localSheetId="7">#REF!</definedName>
    <definedName name="MTD.ROM2_PercentFed" localSheetId="1">#REF!</definedName>
    <definedName name="MTD.ROM2_PercentFed">#REF!</definedName>
    <definedName name="MTD.ROM3_PercentFed" localSheetId="7">#REF!</definedName>
    <definedName name="MTD.ROM3_PercentFed" localSheetId="1">#REF!</definedName>
    <definedName name="MTD.ROM3_PercentFed">#REF!</definedName>
    <definedName name="MTD.ROM4_PercentFed" localSheetId="7">#REF!</definedName>
    <definedName name="MTD.ROM4_PercentFed" localSheetId="1">#REF!</definedName>
    <definedName name="MTD.ROM4_PercentFed">#REF!</definedName>
    <definedName name="MTD.ROM5_PercentFed" localSheetId="7">#REF!</definedName>
    <definedName name="MTD.ROM5_PercentFed" localSheetId="1">#REF!</definedName>
    <definedName name="MTD.ROM5_PercentFed">#REF!</definedName>
    <definedName name="MTD_Days" localSheetId="7">#REF!</definedName>
    <definedName name="MTD_Days" localSheetId="1">#REF!</definedName>
    <definedName name="MTD_Days">#REF!</definedName>
    <definedName name="muro" localSheetId="7">#REF!</definedName>
    <definedName name="muro" localSheetId="1">#REF!</definedName>
    <definedName name="muro">#REF!</definedName>
    <definedName name="murocontencion" localSheetId="7">#REF!</definedName>
    <definedName name="murocontencion" localSheetId="1">#REF!</definedName>
    <definedName name="murocontencion">#REF!</definedName>
    <definedName name="MXSMAR" localSheetId="7">#REF!</definedName>
    <definedName name="MXSMAR" localSheetId="1">#REF!</definedName>
    <definedName name="MXSMAR">#REF!</definedName>
    <definedName name="N" localSheetId="7">IF(ISERROR('2.4'!Na),"",'2.4'!Na)</definedName>
    <definedName name="n" localSheetId="19" hidden="1">{"via1",#N/A,TRUE,"general";"via2",#N/A,TRUE,"general";"via3",#N/A,TRUE,"general"}</definedName>
    <definedName name="n" localSheetId="18" hidden="1">{"via1",#N/A,TRUE,"general";"via2",#N/A,TRUE,"general";"via3",#N/A,TRUE,"general"}</definedName>
    <definedName name="n" localSheetId="20" hidden="1">{"via1",#N/A,TRUE,"general";"via2",#N/A,TRUE,"general";"via3",#N/A,TRUE,"general"}</definedName>
    <definedName name="N" localSheetId="1">IF(ISERROR('PRESUPUESTO GENERAL HORNILLAS'!Na),"",'PRESUPUESTO GENERAL HORNILLAS'!Na)</definedName>
    <definedName name="N">IF(ISERROR([0]!Na),"",[0]!Na)</definedName>
    <definedName name="n_1" localSheetId="19" hidden="1">{"via1",#N/A,TRUE,"general";"via2",#N/A,TRUE,"general";"via3",#N/A,TRUE,"general"}</definedName>
    <definedName name="n_1" localSheetId="20" hidden="1">{"via1",#N/A,TRUE,"general";"via2",#N/A,TRUE,"general";"via3",#N/A,TRUE,"general"}</definedName>
    <definedName name="n_1" hidden="1">{"via1",#N/A,TRUE,"general";"via2",#N/A,TRUE,"general";"via3",#N/A,TRUE,"general"}</definedName>
    <definedName name="Na" localSheetId="7">#REF!</definedName>
    <definedName name="Na" localSheetId="1">#REF!</definedName>
    <definedName name="Na">#REF!</definedName>
    <definedName name="Nb" localSheetId="7">#REF!</definedName>
    <definedName name="nb" localSheetId="19">#REF!</definedName>
    <definedName name="nb" localSheetId="18">#REF!</definedName>
    <definedName name="nb" localSheetId="20">#REF!</definedName>
    <definedName name="Nb" localSheetId="1">#REF!</definedName>
    <definedName name="Nb">#REF!</definedName>
    <definedName name="nbnbv" localSheetId="7">#REF!</definedName>
    <definedName name="nbnbv" localSheetId="1">#REF!</definedName>
    <definedName name="nbnbv">#REF!</definedName>
    <definedName name="nbv" localSheetId="7">#REF!</definedName>
    <definedName name="nbv" localSheetId="20">#REF!</definedName>
    <definedName name="nbv" localSheetId="1">#REF!</definedName>
    <definedName name="nbv">#REF!</definedName>
    <definedName name="nbvnv" localSheetId="19" hidden="1">{"via1",#N/A,TRUE,"general";"via2",#N/A,TRUE,"general";"via3",#N/A,TRUE,"general"}</definedName>
    <definedName name="nbvnv" localSheetId="20" hidden="1">{"via1",#N/A,TRUE,"general";"via2",#N/A,TRUE,"general";"via3",#N/A,TRUE,"general"}</definedName>
    <definedName name="nbvnv" hidden="1">{"via1",#N/A,TRUE,"general";"via2",#N/A,TRUE,"general";"via3",#N/A,TRUE,"general"}</definedName>
    <definedName name="nbvnv_1" localSheetId="19" hidden="1">{"via1",#N/A,TRUE,"general";"via2",#N/A,TRUE,"general";"via3",#N/A,TRUE,"general"}</definedName>
    <definedName name="nbvnv_1" localSheetId="20" hidden="1">{"via1",#N/A,TRUE,"general";"via2",#N/A,TRUE,"general";"via3",#N/A,TRUE,"general"}</definedName>
    <definedName name="nbvnv_1" hidden="1">{"via1",#N/A,TRUE,"general";"via2",#N/A,TRUE,"general";"via3",#N/A,TRUE,"general"}</definedName>
    <definedName name="Nc" localSheetId="7">#REF!</definedName>
    <definedName name="Nc" localSheetId="1">#REF!</definedName>
    <definedName name="Nc">#REF!</definedName>
    <definedName name="Nd" localSheetId="7">#REF!</definedName>
    <definedName name="Nd" localSheetId="1">#REF!</definedName>
    <definedName name="Nd">#REF!</definedName>
    <definedName name="NDHS" localSheetId="19" hidden="1">{"TAB1",#N/A,TRUE,"GENERAL";"TAB2",#N/A,TRUE,"GENERAL";"TAB3",#N/A,TRUE,"GENERAL";"TAB4",#N/A,TRUE,"GENERAL";"TAB5",#N/A,TRUE,"GENERAL"}</definedName>
    <definedName name="NDHS" localSheetId="20" hidden="1">{"TAB1",#N/A,TRUE,"GENERAL";"TAB2",#N/A,TRUE,"GENERAL";"TAB3",#N/A,TRUE,"GENERAL";"TAB4",#N/A,TRUE,"GENERAL";"TAB5",#N/A,TRUE,"GENERAL"}</definedName>
    <definedName name="NDHS" hidden="1">{"TAB1",#N/A,TRUE,"GENERAL";"TAB2",#N/A,TRUE,"GENERAL";"TAB3",#N/A,TRUE,"GENERAL";"TAB4",#N/A,TRUE,"GENERAL";"TAB5",#N/A,TRUE,"GENERAL"}</definedName>
    <definedName name="NDHS_1" localSheetId="19" hidden="1">{"TAB1",#N/A,TRUE,"GENERAL";"TAB2",#N/A,TRUE,"GENERAL";"TAB3",#N/A,TRUE,"GENERAL";"TAB4",#N/A,TRUE,"GENERAL";"TAB5",#N/A,TRUE,"GENERAL"}</definedName>
    <definedName name="NDHS_1" localSheetId="20" hidden="1">{"TAB1",#N/A,TRUE,"GENERAL";"TAB2",#N/A,TRUE,"GENERAL";"TAB3",#N/A,TRUE,"GENERAL";"TAB4",#N/A,TRUE,"GENERAL";"TAB5",#N/A,TRUE,"GENERAL"}</definedName>
    <definedName name="NDHS_1" hidden="1">{"TAB1",#N/A,TRUE,"GENERAL";"TAB2",#N/A,TRUE,"GENERAL";"TAB3",#N/A,TRUE,"GENERAL";"TAB4",#N/A,TRUE,"GENERAL";"TAB5",#N/A,TRUE,"GENERAL"}</definedName>
    <definedName name="Ne" localSheetId="7">#REF!</definedName>
    <definedName name="Ne" localSheetId="1">#REF!</definedName>
    <definedName name="Ne">#REF!</definedName>
    <definedName name="nece.cab" localSheetId="7">#REF!</definedName>
    <definedName name="nece.cab" localSheetId="19">#REF!</definedName>
    <definedName name="nece.cab" localSheetId="18">#REF!</definedName>
    <definedName name="nece.cab" localSheetId="20">#REF!</definedName>
    <definedName name="nece.cab" localSheetId="1">#REF!</definedName>
    <definedName name="nece.cab">#REF!</definedName>
    <definedName name="Necesidad_entorchado_Zonas" localSheetId="7">#REF!</definedName>
    <definedName name="Necesidad_entorchado_Zonas" localSheetId="1">#REF!</definedName>
    <definedName name="Necesidad_entorchado_Zonas">#REF!</definedName>
    <definedName name="NEOLAI" localSheetId="7">#REF!</definedName>
    <definedName name="NEOLAI" localSheetId="1">#REF!</definedName>
    <definedName name="NEOLAI">#REF!</definedName>
    <definedName name="Nett_Rev_COL_Nom">[94]W_REV!$H$115:$AP$115</definedName>
    <definedName name="nf" localSheetId="19" hidden="1">{"TAB1",#N/A,TRUE,"GENERAL";"TAB2",#N/A,TRUE,"GENERAL";"TAB3",#N/A,TRUE,"GENERAL";"TAB4",#N/A,TRUE,"GENERAL";"TAB5",#N/A,TRUE,"GENERAL"}</definedName>
    <definedName name="nf" localSheetId="20" hidden="1">{"TAB1",#N/A,TRUE,"GENERAL";"TAB2",#N/A,TRUE,"GENERAL";"TAB3",#N/A,TRUE,"GENERAL";"TAB4",#N/A,TRUE,"GENERAL";"TAB5",#N/A,TRUE,"GENERAL"}</definedName>
    <definedName name="nf" hidden="1">{"TAB1",#N/A,TRUE,"GENERAL";"TAB2",#N/A,TRUE,"GENERAL";"TAB3",#N/A,TRUE,"GENERAL";"TAB4",#N/A,TRUE,"GENERAL";"TAB5",#N/A,TRUE,"GENERAL"}</definedName>
    <definedName name="nf_1" localSheetId="19" hidden="1">{"TAB1",#N/A,TRUE,"GENERAL";"TAB2",#N/A,TRUE,"GENERAL";"TAB3",#N/A,TRUE,"GENERAL";"TAB4",#N/A,TRUE,"GENERAL";"TAB5",#N/A,TRUE,"GENERAL"}</definedName>
    <definedName name="nf_1" localSheetId="20" hidden="1">{"TAB1",#N/A,TRUE,"GENERAL";"TAB2",#N/A,TRUE,"GENERAL";"TAB3",#N/A,TRUE,"GENERAL";"TAB4",#N/A,TRUE,"GENERAL";"TAB5",#N/A,TRUE,"GENERAL"}</definedName>
    <definedName name="nf_1" hidden="1">{"TAB1",#N/A,TRUE,"GENERAL";"TAB2",#N/A,TRUE,"GENERAL";"TAB3",#N/A,TRUE,"GENERAL";"TAB4",#N/A,TRUE,"GENERAL";"TAB5",#N/A,TRUE,"GENERAL"}</definedName>
    <definedName name="nfg" localSheetId="19" hidden="1">{"via1",#N/A,TRUE,"general";"via2",#N/A,TRUE,"general";"via3",#N/A,TRUE,"general"}</definedName>
    <definedName name="nfg" localSheetId="20" hidden="1">{"via1",#N/A,TRUE,"general";"via2",#N/A,TRUE,"general";"via3",#N/A,TRUE,"general"}</definedName>
    <definedName name="nfg" hidden="1">{"via1",#N/A,TRUE,"general";"via2",#N/A,TRUE,"general";"via3",#N/A,TRUE,"general"}</definedName>
    <definedName name="nfg_1" localSheetId="19" hidden="1">{"via1",#N/A,TRUE,"general";"via2",#N/A,TRUE,"general";"via3",#N/A,TRUE,"general"}</definedName>
    <definedName name="nfg_1" localSheetId="20" hidden="1">{"via1",#N/A,TRUE,"general";"via2",#N/A,TRUE,"general";"via3",#N/A,TRUE,"general"}</definedName>
    <definedName name="nfg_1" hidden="1">{"via1",#N/A,TRUE,"general";"via2",#N/A,TRUE,"general";"via3",#N/A,TRUE,"general"}</definedName>
    <definedName name="nfgn" localSheetId="19" hidden="1">{"via1",#N/A,TRUE,"general";"via2",#N/A,TRUE,"general";"via3",#N/A,TRUE,"general"}</definedName>
    <definedName name="nfgn" localSheetId="20" hidden="1">{"via1",#N/A,TRUE,"general";"via2",#N/A,TRUE,"general";"via3",#N/A,TRUE,"general"}</definedName>
    <definedName name="nfgn" hidden="1">{"via1",#N/A,TRUE,"general";"via2",#N/A,TRUE,"general";"via3",#N/A,TRUE,"general"}</definedName>
    <definedName name="nfgn_1" localSheetId="19" hidden="1">{"via1",#N/A,TRUE,"general";"via2",#N/A,TRUE,"general";"via3",#N/A,TRUE,"general"}</definedName>
    <definedName name="nfgn_1" localSheetId="20" hidden="1">{"via1",#N/A,TRUE,"general";"via2",#N/A,TRUE,"general";"via3",#N/A,TRUE,"general"}</definedName>
    <definedName name="nfgn_1" hidden="1">{"via1",#N/A,TRUE,"general";"via2",#N/A,TRUE,"general";"via3",#N/A,TRUE,"general"}</definedName>
    <definedName name="ngdn" localSheetId="19" hidden="1">{"TAB1",#N/A,TRUE,"GENERAL";"TAB2",#N/A,TRUE,"GENERAL";"TAB3",#N/A,TRUE,"GENERAL";"TAB4",#N/A,TRUE,"GENERAL";"TAB5",#N/A,TRUE,"GENERAL"}</definedName>
    <definedName name="ngdn" localSheetId="20" hidden="1">{"TAB1",#N/A,TRUE,"GENERAL";"TAB2",#N/A,TRUE,"GENERAL";"TAB3",#N/A,TRUE,"GENERAL";"TAB4",#N/A,TRUE,"GENERAL";"TAB5",#N/A,TRUE,"GENERAL"}</definedName>
    <definedName name="ngdn" hidden="1">{"TAB1",#N/A,TRUE,"GENERAL";"TAB2",#N/A,TRUE,"GENERAL";"TAB3",#N/A,TRUE,"GENERAL";"TAB4",#N/A,TRUE,"GENERAL";"TAB5",#N/A,TRUE,"GENERAL"}</definedName>
    <definedName name="ngdn_1" localSheetId="19" hidden="1">{"TAB1",#N/A,TRUE,"GENERAL";"TAB2",#N/A,TRUE,"GENERAL";"TAB3",#N/A,TRUE,"GENERAL";"TAB4",#N/A,TRUE,"GENERAL";"TAB5",#N/A,TRUE,"GENERAL"}</definedName>
    <definedName name="ngdn_1" localSheetId="20" hidden="1">{"TAB1",#N/A,TRUE,"GENERAL";"TAB2",#N/A,TRUE,"GENERAL";"TAB3",#N/A,TRUE,"GENERAL";"TAB4",#N/A,TRUE,"GENERAL";"TAB5",#N/A,TRUE,"GENERAL"}</definedName>
    <definedName name="ngdn_1" hidden="1">{"TAB1",#N/A,TRUE,"GENERAL";"TAB2",#N/A,TRUE,"GENERAL";"TAB3",#N/A,TRUE,"GENERAL";"TAB4",#N/A,TRUE,"GENERAL";"TAB5",#N/A,TRUE,"GENERAL"}</definedName>
    <definedName name="ngfh" localSheetId="19" hidden="1">{"via1",#N/A,TRUE,"general";"via2",#N/A,TRUE,"general";"via3",#N/A,TRUE,"general"}</definedName>
    <definedName name="ngfh" localSheetId="20" hidden="1">{"via1",#N/A,TRUE,"general";"via2",#N/A,TRUE,"general";"via3",#N/A,TRUE,"general"}</definedName>
    <definedName name="ngfh" hidden="1">{"via1",#N/A,TRUE,"general";"via2",#N/A,TRUE,"general";"via3",#N/A,TRUE,"general"}</definedName>
    <definedName name="ngfh_1" localSheetId="19" hidden="1">{"via1",#N/A,TRUE,"general";"via2",#N/A,TRUE,"general";"via3",#N/A,TRUE,"general"}</definedName>
    <definedName name="ngfh_1" localSheetId="20" hidden="1">{"via1",#N/A,TRUE,"general";"via2",#N/A,TRUE,"general";"via3",#N/A,TRUE,"general"}</definedName>
    <definedName name="ngfh_1" hidden="1">{"via1",#N/A,TRUE,"general";"via2",#N/A,TRUE,"general";"via3",#N/A,TRUE,"general"}</definedName>
    <definedName name="nhb" localSheetId="7" hidden="1">#REF!</definedName>
    <definedName name="nhb" localSheetId="20" hidden="1">#REF!</definedName>
    <definedName name="nhb" localSheetId="1" hidden="1">#REF!</definedName>
    <definedName name="nhb" hidden="1">#REF!</definedName>
    <definedName name="NHG" localSheetId="7">#REF!</definedName>
    <definedName name="NHG" localSheetId="19">#REF!</definedName>
    <definedName name="NHG" localSheetId="18">#REF!</definedName>
    <definedName name="NHG" localSheetId="20">#REF!</definedName>
    <definedName name="NHG" localSheetId="1">#REF!</definedName>
    <definedName name="NHG">#REF!</definedName>
    <definedName name="nhn" localSheetId="19" hidden="1">{"via1",#N/A,TRUE,"general";"via2",#N/A,TRUE,"general";"via3",#N/A,TRUE,"general"}</definedName>
    <definedName name="nhn" localSheetId="20" hidden="1">{"via1",#N/A,TRUE,"general";"via2",#N/A,TRUE,"general";"via3",#N/A,TRUE,"general"}</definedName>
    <definedName name="nhn" hidden="1">{"via1",#N/A,TRUE,"general";"via2",#N/A,TRUE,"general";"via3",#N/A,TRUE,"general"}</definedName>
    <definedName name="nhn_1" localSheetId="19" hidden="1">{"via1",#N/A,TRUE,"general";"via2",#N/A,TRUE,"general";"via3",#N/A,TRUE,"general"}</definedName>
    <definedName name="nhn_1" localSheetId="20" hidden="1">{"via1",#N/A,TRUE,"general";"via2",#N/A,TRUE,"general";"via3",#N/A,TRUE,"general"}</definedName>
    <definedName name="nhn_1" hidden="1">{"via1",#N/A,TRUE,"general";"via2",#N/A,TRUE,"general";"via3",#N/A,TRUE,"general"}</definedName>
    <definedName name="nhncfgn" localSheetId="19" hidden="1">{"TAB1",#N/A,TRUE,"GENERAL";"TAB2",#N/A,TRUE,"GENERAL";"TAB3",#N/A,TRUE,"GENERAL";"TAB4",#N/A,TRUE,"GENERAL";"TAB5",#N/A,TRUE,"GENERAL"}</definedName>
    <definedName name="nhncfgn" localSheetId="20" hidden="1">{"TAB1",#N/A,TRUE,"GENERAL";"TAB2",#N/A,TRUE,"GENERAL";"TAB3",#N/A,TRUE,"GENERAL";"TAB4",#N/A,TRUE,"GENERAL";"TAB5",#N/A,TRUE,"GENERAL"}</definedName>
    <definedName name="nhncfgn" hidden="1">{"TAB1",#N/A,TRUE,"GENERAL";"TAB2",#N/A,TRUE,"GENERAL";"TAB3",#N/A,TRUE,"GENERAL";"TAB4",#N/A,TRUE,"GENERAL";"TAB5",#N/A,TRUE,"GENERAL"}</definedName>
    <definedName name="nhncfgn_1" localSheetId="19" hidden="1">{"TAB1",#N/A,TRUE,"GENERAL";"TAB2",#N/A,TRUE,"GENERAL";"TAB3",#N/A,TRUE,"GENERAL";"TAB4",#N/A,TRUE,"GENERAL";"TAB5",#N/A,TRUE,"GENERAL"}</definedName>
    <definedName name="nhncfgn_1" localSheetId="20" hidden="1">{"TAB1",#N/A,TRUE,"GENERAL";"TAB2",#N/A,TRUE,"GENERAL";"TAB3",#N/A,TRUE,"GENERAL";"TAB4",#N/A,TRUE,"GENERAL";"TAB5",#N/A,TRUE,"GENERAL"}</definedName>
    <definedName name="nhncfgn_1" hidden="1">{"TAB1",#N/A,TRUE,"GENERAL";"TAB2",#N/A,TRUE,"GENERAL";"TAB3",#N/A,TRUE,"GENERAL";"TAB4",#N/A,TRUE,"GENERAL";"TAB5",#N/A,TRUE,"GENERAL"}</definedName>
    <definedName name="nhndr" localSheetId="19" hidden="1">{"via1",#N/A,TRUE,"general";"via2",#N/A,TRUE,"general";"via3",#N/A,TRUE,"general"}</definedName>
    <definedName name="nhndr" localSheetId="20" hidden="1">{"via1",#N/A,TRUE,"general";"via2",#N/A,TRUE,"general";"via3",#N/A,TRUE,"general"}</definedName>
    <definedName name="nhndr" hidden="1">{"via1",#N/A,TRUE,"general";"via2",#N/A,TRUE,"general";"via3",#N/A,TRUE,"general"}</definedName>
    <definedName name="nhndr_1" localSheetId="19" hidden="1">{"via1",#N/A,TRUE,"general";"via2",#N/A,TRUE,"general";"via3",#N/A,TRUE,"general"}</definedName>
    <definedName name="nhndr_1" localSheetId="20" hidden="1">{"via1",#N/A,TRUE,"general";"via2",#N/A,TRUE,"general";"via3",#N/A,TRUE,"general"}</definedName>
    <definedName name="nhndr_1" hidden="1">{"via1",#N/A,TRUE,"general";"via2",#N/A,TRUE,"general";"via3",#N/A,TRUE,"general"}</definedName>
    <definedName name="nic_nis">[193]Hoja1!$A$1:$IV$65536</definedName>
    <definedName name="NIPLE_DE_1_2__ROSCADO_DE_HG_x_L__3_PULGADAS" localSheetId="7">#REF!</definedName>
    <definedName name="NIPLE_DE_1_2__ROSCADO_DE_HG_x_L__3_PULGADAS" localSheetId="1">#REF!</definedName>
    <definedName name="NIPLE_DE_1_2__ROSCADO_DE_HG_x_L__3_PULGADAS">#REF!</definedName>
    <definedName name="NIPLE_DE_3__B_x_EL_L__0.25_MTS" localSheetId="7">#REF!</definedName>
    <definedName name="NIPLE_DE_3__B_x_EL_L__0.25_MTS" localSheetId="1">#REF!</definedName>
    <definedName name="NIPLE_DE_3__B_x_EL_L__0.25_MTS">#REF!</definedName>
    <definedName name="NIPLE_DE_4__B_x_EL_L__0.25_MTS" localSheetId="7">#REF!</definedName>
    <definedName name="NIPLE_DE_4__B_x_EL_L__0.25_MTS" localSheetId="1">#REF!</definedName>
    <definedName name="NIPLE_DE_4__B_x_EL_L__0.25_MTS">#REF!</definedName>
    <definedName name="NIPLE_L__0.25" localSheetId="7">#REF!</definedName>
    <definedName name="NIPLE_L__0.25" localSheetId="1">#REF!</definedName>
    <definedName name="NIPLE_L__0.25">#REF!</definedName>
    <definedName name="NIVEL" localSheetId="7">'[75]BASE DE DATOS ORIG'!#REF!</definedName>
    <definedName name="NIVEL" localSheetId="1">'[75]BASE DE DATOS ORIG'!#REF!</definedName>
    <definedName name="NIVEL">'[75]BASE DE DATOS ORIG'!#REF!</definedName>
    <definedName name="NJ">[194]Hoja1!$G$2</definedName>
    <definedName name="NJH" localSheetId="7">#REF!</definedName>
    <definedName name="NJH" localSheetId="19">#REF!</definedName>
    <definedName name="NJH" localSheetId="18">#REF!</definedName>
    <definedName name="NJH" localSheetId="20">#REF!</definedName>
    <definedName name="NJH" localSheetId="1">#REF!</definedName>
    <definedName name="NJH">#REF!</definedName>
    <definedName name="nm" localSheetId="7">#REF!</definedName>
    <definedName name="NM" localSheetId="20">#REF!</definedName>
    <definedName name="nm" localSheetId="1">#REF!</definedName>
    <definedName name="nm">#REF!</definedName>
    <definedName name="NMJHGL" localSheetId="7">#REF!</definedName>
    <definedName name="NMJHGL" localSheetId="20">#REF!</definedName>
    <definedName name="NMJHGL" localSheetId="1">#REF!</definedName>
    <definedName name="NMJHGL">#REF!</definedName>
    <definedName name="nmmmm" localSheetId="19" hidden="1">{"via1",#N/A,TRUE,"general";"via2",#N/A,TRUE,"general";"via3",#N/A,TRUE,"general"}</definedName>
    <definedName name="nmmmm" localSheetId="20" hidden="1">{"via1",#N/A,TRUE,"general";"via2",#N/A,TRUE,"general";"via3",#N/A,TRUE,"general"}</definedName>
    <definedName name="nmmmm" hidden="1">{"via1",#N/A,TRUE,"general";"via2",#N/A,TRUE,"general";"via3",#N/A,TRUE,"general"}</definedName>
    <definedName name="nmmmm_1" localSheetId="19" hidden="1">{"via1",#N/A,TRUE,"general";"via2",#N/A,TRUE,"general";"via3",#N/A,TRUE,"general"}</definedName>
    <definedName name="nmmmm_1" localSheetId="20" hidden="1">{"via1",#N/A,TRUE,"general";"via2",#N/A,TRUE,"general";"via3",#N/A,TRUE,"general"}</definedName>
    <definedName name="nmmmm_1" hidden="1">{"via1",#N/A,TRUE,"general";"via2",#N/A,TRUE,"general";"via3",#N/A,TRUE,"general"}</definedName>
    <definedName name="NN" localSheetId="19" hidden="1">{"TAB1",#N/A,TRUE,"GENERAL";"TAB2",#N/A,TRUE,"GENERAL";"TAB3",#N/A,TRUE,"GENERAL";"TAB4",#N/A,TRUE,"GENERAL";"TAB5",#N/A,TRUE,"GENERAL"}</definedName>
    <definedName name="NN" localSheetId="20" hidden="1">{"TAB1",#N/A,TRUE,"GENERAL";"TAB2",#N/A,TRUE,"GENERAL";"TAB3",#N/A,TRUE,"GENERAL";"TAB4",#N/A,TRUE,"GENERAL";"TAB5",#N/A,TRUE,"GENERAL"}</definedName>
    <definedName name="NN" hidden="1">{"TAB1",#N/A,TRUE,"GENERAL";"TAB2",#N/A,TRUE,"GENERAL";"TAB3",#N/A,TRUE,"GENERAL";"TAB4",#N/A,TRUE,"GENERAL";"TAB5",#N/A,TRUE,"GENERAL"}</definedName>
    <definedName name="NN_1" localSheetId="19" hidden="1">{"TAB1",#N/A,TRUE,"GENERAL";"TAB2",#N/A,TRUE,"GENERAL";"TAB3",#N/A,TRUE,"GENERAL";"TAB4",#N/A,TRUE,"GENERAL";"TAB5",#N/A,TRUE,"GENERAL"}</definedName>
    <definedName name="NN_1" localSheetId="20" hidden="1">{"TAB1",#N/A,TRUE,"GENERAL";"TAB2",#N/A,TRUE,"GENERAL";"TAB3",#N/A,TRUE,"GENERAL";"TAB4",#N/A,TRUE,"GENERAL";"TAB5",#N/A,TRUE,"GENERAL"}</definedName>
    <definedName name="NN_1"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20" hidden="1">{"TAB1",#N/A,TRUE,"GENERAL";"TAB2",#N/A,TRUE,"GENERAL";"TAB3",#N/A,TRUE,"GENERAL";"TAB4",#N/A,TRUE,"GENERAL";"TAB5",#N/A,TRUE,"GENERAL"}</definedName>
    <definedName name="nndng" hidden="1">{"TAB1",#N/A,TRUE,"GENERAL";"TAB2",#N/A,TRUE,"GENERAL";"TAB3",#N/A,TRUE,"GENERAL";"TAB4",#N/A,TRUE,"GENERAL";"TAB5",#N/A,TRUE,"GENERAL"}</definedName>
    <definedName name="nndng_1" localSheetId="19" hidden="1">{"TAB1",#N/A,TRUE,"GENERAL";"TAB2",#N/A,TRUE,"GENERAL";"TAB3",#N/A,TRUE,"GENERAL";"TAB4",#N/A,TRUE,"GENERAL";"TAB5",#N/A,TRUE,"GENERAL"}</definedName>
    <definedName name="nndng_1" localSheetId="20" hidden="1">{"TAB1",#N/A,TRUE,"GENERAL";"TAB2",#N/A,TRUE,"GENERAL";"TAB3",#N/A,TRUE,"GENERAL";"TAB4",#N/A,TRUE,"GENERAL";"TAB5",#N/A,TRUE,"GENERAL"}</definedName>
    <definedName name="nndng_1" hidden="1">{"TAB1",#N/A,TRUE,"GENERAL";"TAB2",#N/A,TRUE,"GENERAL";"TAB3",#N/A,TRUE,"GENERAL";"TAB4",#N/A,TRUE,"GENERAL";"TAB5",#N/A,TRUE,"GENERAL"}</definedName>
    <definedName name="NNN" localSheetId="7">[9]!absc</definedName>
    <definedName name="nnn" localSheetId="19" hidden="1">{"TAB1",#N/A,TRUE,"GENERAL";"TAB2",#N/A,TRUE,"GENERAL";"TAB3",#N/A,TRUE,"GENERAL";"TAB4",#N/A,TRUE,"GENERAL";"TAB5",#N/A,TRUE,"GENERAL"}</definedName>
    <definedName name="nnn" localSheetId="18" hidden="1">{"TAB1",#N/A,TRUE,"GENERAL";"TAB2",#N/A,TRUE,"GENERAL";"TAB3",#N/A,TRUE,"GENERAL";"TAB4",#N/A,TRUE,"GENERAL";"TAB5",#N/A,TRUE,"GENERAL"}</definedName>
    <definedName name="nnn" localSheetId="20" hidden="1">{"TAB1",#N/A,TRUE,"GENERAL";"TAB2",#N/A,TRUE,"GENERAL";"TAB3",#N/A,TRUE,"GENERAL";"TAB4",#N/A,TRUE,"GENERAL";"TAB5",#N/A,TRUE,"GENERAL"}</definedName>
    <definedName name="NNN" localSheetId="1">[9]!absc</definedName>
    <definedName name="NNN">[9]!absc</definedName>
    <definedName name="nnnhd" localSheetId="19" hidden="1">{"via1",#N/A,TRUE,"general";"via2",#N/A,TRUE,"general";"via3",#N/A,TRUE,"general"}</definedName>
    <definedName name="nnnhd" localSheetId="20" hidden="1">{"via1",#N/A,TRUE,"general";"via2",#N/A,TRUE,"general";"via3",#N/A,TRUE,"general"}</definedName>
    <definedName name="nnnhd" hidden="1">{"via1",#N/A,TRUE,"general";"via2",#N/A,TRUE,"general";"via3",#N/A,TRUE,"general"}</definedName>
    <definedName name="nnnhd_1" localSheetId="19" hidden="1">{"via1",#N/A,TRUE,"general";"via2",#N/A,TRUE,"general";"via3",#N/A,TRUE,"general"}</definedName>
    <definedName name="nnnhd_1" localSheetId="20" hidden="1">{"via1",#N/A,TRUE,"general";"via2",#N/A,TRUE,"general";"via3",#N/A,TRUE,"general"}</definedName>
    <definedName name="nnnhd_1" hidden="1">{"via1",#N/A,TRUE,"general";"via2",#N/A,TRUE,"general";"via3",#N/A,TRUE,"general"}</definedName>
    <definedName name="nnnnn" localSheetId="19" hidden="1">{"via1",#N/A,TRUE,"general";"via2",#N/A,TRUE,"general";"via3",#N/A,TRUE,"general"}</definedName>
    <definedName name="nnnnn" localSheetId="18" hidden="1">{"via1",#N/A,TRUE,"general";"via2",#N/A,TRUE,"general";"via3",#N/A,TRUE,"general"}</definedName>
    <definedName name="nnnnn" localSheetId="20" hidden="1">{"via1",#N/A,TRUE,"general";"via2",#N/A,TRUE,"general";"via3",#N/A,TRUE,"general"}</definedName>
    <definedName name="nnnnn">[195]INDICE!$A$3:$F$238</definedName>
    <definedName name="nnnnn_1" localSheetId="19" hidden="1">{"via1",#N/A,TRUE,"general";"via2",#N/A,TRUE,"general";"via3",#N/A,TRUE,"general"}</definedName>
    <definedName name="nnnnn_1" localSheetId="20" hidden="1">{"via1",#N/A,TRUE,"general";"via2",#N/A,TRUE,"general";"via3",#N/A,TRUE,"general"}</definedName>
    <definedName name="nnnnn_1" hidden="1">{"via1",#N/A,TRUE,"general";"via2",#N/A,TRUE,"general";"via3",#N/A,TRUE,"general"}</definedName>
    <definedName name="nnnnnd" localSheetId="19" hidden="1">{"TAB1",#N/A,TRUE,"GENERAL";"TAB2",#N/A,TRUE,"GENERAL";"TAB3",#N/A,TRUE,"GENERAL";"TAB4",#N/A,TRUE,"GENERAL";"TAB5",#N/A,TRUE,"GENERAL"}</definedName>
    <definedName name="nnnnnd" localSheetId="20" hidden="1">{"TAB1",#N/A,TRUE,"GENERAL";"TAB2",#N/A,TRUE,"GENERAL";"TAB3",#N/A,TRUE,"GENERAL";"TAB4",#N/A,TRUE,"GENERAL";"TAB5",#N/A,TRUE,"GENERAL"}</definedName>
    <definedName name="nnnnnd" hidden="1">{"TAB1",#N/A,TRUE,"GENERAL";"TAB2",#N/A,TRUE,"GENERAL";"TAB3",#N/A,TRUE,"GENERAL";"TAB4",#N/A,TRUE,"GENERAL";"TAB5",#N/A,TRUE,"GENERAL"}</definedName>
    <definedName name="nnnnnd_1" localSheetId="19" hidden="1">{"TAB1",#N/A,TRUE,"GENERAL";"TAB2",#N/A,TRUE,"GENERAL";"TAB3",#N/A,TRUE,"GENERAL";"TAB4",#N/A,TRUE,"GENERAL";"TAB5",#N/A,TRUE,"GENERAL"}</definedName>
    <definedName name="nnnnnd_1" localSheetId="20" hidden="1">{"TAB1",#N/A,TRUE,"GENERAL";"TAB2",#N/A,TRUE,"GENERAL";"TAB3",#N/A,TRUE,"GENERAL";"TAB4",#N/A,TRUE,"GENERAL";"TAB5",#N/A,TRUE,"GENERAL"}</definedName>
    <definedName name="nnnnnd_1"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20" hidden="1">{"TAB1",#N/A,TRUE,"GENERAL";"TAB2",#N/A,TRUE,"GENERAL";"TAB3",#N/A,TRUE,"GENERAL";"TAB4",#N/A,TRUE,"GENERAL";"TAB5",#N/A,TRUE,"GENERAL"}</definedName>
    <definedName name="nnnnnf" hidden="1">{"TAB1",#N/A,TRUE,"GENERAL";"TAB2",#N/A,TRUE,"GENERAL";"TAB3",#N/A,TRUE,"GENERAL";"TAB4",#N/A,TRUE,"GENERAL";"TAB5",#N/A,TRUE,"GENERAL"}</definedName>
    <definedName name="nnnnnf_1" localSheetId="19" hidden="1">{"TAB1",#N/A,TRUE,"GENERAL";"TAB2",#N/A,TRUE,"GENERAL";"TAB3",#N/A,TRUE,"GENERAL";"TAB4",#N/A,TRUE,"GENERAL";"TAB5",#N/A,TRUE,"GENERAL"}</definedName>
    <definedName name="nnnnnf_1" localSheetId="20" hidden="1">{"TAB1",#N/A,TRUE,"GENERAL";"TAB2",#N/A,TRUE,"GENERAL";"TAB3",#N/A,TRUE,"GENERAL";"TAB4",#N/A,TRUE,"GENERAL";"TAB5",#N/A,TRUE,"GENERAL"}</definedName>
    <definedName name="nnnnnf_1" hidden="1">{"TAB1",#N/A,TRUE,"GENERAL";"TAB2",#N/A,TRUE,"GENERAL";"TAB3",#N/A,TRUE,"GENERAL";"TAB4",#N/A,TRUE,"GENERAL";"TAB5",#N/A,TRUE,"GENERAL"}</definedName>
    <definedName name="nnnnnh" localSheetId="19" hidden="1">{"via1",#N/A,TRUE,"general";"via2",#N/A,TRUE,"general";"via3",#N/A,TRUE,"general"}</definedName>
    <definedName name="nnnnnh" localSheetId="20" hidden="1">{"via1",#N/A,TRUE,"general";"via2",#N/A,TRUE,"general";"via3",#N/A,TRUE,"general"}</definedName>
    <definedName name="nnnnnh" hidden="1">{"via1",#N/A,TRUE,"general";"via2",#N/A,TRUE,"general";"via3",#N/A,TRUE,"general"}</definedName>
    <definedName name="nnnnnh_1" localSheetId="19" hidden="1">{"via1",#N/A,TRUE,"general";"via2",#N/A,TRUE,"general";"via3",#N/A,TRUE,"general"}</definedName>
    <definedName name="nnnnnh_1" localSheetId="20" hidden="1">{"via1",#N/A,TRUE,"general";"via2",#N/A,TRUE,"general";"via3",#N/A,TRUE,"general"}</definedName>
    <definedName name="nnnnnh_1" hidden="1">{"via1",#N/A,TRUE,"general";"via2",#N/A,TRUE,"general";"via3",#N/A,TRUE,"general"}</definedName>
    <definedName name="NOA_4" localSheetId="7">#REF!</definedName>
    <definedName name="NOA_4" localSheetId="1">#REF!</definedName>
    <definedName name="NOA_4">#REF!</definedName>
    <definedName name="NOA_7" localSheetId="7">#REF!</definedName>
    <definedName name="NOA_7" localSheetId="1">#REF!</definedName>
    <definedName name="NOA_7">#REF!</definedName>
    <definedName name="NOMBRE" localSheetId="7">#REF!</definedName>
    <definedName name="NOMBRE" localSheetId="19">#REF!</definedName>
    <definedName name="NOMBRE" localSheetId="18">#REF!</definedName>
    <definedName name="NOMBRE" localSheetId="20">#REF!</definedName>
    <definedName name="NOMBRE" localSheetId="1">#REF!</definedName>
    <definedName name="NOMBRE">#REF!</definedName>
    <definedName name="NOMINA" localSheetId="7">#REF!</definedName>
    <definedName name="NOMINA" localSheetId="1">#REF!</definedName>
    <definedName name="NOMINA">#REF!</definedName>
    <definedName name="Nomina06" localSheetId="7">[14]Gastos!#REF!</definedName>
    <definedName name="Nomina06" localSheetId="1">[14]Gastos!#REF!</definedName>
    <definedName name="Nomina06">[14]Gastos!#REF!</definedName>
    <definedName name="NoRepAtEnd" localSheetId="7">#REF!</definedName>
    <definedName name="NoRepAtEnd" localSheetId="1">#REF!</definedName>
    <definedName name="NoRepAtEnd">#REF!</definedName>
    <definedName name="norma" localSheetId="7">#REF!</definedName>
    <definedName name="norma" localSheetId="1">#REF!</definedName>
    <definedName name="norma">#REF!</definedName>
    <definedName name="Norte" localSheetId="7">#REF!</definedName>
    <definedName name="Norte" localSheetId="1">#REF!</definedName>
    <definedName name="Norte">#REF!</definedName>
    <definedName name="North_sales" localSheetId="7">[86]Royalties!#REF!</definedName>
    <definedName name="North_sales" localSheetId="1">[86]Royalties!#REF!</definedName>
    <definedName name="North_sales">[86]Royalties!#REF!</definedName>
    <definedName name="nov00" localSheetId="7">[14]Dólar!#REF!</definedName>
    <definedName name="nov00" localSheetId="1">[14]Dólar!#REF!</definedName>
    <definedName name="nov00">[14]Dólar!#REF!</definedName>
    <definedName name="nr" localSheetId="7">#REF!</definedName>
    <definedName name="nr" localSheetId="19">#REF!</definedName>
    <definedName name="nr" localSheetId="18">#REF!</definedName>
    <definedName name="nr" localSheetId="20">#REF!</definedName>
    <definedName name="nr" localSheetId="1">#REF!</definedName>
    <definedName name="nr">#REF!</definedName>
    <definedName name="nt" localSheetId="7">#REF!</definedName>
    <definedName name="nt" localSheetId="20">#REF!</definedName>
    <definedName name="nt" localSheetId="1">#REF!</definedName>
    <definedName name="nt">#REF!</definedName>
    <definedName name="NUEBA" localSheetId="7">#REF!</definedName>
    <definedName name="NUEBA" localSheetId="20">#REF!</definedName>
    <definedName name="NUEBA" localSheetId="1">#REF!</definedName>
    <definedName name="NUEBA">#REF!</definedName>
    <definedName name="NUEVA" localSheetId="7">[196]PRESUPUESTO!#REF!,[196]PRESUPUESTO!#REF!,[196]PRESUPUESTO!#REF!,[196]PRESUPUESTO!#REF!,[196]PRESUPUESTO!$D$172,[196]PRESUPUESTO!$D$30,[196]PRESUPUESTO!#REF!</definedName>
    <definedName name="NUEVA" localSheetId="20">[196]PRESUPUESTO!#REF!,[196]PRESUPUESTO!#REF!,[196]PRESUPUESTO!#REF!,[196]PRESUPUESTO!#REF!,[196]PRESUPUESTO!$D$172,[196]PRESUPUESTO!$D$30,[196]PRESUPUESTO!#REF!</definedName>
    <definedName name="NUEVA" localSheetId="1">[196]PRESUPUESTO!#REF!,[196]PRESUPUESTO!#REF!,[196]PRESUPUESTO!#REF!,[196]PRESUPUESTO!#REF!,[196]PRESUPUESTO!$D$172,[196]PRESUPUESTO!$D$30,[196]PRESUPUESTO!#REF!</definedName>
    <definedName name="NUEVA">[196]PRESUPUESTO!#REF!,[196]PRESUPUESTO!#REF!,[196]PRESUPUESTO!#REF!,[196]PRESUPUESTO!#REF!,[196]PRESUPUESTO!$D$172,[196]PRESUPUESTO!$D$30,[196]PRESUPUESTO!#REF!</definedName>
    <definedName name="NUEVO" localSheetId="7">#REF!</definedName>
    <definedName name="NUEVO" localSheetId="19">#REF!</definedName>
    <definedName name="NUEVO" localSheetId="18">#REF!</definedName>
    <definedName name="NUEVO" localSheetId="20">#REF!</definedName>
    <definedName name="NUEVO" localSheetId="1">#REF!</definedName>
    <definedName name="NUEVO">#REF!</definedName>
    <definedName name="Num_Pmt_Per_Year" localSheetId="7">#REF!</definedName>
    <definedName name="Num_Pmt_Per_Year" localSheetId="20">#REF!</definedName>
    <definedName name="Num_Pmt_Per_Year" localSheetId="1">#REF!</definedName>
    <definedName name="Num_Pmt_Per_Year">#REF!</definedName>
    <definedName name="Number_of_Payments" localSheetId="7">MATCH(0.01,'2.4'!End_Bal,-1)+1</definedName>
    <definedName name="Number_of_Payments" localSheetId="19">MATCH(0.01,BASICOS!End_Bal,-1)+1</definedName>
    <definedName name="Number_of_Payments" localSheetId="18">MATCH(0.01,INSUMOS!End_Bal,-1)+1</definedName>
    <definedName name="Number_of_Payments" localSheetId="20">MATCH(0.01,'M DE OBRA'!End_Bal,-1)+1</definedName>
    <definedName name="Number_of_Payments" localSheetId="1">MATCH(0.01,'PRESUPUESTO GENERAL HORNILLAS'!End_Bal,-1)+1</definedName>
    <definedName name="Number_of_Payments">MATCH(0.01,End_Bal,-1)+1</definedName>
    <definedName name="nxn" localSheetId="19" hidden="1">{"via1",#N/A,TRUE,"general";"via2",#N/A,TRUE,"general";"via3",#N/A,TRUE,"general"}</definedName>
    <definedName name="nxn" localSheetId="20" hidden="1">{"via1",#N/A,TRUE,"general";"via2",#N/A,TRUE,"general";"via3",#N/A,TRUE,"general"}</definedName>
    <definedName name="nxn" hidden="1">{"via1",#N/A,TRUE,"general";"via2",#N/A,TRUE,"general";"via3",#N/A,TRUE,"general"}</definedName>
    <definedName name="nxn_1" localSheetId="19" hidden="1">{"via1",#N/A,TRUE,"general";"via2",#N/A,TRUE,"general";"via3",#N/A,TRUE,"general"}</definedName>
    <definedName name="nxn_1" localSheetId="20" hidden="1">{"via1",#N/A,TRUE,"general";"via2",#N/A,TRUE,"general";"via3",#N/A,TRUE,"general"}</definedName>
    <definedName name="nxn_1" hidden="1">{"via1",#N/A,TRUE,"general";"via2",#N/A,TRUE,"general";"via3",#N/A,TRUE,"general"}</definedName>
    <definedName name="ñl" localSheetId="7">#REF!</definedName>
    <definedName name="ÑL" localSheetId="19">#REF!</definedName>
    <definedName name="ÑL" localSheetId="18">#REF!</definedName>
    <definedName name="ÑL" localSheetId="20">#REF!</definedName>
    <definedName name="ñl" localSheetId="1">#REF!</definedName>
    <definedName name="ñl">#REF!</definedName>
    <definedName name="ÑLK">[163]PRECIOS!$G$6</definedName>
    <definedName name="ÑLOOP" localSheetId="7">#REF!</definedName>
    <definedName name="ÑLOOP" localSheetId="20">#REF!</definedName>
    <definedName name="ÑLOOP" localSheetId="1">#REF!</definedName>
    <definedName name="ÑLOOP">#REF!</definedName>
    <definedName name="ÑLPO" localSheetId="7">#REF!</definedName>
    <definedName name="ÑLPO" localSheetId="20">#REF!</definedName>
    <definedName name="ÑLPO" localSheetId="1">#REF!</definedName>
    <definedName name="ÑLPO">#REF!</definedName>
    <definedName name="ññ" localSheetId="7">#REF!</definedName>
    <definedName name="ÑÑ" localSheetId="19">[28]PRECIOS!$G$1</definedName>
    <definedName name="ÑÑ" localSheetId="18">[28]PRECIOS!$G$1</definedName>
    <definedName name="ÑÑ" localSheetId="20">[28]PRECIOS!$G$1</definedName>
    <definedName name="ññ" localSheetId="1">#REF!</definedName>
    <definedName name="ññ">#REF!</definedName>
    <definedName name="ÑÑL" localSheetId="7">[196]PRESUPUESTO!#REF!,[196]PRESUPUESTO!#REF!,[196]PRESUPUESTO!#REF!,[196]PRESUPUESTO!#REF!,[196]PRESUPUESTO!$D$172,[196]PRESUPUESTO!$D$30,[196]PRESUPUESTO!#REF!</definedName>
    <definedName name="ÑÑL" localSheetId="20">[196]PRESUPUESTO!#REF!,[196]PRESUPUESTO!#REF!,[196]PRESUPUESTO!#REF!,[196]PRESUPUESTO!#REF!,[196]PRESUPUESTO!$D$172,[196]PRESUPUESTO!$D$30,[196]PRESUPUESTO!#REF!</definedName>
    <definedName name="ÑÑL" localSheetId="1">[196]PRESUPUESTO!#REF!,[196]PRESUPUESTO!#REF!,[196]PRESUPUESTO!#REF!,[196]PRESUPUESTO!#REF!,[196]PRESUPUESTO!$D$172,[196]PRESUPUESTO!$D$30,[196]PRESUPUESTO!#REF!</definedName>
    <definedName name="ÑÑL">[196]PRESUPUESTO!#REF!,[196]PRESUPUESTO!#REF!,[196]PRESUPUESTO!#REF!,[196]PRESUPUESTO!#REF!,[196]PRESUPUESTO!$D$172,[196]PRESUPUESTO!$D$30,[196]PRESUPUESTO!#REF!</definedName>
    <definedName name="ÑÑLKJU" localSheetId="7">#REF!</definedName>
    <definedName name="ÑÑLKJU" localSheetId="20">#REF!</definedName>
    <definedName name="ÑÑLKJU" localSheetId="1">#REF!</definedName>
    <definedName name="ÑÑLKJU">#REF!</definedName>
    <definedName name="ÑÑÑ" localSheetId="7">#REF!</definedName>
    <definedName name="ÑÑÑ" localSheetId="1">#REF!</definedName>
    <definedName name="ÑÑÑ">#REF!</definedName>
    <definedName name="ÑÑÑÑÑÑÑÑÑÑÑÑÑ" localSheetId="7">#REF!</definedName>
    <definedName name="ÑÑÑÑÑÑÑÑÑÑÑÑÑ" localSheetId="1">#REF!</definedName>
    <definedName name="ÑÑÑÑÑÑÑÑÑÑÑÑÑ">#REF!</definedName>
    <definedName name="ñok" localSheetId="7">#REF!</definedName>
    <definedName name="ñok" localSheetId="20">#REF!</definedName>
    <definedName name="ñok" localSheetId="1">#REF!</definedName>
    <definedName name="ñok">#REF!</definedName>
    <definedName name="ñp" localSheetId="7">#REF!</definedName>
    <definedName name="ñp" localSheetId="20">#REF!</definedName>
    <definedName name="ñp" localSheetId="1">#REF!</definedName>
    <definedName name="ñp">#REF!</definedName>
    <definedName name="ñpñpñ" localSheetId="19" hidden="1">{"via1",#N/A,TRUE,"general";"via2",#N/A,TRUE,"general";"via3",#N/A,TRUE,"general"}</definedName>
    <definedName name="ñpñpñ" localSheetId="20" hidden="1">{"via1",#N/A,TRUE,"general";"via2",#N/A,TRUE,"general";"via3",#N/A,TRUE,"general"}</definedName>
    <definedName name="ñpñpñ" hidden="1">{"via1",#N/A,TRUE,"general";"via2",#N/A,TRUE,"general";"via3",#N/A,TRUE,"general"}</definedName>
    <definedName name="ñpñpñ_1" localSheetId="19" hidden="1">{"via1",#N/A,TRUE,"general";"via2",#N/A,TRUE,"general";"via3",#N/A,TRUE,"general"}</definedName>
    <definedName name="ñpñpñ_1" localSheetId="20" hidden="1">{"via1",#N/A,TRUE,"general";"via2",#N/A,TRUE,"general";"via3",#N/A,TRUE,"general"}</definedName>
    <definedName name="ñpñpñ_1" hidden="1">{"via1",#N/A,TRUE,"general";"via2",#N/A,TRUE,"general";"via3",#N/A,TRUE,"general"}</definedName>
    <definedName name="ñpo" localSheetId="7">#REF!</definedName>
    <definedName name="ñpo" localSheetId="19">#REF!</definedName>
    <definedName name="ñpo" localSheetId="18">#REF!</definedName>
    <definedName name="ñpo" localSheetId="20">#REF!</definedName>
    <definedName name="ñpo" localSheetId="1">#REF!</definedName>
    <definedName name="ñpo">#REF!</definedName>
    <definedName name="O" localSheetId="7">#REF!</definedName>
    <definedName name="O" localSheetId="19">[58]PRECIOS!$G$5</definedName>
    <definedName name="O" localSheetId="18">[58]PRECIOS!$G$5</definedName>
    <definedName name="O" localSheetId="20">[58]PRECIOS!$G$5</definedName>
    <definedName name="O" localSheetId="1">#REF!</definedName>
    <definedName name="O">#REF!</definedName>
    <definedName name="o9o9" localSheetId="19" hidden="1">{"via1",#N/A,TRUE,"general";"via2",#N/A,TRUE,"general";"via3",#N/A,TRUE,"general"}</definedName>
    <definedName name="o9o9" localSheetId="20" hidden="1">{"via1",#N/A,TRUE,"general";"via2",#N/A,TRUE,"general";"via3",#N/A,TRUE,"general"}</definedName>
    <definedName name="o9o9" hidden="1">{"via1",#N/A,TRUE,"general";"via2",#N/A,TRUE,"general";"via3",#N/A,TRUE,"general"}</definedName>
    <definedName name="o9o9_1" localSheetId="19" hidden="1">{"via1",#N/A,TRUE,"general";"via2",#N/A,TRUE,"general";"via3",#N/A,TRUE,"general"}</definedName>
    <definedName name="o9o9_1" localSheetId="20" hidden="1">{"via1",#N/A,TRUE,"general";"via2",#N/A,TRUE,"general";"via3",#N/A,TRUE,"general"}</definedName>
    <definedName name="o9o9_1" hidden="1">{"via1",#N/A,TRUE,"general";"via2",#N/A,TRUE,"general";"via3",#N/A,TRUE,"general"}</definedName>
    <definedName name="objetivospolítica">'[38]Objetivos de Política'!$B$2:$B$214</definedName>
    <definedName name="OBJETO" localSheetId="7">#REF!</definedName>
    <definedName name="OBJETO" localSheetId="1">#REF!</definedName>
    <definedName name="OBJETO">#REF!</definedName>
    <definedName name="Obra" localSheetId="7">#REF!</definedName>
    <definedName name="OBRA" localSheetId="19">#REF!</definedName>
    <definedName name="OBRA" localSheetId="18">#REF!</definedName>
    <definedName name="OBRA" localSheetId="20">#REF!</definedName>
    <definedName name="Obra" localSheetId="1">#REF!</definedName>
    <definedName name="Obra">#REF!</definedName>
    <definedName name="OBS_Data_Col" localSheetId="7" hidden="1">#REF!</definedName>
    <definedName name="OBS_Data_Col" localSheetId="1" hidden="1">#REF!</definedName>
    <definedName name="OBS_Data_Col" hidden="1">#REF!</definedName>
    <definedName name="OCEquipData" localSheetId="7">#REF!</definedName>
    <definedName name="OCEquipData" localSheetId="1">#REF!</definedName>
    <definedName name="OCEquipData">#REF!</definedName>
    <definedName name="oct00" localSheetId="7">[14]Dólar!#REF!</definedName>
    <definedName name="oct00" localSheetId="1">[14]Dólar!#REF!</definedName>
    <definedName name="oct00">[14]Dólar!#REF!</definedName>
    <definedName name="OF" localSheetId="19">[58]PRECIOS!$F$5</definedName>
    <definedName name="OF" localSheetId="18">[58]PRECIOS!$F$5</definedName>
    <definedName name="OF" localSheetId="20">[58]PRECIOS!$F$5</definedName>
    <definedName name="OF">[66]Hoja1!$F$5</definedName>
    <definedName name="OFFICE_ENTITY" localSheetId="7">#REF!</definedName>
    <definedName name="OFFICE_ENTITY" localSheetId="1">#REF!</definedName>
    <definedName name="OFFICE_ENTITY">#REF!</definedName>
    <definedName name="OFICIAL">[197]PRECIOS!$B$17</definedName>
    <definedName name="OHaulCostOutput" localSheetId="7">#REF!</definedName>
    <definedName name="OHaulCostOutput" localSheetId="1">#REF!</definedName>
    <definedName name="OHaulCostOutput">#REF!</definedName>
    <definedName name="oiret" localSheetId="19" hidden="1">{"TAB1",#N/A,TRUE,"GENERAL";"TAB2",#N/A,TRUE,"GENERAL";"TAB3",#N/A,TRUE,"GENERAL";"TAB4",#N/A,TRUE,"GENERAL";"TAB5",#N/A,TRUE,"GENERAL"}</definedName>
    <definedName name="oiret" localSheetId="20" hidden="1">{"TAB1",#N/A,TRUE,"GENERAL";"TAB2",#N/A,TRUE,"GENERAL";"TAB3",#N/A,TRUE,"GENERAL";"TAB4",#N/A,TRUE,"GENERAL";"TAB5",#N/A,TRUE,"GENERAL"}</definedName>
    <definedName name="oiret" hidden="1">{"TAB1",#N/A,TRUE,"GENERAL";"TAB2",#N/A,TRUE,"GENERAL";"TAB3",#N/A,TRUE,"GENERAL";"TAB4",#N/A,TRUE,"GENERAL";"TAB5",#N/A,TRUE,"GENERAL"}</definedName>
    <definedName name="oiret_1" localSheetId="19" hidden="1">{"TAB1",#N/A,TRUE,"GENERAL";"TAB2",#N/A,TRUE,"GENERAL";"TAB3",#N/A,TRUE,"GENERAL";"TAB4",#N/A,TRUE,"GENERAL";"TAB5",#N/A,TRUE,"GENERAL"}</definedName>
    <definedName name="oiret_1" localSheetId="20" hidden="1">{"TAB1",#N/A,TRUE,"GENERAL";"TAB2",#N/A,TRUE,"GENERAL";"TAB3",#N/A,TRUE,"GENERAL";"TAB4",#N/A,TRUE,"GENERAL";"TAB5",#N/A,TRUE,"GENERAL"}</definedName>
    <definedName name="oiret_1"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20" hidden="1">{"TAB1",#N/A,TRUE,"GENERAL";"TAB2",#N/A,TRUE,"GENERAL";"TAB3",#N/A,TRUE,"GENERAL";"TAB4",#N/A,TRUE,"GENERAL";"TAB5",#N/A,TRUE,"GENERAL"}</definedName>
    <definedName name="oirgrth" hidden="1">{"TAB1",#N/A,TRUE,"GENERAL";"TAB2",#N/A,TRUE,"GENERAL";"TAB3",#N/A,TRUE,"GENERAL";"TAB4",#N/A,TRUE,"GENERAL";"TAB5",#N/A,TRUE,"GENERAL"}</definedName>
    <definedName name="oirgrth_1" localSheetId="19" hidden="1">{"TAB1",#N/A,TRUE,"GENERAL";"TAB2",#N/A,TRUE,"GENERAL";"TAB3",#N/A,TRUE,"GENERAL";"TAB4",#N/A,TRUE,"GENERAL";"TAB5",#N/A,TRUE,"GENERAL"}</definedName>
    <definedName name="oirgrth_1" localSheetId="20" hidden="1">{"TAB1",#N/A,TRUE,"GENERAL";"TAB2",#N/A,TRUE,"GENERAL";"TAB3",#N/A,TRUE,"GENERAL";"TAB4",#N/A,TRUE,"GENERAL";"TAB5",#N/A,TRUE,"GENERAL"}</definedName>
    <definedName name="oirgrth_1" hidden="1">{"TAB1",#N/A,TRUE,"GENERAL";"TAB2",#N/A,TRUE,"GENERAL";"TAB3",#N/A,TRUE,"GENERAL";"TAB4",#N/A,TRUE,"GENERAL";"TAB5",#N/A,TRUE,"GENERAL"}</definedName>
    <definedName name="OIUOIU" localSheetId="19" hidden="1">{"via1",#N/A,TRUE,"general";"via2",#N/A,TRUE,"general";"via3",#N/A,TRUE,"general"}</definedName>
    <definedName name="OIUOIU" localSheetId="20" hidden="1">{"via1",#N/A,TRUE,"general";"via2",#N/A,TRUE,"general";"via3",#N/A,TRUE,"general"}</definedName>
    <definedName name="OIUOIU" hidden="1">{"via1",#N/A,TRUE,"general";"via2",#N/A,TRUE,"general";"via3",#N/A,TRUE,"general"}</definedName>
    <definedName name="OIUOIU_1" localSheetId="19" hidden="1">{"via1",#N/A,TRUE,"general";"via2",#N/A,TRUE,"general";"via3",#N/A,TRUE,"general"}</definedName>
    <definedName name="OIUOIU_1" localSheetId="20" hidden="1">{"via1",#N/A,TRUE,"general";"via2",#N/A,TRUE,"general";"via3",#N/A,TRUE,"general"}</definedName>
    <definedName name="OIUOIU_1" hidden="1">{"via1",#N/A,TRUE,"general";"via2",#N/A,TRUE,"general";"via3",#N/A,TRUE,"general"}</definedName>
    <definedName name="ojuojoijojoijdlf" localSheetId="7">#REF!</definedName>
    <definedName name="ojuojoijojoijdlf" localSheetId="1">#REF!</definedName>
    <definedName name="ojuojoijojoijdlf">#REF!</definedName>
    <definedName name="OKEY" localSheetId="7">#REF!</definedName>
    <definedName name="OKEY" localSheetId="20">#REF!</definedName>
    <definedName name="OKEY" localSheetId="1">#REF!</definedName>
    <definedName name="OKEY">#REF!</definedName>
    <definedName name="OKIS" localSheetId="7">#REF!</definedName>
    <definedName name="OKIS" localSheetId="20">#REF!</definedName>
    <definedName name="OKIS" localSheetId="1">#REF!</definedName>
    <definedName name="OKIS">#REF!</definedName>
    <definedName name="OLE_LINK1" localSheetId="7">#REF!</definedName>
    <definedName name="OLE_LINK1" localSheetId="20">#REF!</definedName>
    <definedName name="OLE_LINK1" localSheetId="1">#REF!</definedName>
    <definedName name="OLE_LINK1">#REF!</definedName>
    <definedName name="om">'[4]CALCULO POI'!$B$120:$C$154</definedName>
    <definedName name="oo" localSheetId="7">#REF!</definedName>
    <definedName name="oo" localSheetId="19">#REF!</definedName>
    <definedName name="oo" localSheetId="18">#REF!</definedName>
    <definedName name="oo" localSheetId="20">#REF!</definedName>
    <definedName name="oo" localSheetId="1">#REF!</definedName>
    <definedName name="oo">#REF!</definedName>
    <definedName name="ooo" localSheetId="7">#REF!</definedName>
    <definedName name="ooo" localSheetId="19" hidden="1">{"via1",#N/A,TRUE,"general";"via2",#N/A,TRUE,"general";"via3",#N/A,TRUE,"general"}</definedName>
    <definedName name="ooo" localSheetId="18" hidden="1">{"via1",#N/A,TRUE,"general";"via2",#N/A,TRUE,"general";"via3",#N/A,TRUE,"general"}</definedName>
    <definedName name="ooo" localSheetId="20" hidden="1">{"via1",#N/A,TRUE,"general";"via2",#N/A,TRUE,"general";"via3",#N/A,TRUE,"general"}</definedName>
    <definedName name="ooo" localSheetId="1">#REF!</definedName>
    <definedName name="ooo">#REF!</definedName>
    <definedName name="ooooiii" localSheetId="19" hidden="1">{"TAB1",#N/A,TRUE,"GENERAL";"TAB2",#N/A,TRUE,"GENERAL";"TAB3",#N/A,TRUE,"GENERAL";"TAB4",#N/A,TRUE,"GENERAL";"TAB5",#N/A,TRUE,"GENERAL"}</definedName>
    <definedName name="ooooiii" localSheetId="20" hidden="1">{"TAB1",#N/A,TRUE,"GENERAL";"TAB2",#N/A,TRUE,"GENERAL";"TAB3",#N/A,TRUE,"GENERAL";"TAB4",#N/A,TRUE,"GENERAL";"TAB5",#N/A,TRUE,"GENERAL"}</definedName>
    <definedName name="ooooiii" hidden="1">{"TAB1",#N/A,TRUE,"GENERAL";"TAB2",#N/A,TRUE,"GENERAL";"TAB3",#N/A,TRUE,"GENERAL";"TAB4",#N/A,TRUE,"GENERAL";"TAB5",#N/A,TRUE,"GENERAL"}</definedName>
    <definedName name="ooooiii_1" localSheetId="19" hidden="1">{"TAB1",#N/A,TRUE,"GENERAL";"TAB2",#N/A,TRUE,"GENERAL";"TAB3",#N/A,TRUE,"GENERAL";"TAB4",#N/A,TRUE,"GENERAL";"TAB5",#N/A,TRUE,"GENERAL"}</definedName>
    <definedName name="ooooiii_1" localSheetId="20" hidden="1">{"TAB1",#N/A,TRUE,"GENERAL";"TAB2",#N/A,TRUE,"GENERAL";"TAB3",#N/A,TRUE,"GENERAL";"TAB4",#N/A,TRUE,"GENERAL";"TAB5",#N/A,TRUE,"GENERAL"}</definedName>
    <definedName name="ooooiii_1" hidden="1">{"TAB1",#N/A,TRUE,"GENERAL";"TAB2",#N/A,TRUE,"GENERAL";"TAB3",#N/A,TRUE,"GENERAL";"TAB4",#N/A,TRUE,"GENERAL";"TAB5",#N/A,TRUE,"GENERAL"}</definedName>
    <definedName name="oooos" localSheetId="19" hidden="1">{"via1",#N/A,TRUE,"general";"via2",#N/A,TRUE,"general";"via3",#N/A,TRUE,"general"}</definedName>
    <definedName name="oooos" localSheetId="20" hidden="1">{"via1",#N/A,TRUE,"general";"via2",#N/A,TRUE,"general";"via3",#N/A,TRUE,"general"}</definedName>
    <definedName name="oooos" hidden="1">{"via1",#N/A,TRUE,"general";"via2",#N/A,TRUE,"general";"via3",#N/A,TRUE,"general"}</definedName>
    <definedName name="oooos_1" localSheetId="19" hidden="1">{"via1",#N/A,TRUE,"general";"via2",#N/A,TRUE,"general";"via3",#N/A,TRUE,"general"}</definedName>
    <definedName name="oooos_1" localSheetId="20" hidden="1">{"via1",#N/A,TRUE,"general";"via2",#N/A,TRUE,"general";"via3",#N/A,TRUE,"general"}</definedName>
    <definedName name="oooos_1" hidden="1">{"via1",#N/A,TRUE,"general";"via2",#N/A,TRUE,"general";"via3",#N/A,TRUE,"general"}</definedName>
    <definedName name="OP" localSheetId="7">#REF!</definedName>
    <definedName name="OP" localSheetId="1">#REF!</definedName>
    <definedName name="OP">#REF!</definedName>
    <definedName name="Openingpb" localSheetId="7" hidden="1">#REF!</definedName>
    <definedName name="Openingpb" localSheetId="1" hidden="1">#REF!</definedName>
    <definedName name="Openingpb" hidden="1">#REF!</definedName>
    <definedName name="OpEquip" localSheetId="7">#REF!</definedName>
    <definedName name="OpEquip" localSheetId="1">#REF!</definedName>
    <definedName name="OpEquip">#REF!</definedName>
    <definedName name="OpexFac">[69]Sensitivities!$I$12</definedName>
    <definedName name="Option">[86]Title!$L$28</definedName>
    <definedName name="Orden">[198]Hoja2!$C$2:$C$6</definedName>
    <definedName name="OreToStorage.Check_tonne_error" localSheetId="7">#REF!</definedName>
    <definedName name="OreToStorage.Check_tonne_error" localSheetId="1">#REF!</definedName>
    <definedName name="OreToStorage.Check_tonne_error">#REF!</definedName>
    <definedName name="OreToStorage.Check_Tonnes" localSheetId="7">#REF!</definedName>
    <definedName name="OreToStorage.Check_Tonnes" localSheetId="1">#REF!</definedName>
    <definedName name="OreToStorage.Check_Tonnes">#REF!</definedName>
    <definedName name="OreToStorage.Check_Volume" localSheetId="7">#REF!</definedName>
    <definedName name="OreToStorage.Check_Volume" localSheetId="1">#REF!</definedName>
    <definedName name="OreToStorage.Check_Volume">#REF!</definedName>
    <definedName name="OreToStorage.Pulp_Density" localSheetId="7">#REF!</definedName>
    <definedName name="OreToStorage.Pulp_Density" localSheetId="1">#REF!</definedName>
    <definedName name="OreToStorage.Pulp_Density">#REF!</definedName>
    <definedName name="orga" localSheetId="7">[184]Gastos!#REF!</definedName>
    <definedName name="orga" localSheetId="20">[184]Gastos!#REF!</definedName>
    <definedName name="orga" localSheetId="1">[184]Gastos!#REF!</definedName>
    <definedName name="orga">[184]Gastos!#REF!</definedName>
    <definedName name="os" localSheetId="7">#REF!</definedName>
    <definedName name="os" localSheetId="19">#REF!</definedName>
    <definedName name="os" localSheetId="18">#REF!</definedName>
    <definedName name="os" localSheetId="20">#REF!</definedName>
    <definedName name="os" localSheetId="1">#REF!</definedName>
    <definedName name="os">#REF!</definedName>
    <definedName name="OSL" localSheetId="7">#REF!</definedName>
    <definedName name="OSL" localSheetId="20">#REF!</definedName>
    <definedName name="OSL" localSheetId="1">#REF!</definedName>
    <definedName name="OSL">#REF!</definedName>
    <definedName name="OtherCosts" localSheetId="7">#REF!</definedName>
    <definedName name="OtherCosts" localSheetId="1">#REF!</definedName>
    <definedName name="OtherCosts">#REF!</definedName>
    <definedName name="OTR">[185]Otros!$A:$IV</definedName>
    <definedName name="OTRO">[105]Otros!$A:$IV</definedName>
    <definedName name="otro2">[125]Otros!$A:$IV</definedName>
    <definedName name="otros" localSheetId="7">'[199]Datos del 2005 CONTRATO'!#REF!</definedName>
    <definedName name="otros" localSheetId="19">[126]otros!$A$6:$A$1235</definedName>
    <definedName name="otros" localSheetId="18">[126]otros!$A$6:$A$1235</definedName>
    <definedName name="otros" localSheetId="20">[126]otros!$A$6:$A$1235</definedName>
    <definedName name="otros" localSheetId="1">'[199]Datos del 2005 CONTRATO'!#REF!</definedName>
    <definedName name="otros">'[199]Datos del 2005 CONTRATO'!#REF!</definedName>
    <definedName name="OtrosServicios" localSheetId="7">#REF!</definedName>
    <definedName name="OtrosServicios" localSheetId="1">#REF!</definedName>
    <definedName name="OtrosServicios">#REF!</definedName>
    <definedName name="OtrosServiciosCostos" localSheetId="7">#REF!</definedName>
    <definedName name="OtrosServiciosCostos" localSheetId="1">#REF!</definedName>
    <definedName name="OtrosServiciosCostos">#REF!</definedName>
    <definedName name="OU_1" localSheetId="7">#REF!</definedName>
    <definedName name="OU_1" localSheetId="1">#REF!</definedName>
    <definedName name="OU_1">#REF!</definedName>
    <definedName name="OU_2" localSheetId="7">#REF!</definedName>
    <definedName name="OU_2" localSheetId="1">#REF!</definedName>
    <definedName name="OU_2">#REF!</definedName>
    <definedName name="OU_3" localSheetId="7">#REF!</definedName>
    <definedName name="OU_3" localSheetId="1">#REF!</definedName>
    <definedName name="OU_3">#REF!</definedName>
    <definedName name="OU_4" localSheetId="7">#REF!</definedName>
    <definedName name="OU_4" localSheetId="1">#REF!</definedName>
    <definedName name="OU_4">#REF!</definedName>
    <definedName name="OU_5" localSheetId="7">#REF!</definedName>
    <definedName name="OU_5" localSheetId="1">#REF!</definedName>
    <definedName name="OU_5">#REF!</definedName>
    <definedName name="ØuRn1v" localSheetId="7">[200]Cálculo!#REF!</definedName>
    <definedName name="ØuRn1v" localSheetId="1">[200]Cálculo!#REF!</definedName>
    <definedName name="ØuRn1v">[200]Cálculo!#REF!</definedName>
    <definedName name="ØuRn2v" localSheetId="7">[200]Cálculo!#REF!</definedName>
    <definedName name="ØuRn2v" localSheetId="1">[200]Cálculo!#REF!</definedName>
    <definedName name="ØuRn2v">[200]Cálculo!#REF!</definedName>
    <definedName name="OWNER" localSheetId="7" hidden="1">#REF!</definedName>
    <definedName name="OWNER" localSheetId="1" hidden="1">#REF!</definedName>
    <definedName name="OWNER" hidden="1">#REF!</definedName>
    <definedName name="P" localSheetId="19">[58]PRECIOS!$G$10</definedName>
    <definedName name="P" localSheetId="18">[58]PRECIOS!$G$10</definedName>
    <definedName name="P" localSheetId="20">[58]PRECIOS!$G$10</definedName>
    <definedName name="P">[78]TABLAS!$C$252:$C$256</definedName>
    <definedName name="p.BS" localSheetId="7" hidden="1">#REF!</definedName>
    <definedName name="p.BS" localSheetId="1" hidden="1">#REF!</definedName>
    <definedName name="p.BS" hidden="1">#REF!</definedName>
    <definedName name="p.BSAssumptions" localSheetId="7" hidden="1">#REF!</definedName>
    <definedName name="p.BSAssumptions" localSheetId="1" hidden="1">#REF!</definedName>
    <definedName name="p.BSAssumptions" hidden="1">#REF!</definedName>
    <definedName name="p.CapStructure" localSheetId="7" hidden="1">#REF!</definedName>
    <definedName name="p.CapStructure" localSheetId="1" hidden="1">#REF!</definedName>
    <definedName name="p.CapStructure" hidden="1">#REF!</definedName>
    <definedName name="p.CashFlow" localSheetId="7" hidden="1">#REF!</definedName>
    <definedName name="p.CashFlow" localSheetId="1" hidden="1">#REF!</definedName>
    <definedName name="p.CashFlow" hidden="1">#REF!</definedName>
    <definedName name="p.Cover" localSheetId="7" hidden="1">#REF!</definedName>
    <definedName name="p.Cover" localSheetId="1" hidden="1">#REF!</definedName>
    <definedName name="p.Cover" hidden="1">#REF!</definedName>
    <definedName name="p.Depreciation" localSheetId="7" hidden="1">#REF!</definedName>
    <definedName name="p.Depreciation" localSheetId="1" hidden="1">#REF!</definedName>
    <definedName name="p.Depreciation" hidden="1">#REF!</definedName>
    <definedName name="p.Executive" localSheetId="7" hidden="1">#REF!</definedName>
    <definedName name="p.Executive" localSheetId="1" hidden="1">#REF!</definedName>
    <definedName name="p.Executive" hidden="1">#REF!</definedName>
    <definedName name="p.FactSheet" localSheetId="7" hidden="1">#REF!</definedName>
    <definedName name="p.FactSheet" localSheetId="1" hidden="1">#REF!</definedName>
    <definedName name="p.FactSheet" hidden="1">#REF!</definedName>
    <definedName name="p.IS" localSheetId="7" hidden="1">#REF!</definedName>
    <definedName name="p.IS" localSheetId="1" hidden="1">#REF!</definedName>
    <definedName name="p.IS" hidden="1">#REF!</definedName>
    <definedName name="p.ISAssumptions" localSheetId="7" hidden="1">#REF!</definedName>
    <definedName name="p.ISAssumptions" localSheetId="1" hidden="1">#REF!</definedName>
    <definedName name="p.ISAssumptions" hidden="1">#REF!</definedName>
    <definedName name="P.O.2" localSheetId="7">#REF!</definedName>
    <definedName name="P.O.2" localSheetId="20">#REF!</definedName>
    <definedName name="P.O.2" localSheetId="1">#REF!</definedName>
    <definedName name="P.O.2">#REF!</definedName>
    <definedName name="p.OpeningBS" localSheetId="7" hidden="1">#REF!</definedName>
    <definedName name="p.OpeningBS" localSheetId="1" hidden="1">#REF!</definedName>
    <definedName name="p.OpeningBS" hidden="1">#REF!</definedName>
    <definedName name="p.TaxCalculation" localSheetId="7" hidden="1">#REF!</definedName>
    <definedName name="p.TaxCalculation" localSheetId="1" hidden="1">#REF!</definedName>
    <definedName name="p.TaxCalculation" hidden="1">#REF!</definedName>
    <definedName name="p0p0" localSheetId="19" hidden="1">{"via1",#N/A,TRUE,"general";"via2",#N/A,TRUE,"general";"via3",#N/A,TRUE,"general"}</definedName>
    <definedName name="p0p0" localSheetId="20" hidden="1">{"via1",#N/A,TRUE,"general";"via2",#N/A,TRUE,"general";"via3",#N/A,TRUE,"general"}</definedName>
    <definedName name="p0p0" hidden="1">{"via1",#N/A,TRUE,"general";"via2",#N/A,TRUE,"general";"via3",#N/A,TRUE,"general"}</definedName>
    <definedName name="p0p0_1" localSheetId="19" hidden="1">{"via1",#N/A,TRUE,"general";"via2",#N/A,TRUE,"general";"via3",#N/A,TRUE,"general"}</definedName>
    <definedName name="p0p0_1" localSheetId="20" hidden="1">{"via1",#N/A,TRUE,"general";"via2",#N/A,TRUE,"general";"via3",#N/A,TRUE,"general"}</definedName>
    <definedName name="p0p0_1" hidden="1">{"via1",#N/A,TRUE,"general";"via2",#N/A,TRUE,"general";"via3",#N/A,TRUE,"general"}</definedName>
    <definedName name="Pa" localSheetId="7">#REF!</definedName>
    <definedName name="PA" localSheetId="19">#REF!</definedName>
    <definedName name="PA" localSheetId="18">#REF!</definedName>
    <definedName name="PA" localSheetId="20">#REF!</definedName>
    <definedName name="Pa" localSheetId="1">#REF!</definedName>
    <definedName name="Pa">#REF!</definedName>
    <definedName name="PAG">#N/A</definedName>
    <definedName name="PagoFinanciero" localSheetId="7">#REF!</definedName>
    <definedName name="PagoFinanciero" localSheetId="1">#REF!</definedName>
    <definedName name="PagoFinanciero">#REF!</definedName>
    <definedName name="pagos" localSheetId="7">#REF!</definedName>
    <definedName name="pagos" localSheetId="1">#REF!</definedName>
    <definedName name="pagos">#REF!</definedName>
    <definedName name="PANEL" localSheetId="7">'[75]BASE DE DATOS ORIG'!#REF!</definedName>
    <definedName name="PANEL" localSheetId="1">'[75]BASE DE DATOS ORIG'!#REF!</definedName>
    <definedName name="PANEL">'[75]BASE DE DATOS ORIG'!#REF!</definedName>
    <definedName name="pañet" localSheetId="7">#REF!</definedName>
    <definedName name="pañet" localSheetId="1">#REF!</definedName>
    <definedName name="pañet">#REF!</definedName>
    <definedName name="papa" localSheetId="7">#REF!</definedName>
    <definedName name="papa" localSheetId="20">#REF!</definedName>
    <definedName name="papa" localSheetId="1">#REF!</definedName>
    <definedName name="papa">#REF!</definedName>
    <definedName name="PARA" localSheetId="7">#REF!</definedName>
    <definedName name="PARA" localSheetId="1">#REF!</definedName>
    <definedName name="PARA">#REF!</definedName>
    <definedName name="paralelo" localSheetId="7">#REF!</definedName>
    <definedName name="paralelo" localSheetId="20">#REF!</definedName>
    <definedName name="paralelo" localSheetId="1">#REF!</definedName>
    <definedName name="paralelo">#REF!</definedName>
    <definedName name="PARAMETROS" localSheetId="7">#REF!</definedName>
    <definedName name="PARAMETROS" localSheetId="1">#REF!</definedName>
    <definedName name="PARAMETROS">#REF!</definedName>
    <definedName name="pasamuro" localSheetId="7">[51]lisprecios!#REF!</definedName>
    <definedName name="pasamuro" localSheetId="1">[51]lisprecios!#REF!</definedName>
    <definedName name="pasamuro">[51]lisprecios!#REF!</definedName>
    <definedName name="PASAMURO_B_x_EL_L_0.25_Z_0.125_M" localSheetId="7">#REF!</definedName>
    <definedName name="PASAMURO_B_x_EL_L_0.25_Z_0.125_M" localSheetId="1">#REF!</definedName>
    <definedName name="PASAMURO_B_x_EL_L_0.25_Z_0.125_M">#REF!</definedName>
    <definedName name="Pay_Date" localSheetId="7">#REF!</definedName>
    <definedName name="Pay_Date" localSheetId="19">#REF!</definedName>
    <definedName name="Pay_Date" localSheetId="18">#REF!</definedName>
    <definedName name="Pay_Date" localSheetId="20">#REF!</definedName>
    <definedName name="Pay_Date" localSheetId="1">#REF!</definedName>
    <definedName name="Pay_Date">#REF!</definedName>
    <definedName name="Pay_Num" localSheetId="7">#REF!</definedName>
    <definedName name="Pay_Num" localSheetId="20">#REF!</definedName>
    <definedName name="Pay_Num" localSheetId="1">#REF!</definedName>
    <definedName name="Pay_Num">#REF!</definedName>
    <definedName name="Payment_Date" localSheetId="7">DATE(YEAR('2.4'!Loan_Start),MONTH('2.4'!Loan_Start)+Payment_Number,DAY('2.4'!Loan_Start))</definedName>
    <definedName name="Payment_Date" localSheetId="19">DATE(YEAR(Loan_Start),MONTH(Loan_Start)+Payment_Number,DAY(Loan_Start))</definedName>
    <definedName name="Payment_Date" localSheetId="18">DATE(YEAR(Loan_Start),MONTH(Loan_Start)+Payment_Number,DAY(Loan_Start))</definedName>
    <definedName name="Payment_Date" localSheetId="20">DATE(YEAR('M DE OBRA'!Loan_Start),MONTH('M DE OBRA'!Loan_Start)+Payment_Number,DAY('M DE OBRA'!Loan_Start))</definedName>
    <definedName name="Payment_Date" localSheetId="1">DATE(YEAR('PRESUPUESTO GENERAL HORNILLAS'!Loan_Start),MONTH('PRESUPUESTO GENERAL HORNILLAS'!Loan_Start)+Payment_Number,DAY('PRESUPUESTO GENERAL HORNILLAS'!Loan_Start))</definedName>
    <definedName name="Payment_Date">DATE(YEAR(Loan_Start),MONTH(Loan_Start)+Payment_Number,DAY(Loan_Start))</definedName>
    <definedName name="payment_terms" localSheetId="7">#REF!</definedName>
    <definedName name="payment_terms" localSheetId="1">#REF!</definedName>
    <definedName name="payment_terms">#REF!</definedName>
    <definedName name="PAZ" localSheetId="7">#REF!</definedName>
    <definedName name="PAZ" localSheetId="19">[28]PRECIOS!$F$6</definedName>
    <definedName name="PAZ" localSheetId="18">[28]PRECIOS!$F$6</definedName>
    <definedName name="PAZ" localSheetId="20">[28]PRECIOS!$F$6</definedName>
    <definedName name="PAZ" localSheetId="1">#REF!</definedName>
    <definedName name="PAZ">#REF!</definedName>
    <definedName name="Pb" localSheetId="7">#REF!</definedName>
    <definedName name="PB" localSheetId="19">#REF!</definedName>
    <definedName name="PB" localSheetId="18">#REF!</definedName>
    <definedName name="PB" localSheetId="20">#REF!</definedName>
    <definedName name="Pb" localSheetId="1">#REF!</definedName>
    <definedName name="Pb">#REF!</definedName>
    <definedName name="Pc" localSheetId="7">#REF!</definedName>
    <definedName name="PC" localSheetId="20">#REF!</definedName>
    <definedName name="Pc" localSheetId="1">#REF!</definedName>
    <definedName name="Pc">#REF!</definedName>
    <definedName name="Pd" localSheetId="7">#REF!</definedName>
    <definedName name="Pd" localSheetId="1">#REF!</definedName>
    <definedName name="Pd">#REF!</definedName>
    <definedName name="Pe" localSheetId="7">#REF!</definedName>
    <definedName name="PE" localSheetId="20">#REF!</definedName>
    <definedName name="Pe" localSheetId="1">#REF!</definedName>
    <definedName name="Pe">#REF!</definedName>
    <definedName name="pedro" localSheetId="7">#REF!</definedName>
    <definedName name="pedro" localSheetId="1">#REF!</definedName>
    <definedName name="pedro">#REF!</definedName>
    <definedName name="Pega_plus">'[42]LISTADO '!$F$27</definedName>
    <definedName name="PEGANTE_P.V.C" localSheetId="7">#REF!</definedName>
    <definedName name="PEGANTE_P.V.C" localSheetId="1">#REF!</definedName>
    <definedName name="PEGANTE_P.V.C">#REF!</definedName>
    <definedName name="Pegante_PVC" localSheetId="7">'[53]L. MAT.'!#REF!</definedName>
    <definedName name="Pegante_PVC" localSheetId="1">'[53]L. MAT.'!#REF!</definedName>
    <definedName name="Pegante_PVC">'[53]L. MAT.'!#REF!</definedName>
    <definedName name="pelo" localSheetId="7">#REF!</definedName>
    <definedName name="pelo" localSheetId="20">#REF!</definedName>
    <definedName name="pelo" localSheetId="1">#REF!</definedName>
    <definedName name="pelo">#REF!</definedName>
    <definedName name="perDate">[142]Parameters!$E$9:$E$38</definedName>
    <definedName name="Perfil">'[35]LISTADO '!$F$28</definedName>
    <definedName name="Perfil_16_6">'[42]LISTADO '!$F$105</definedName>
    <definedName name="PERFIL_DEL_TRAMO" localSheetId="7">#REF!</definedName>
    <definedName name="PERFIL_DEL_TRAMO" localSheetId="1">#REF!</definedName>
    <definedName name="PERFIL_DEL_TRAMO">#REF!</definedName>
    <definedName name="PeriodInc">[86]Index!$L$57</definedName>
    <definedName name="PERIODO" localSheetId="19">[201]CUMPLIMIENTO!$M$5</definedName>
    <definedName name="PERIODO" localSheetId="18">[201]CUMPLIMIENTO!$M$5</definedName>
    <definedName name="PERIODO" localSheetId="20">[201]CUMPLIMIENTO!$M$5</definedName>
    <definedName name="PERIODO">[44]CUMPLIMIENTO!$M$5</definedName>
    <definedName name="PeriodoD" localSheetId="7">#REF!</definedName>
    <definedName name="PeriodoD" localSheetId="1">#REF!</definedName>
    <definedName name="PeriodoD">#REF!</definedName>
    <definedName name="perLabel">[142]Parameters!$C$9:$C$38</definedName>
    <definedName name="PERSONALTABLA1.1.1">'[4]CALCULO COSTOS DE OPERACIÓN'!$B$50:$AJ$85</definedName>
    <definedName name="PERSONALTABLA1.2">'[4]INFORMACIÓN REFERENCIA'!$B$477:$F$489</definedName>
    <definedName name="PERSONALTABLA1.3">'[4]INFORMACIÓN REFERENCIA'!$B$494:$F$506</definedName>
    <definedName name="PESO14.2" localSheetId="7">#REF!</definedName>
    <definedName name="PESO14.2" localSheetId="1">#REF!</definedName>
    <definedName name="PESO14.2">#REF!</definedName>
    <definedName name="PESO14.3" localSheetId="7">#REF!</definedName>
    <definedName name="PESO14.3" localSheetId="1">#REF!</definedName>
    <definedName name="PESO14.3">#REF!</definedName>
    <definedName name="PESO14.4" localSheetId="7">#REF!</definedName>
    <definedName name="PESO14.4" localSheetId="1">#REF!</definedName>
    <definedName name="PESO14.4">#REF!</definedName>
    <definedName name="PIA" localSheetId="7" hidden="1">#REF!</definedName>
    <definedName name="PIA" localSheetId="1" hidden="1">#REF!</definedName>
    <definedName name="PIA" hidden="1">#REF!</definedName>
    <definedName name="Piedra" localSheetId="7">#REF!</definedName>
    <definedName name="Piedra" localSheetId="1">#REF!</definedName>
    <definedName name="Piedra">#REF!</definedName>
    <definedName name="PILOTE" localSheetId="7">#REF!</definedName>
    <definedName name="PILOTE" localSheetId="1">#REF!</definedName>
    <definedName name="PILOTE">#REF!</definedName>
    <definedName name="Pintor">'[35]M.O.'!$F$17</definedName>
    <definedName name="Pintura_exteriores">'[42]LISTADO '!$F$95</definedName>
    <definedName name="pinturavinilo" localSheetId="7">#REF!</definedName>
    <definedName name="pinturavinilo" localSheetId="1">#REF!</definedName>
    <definedName name="pinturavinilo">#REF!</definedName>
    <definedName name="PIPE_1" localSheetId="7">#REF!</definedName>
    <definedName name="PIPE_1" localSheetId="1">#REF!</definedName>
    <definedName name="PIPE_1">#REF!</definedName>
    <definedName name="PIPE_2" localSheetId="7">#REF!</definedName>
    <definedName name="PIPE_2" localSheetId="1">#REF!</definedName>
    <definedName name="PIPE_2">#REF!</definedName>
    <definedName name="PIPE_3" localSheetId="7">#REF!</definedName>
    <definedName name="PIPE_3" localSheetId="1">#REF!</definedName>
    <definedName name="PIPE_3">#REF!</definedName>
    <definedName name="PIPE_4" localSheetId="7">#REF!</definedName>
    <definedName name="PIPE_4" localSheetId="1">#REF!</definedName>
    <definedName name="PIPE_4">#REF!</definedName>
    <definedName name="PIPE_5" localSheetId="7">#REF!</definedName>
    <definedName name="PIPE_5" localSheetId="1">#REF!</definedName>
    <definedName name="PIPE_5">#REF!</definedName>
    <definedName name="pisos" localSheetId="7">#REF!</definedName>
    <definedName name="pisos" localSheetId="1">#REF!</definedName>
    <definedName name="pisos">#REF!</definedName>
    <definedName name="PJ51_" localSheetId="7">#REF!</definedName>
    <definedName name="PJ51_" localSheetId="1">#REF!</definedName>
    <definedName name="PJ51_">#REF!</definedName>
    <definedName name="pk" localSheetId="7">#REF!</definedName>
    <definedName name="pk" localSheetId="1">#REF!</definedName>
    <definedName name="pk">#REF!</definedName>
    <definedName name="PKHK" localSheetId="19" hidden="1">{"TAB1",#N/A,TRUE,"GENERAL";"TAB2",#N/A,TRUE,"GENERAL";"TAB3",#N/A,TRUE,"GENERAL";"TAB4",#N/A,TRUE,"GENERAL";"TAB5",#N/A,TRUE,"GENERAL"}</definedName>
    <definedName name="PKHK" localSheetId="20" hidden="1">{"TAB1",#N/A,TRUE,"GENERAL";"TAB2",#N/A,TRUE,"GENERAL";"TAB3",#N/A,TRUE,"GENERAL";"TAB4",#N/A,TRUE,"GENERAL";"TAB5",#N/A,TRUE,"GENERAL"}</definedName>
    <definedName name="PKHK" hidden="1">{"TAB1",#N/A,TRUE,"GENERAL";"TAB2",#N/A,TRUE,"GENERAL";"TAB3",#N/A,TRUE,"GENERAL";"TAB4",#N/A,TRUE,"GENERAL";"TAB5",#N/A,TRUE,"GENERAL"}</definedName>
    <definedName name="PKHK_1" localSheetId="19" hidden="1">{"TAB1",#N/A,TRUE,"GENERAL";"TAB2",#N/A,TRUE,"GENERAL";"TAB3",#N/A,TRUE,"GENERAL";"TAB4",#N/A,TRUE,"GENERAL";"TAB5",#N/A,TRUE,"GENERAL"}</definedName>
    <definedName name="PKHK_1" localSheetId="20" hidden="1">{"TAB1",#N/A,TRUE,"GENERAL";"TAB2",#N/A,TRUE,"GENERAL";"TAB3",#N/A,TRUE,"GENERAL";"TAB4",#N/A,TRUE,"GENERAL";"TAB5",#N/A,TRUE,"GENERAL"}</definedName>
    <definedName name="PKHK_1" hidden="1">{"TAB1",#N/A,TRUE,"GENERAL";"TAB2",#N/A,TRUE,"GENERAL";"TAB3",#N/A,TRUE,"GENERAL";"TAB4",#N/A,TRUE,"GENERAL";"TAB5",#N/A,TRUE,"GENERAL"}</definedName>
    <definedName name="pkj" localSheetId="19" hidden="1">{"TAB1",#N/A,TRUE,"GENERAL";"TAB2",#N/A,TRUE,"GENERAL";"TAB3",#N/A,TRUE,"GENERAL";"TAB4",#N/A,TRUE,"GENERAL";"TAB5",#N/A,TRUE,"GENERAL"}</definedName>
    <definedName name="pkj" localSheetId="20" hidden="1">{"TAB1",#N/A,TRUE,"GENERAL";"TAB2",#N/A,TRUE,"GENERAL";"TAB3",#N/A,TRUE,"GENERAL";"TAB4",#N/A,TRUE,"GENERAL";"TAB5",#N/A,TRUE,"GENERAL"}</definedName>
    <definedName name="pkj" hidden="1">{"TAB1",#N/A,TRUE,"GENERAL";"TAB2",#N/A,TRUE,"GENERAL";"TAB3",#N/A,TRUE,"GENERAL";"TAB4",#N/A,TRUE,"GENERAL";"TAB5",#N/A,TRUE,"GENERAL"}</definedName>
    <definedName name="pkj_1" localSheetId="19" hidden="1">{"TAB1",#N/A,TRUE,"GENERAL";"TAB2",#N/A,TRUE,"GENERAL";"TAB3",#N/A,TRUE,"GENERAL";"TAB4",#N/A,TRUE,"GENERAL";"TAB5",#N/A,TRUE,"GENERAL"}</definedName>
    <definedName name="pkj_1" localSheetId="20" hidden="1">{"TAB1",#N/A,TRUE,"GENERAL";"TAB2",#N/A,TRUE,"GENERAL";"TAB3",#N/A,TRUE,"GENERAL";"TAB4",#N/A,TRUE,"GENERAL";"TAB5",#N/A,TRUE,"GENERAL"}</definedName>
    <definedName name="pkj_1" hidden="1">{"TAB1",#N/A,TRUE,"GENERAL";"TAB2",#N/A,TRUE,"GENERAL";"TAB3",#N/A,TRUE,"GENERAL";"TAB4",#N/A,TRUE,"GENERAL";"TAB5",#N/A,TRUE,"GENERAL"}</definedName>
    <definedName name="PL" localSheetId="7">#REF!</definedName>
    <definedName name="PL" localSheetId="20">#REF!</definedName>
    <definedName name="PL" localSheetId="1">#REF!</definedName>
    <definedName name="PL">#REF!</definedName>
    <definedName name="Placas_.9x.9_Azul_labrador" localSheetId="7">'[53]L. MAT.'!#REF!</definedName>
    <definedName name="Placas_.9x.9_Azul_labrador" localSheetId="1">'[53]L. MAT.'!#REF!</definedName>
    <definedName name="Placas_.9x.9_Azul_labrador">'[53]L. MAT.'!#REF!</definedName>
    <definedName name="PLAD" localSheetId="19" hidden="1">{"TAB1",#N/A,TRUE,"GENERAL";"TAB2",#N/A,TRUE,"GENERAL";"TAB3",#N/A,TRUE,"GENERAL";"TAB4",#N/A,TRUE,"GENERAL";"TAB5",#N/A,TRUE,"GENERAL"}</definedName>
    <definedName name="PLAD" localSheetId="20" hidden="1">{"TAB1",#N/A,TRUE,"GENERAL";"TAB2",#N/A,TRUE,"GENERAL";"TAB3",#N/A,TRUE,"GENERAL";"TAB4",#N/A,TRUE,"GENERAL";"TAB5",#N/A,TRUE,"GENERAL"}</definedName>
    <definedName name="PLAD" hidden="1">{"TAB1",#N/A,TRUE,"GENERAL";"TAB2",#N/A,TRUE,"GENERAL";"TAB3",#N/A,TRUE,"GENERAL";"TAB4",#N/A,TRUE,"GENERAL";"TAB5",#N/A,TRUE,"GENERAL"}</definedName>
    <definedName name="PLAD_1" localSheetId="19" hidden="1">{"TAB1",#N/A,TRUE,"GENERAL";"TAB2",#N/A,TRUE,"GENERAL";"TAB3",#N/A,TRUE,"GENERAL";"TAB4",#N/A,TRUE,"GENERAL";"TAB5",#N/A,TRUE,"GENERAL"}</definedName>
    <definedName name="PLAD_1" localSheetId="20" hidden="1">{"TAB1",#N/A,TRUE,"GENERAL";"TAB2",#N/A,TRUE,"GENERAL";"TAB3",#N/A,TRUE,"GENERAL";"TAB4",#N/A,TRUE,"GENERAL";"TAB5",#N/A,TRUE,"GENERAL"}</definedName>
    <definedName name="PLAD_1" hidden="1">{"TAB1",#N/A,TRUE,"GENERAL";"TAB2",#N/A,TRUE,"GENERAL";"TAB3",#N/A,TRUE,"GENERAL";"TAB4",#N/A,TRUE,"GENERAL";"TAB5",#N/A,TRUE,"GENERAL"}</definedName>
    <definedName name="plan" localSheetId="7">#REF!</definedName>
    <definedName name="plan" localSheetId="1">#REF!</definedName>
    <definedName name="plan">#REF!</definedName>
    <definedName name="Plan_Vallejo_Sens">'[90]Inputs-SUMMARY'!$H$279:$BR$279</definedName>
    <definedName name="PLANT7" localSheetId="7">#REF!</definedName>
    <definedName name="PLANT7" localSheetId="1">#REF!</definedName>
    <definedName name="PLANT7">#REF!</definedName>
    <definedName name="PLANTASALCANTARILLADO1.1">'[4]INFORMACIÓN REFERENCIA'!$B$313:$I$324</definedName>
    <definedName name="PLANTASALCANTARILLADOTABLA1.7">'[4]INFORMACIÓN REFERENCIA'!$B$393:$C$404</definedName>
    <definedName name="PLANTASTRATAMIENTOTABLA5.1">'[4]INFORMACIÓN REFERENCIA'!$B$216:$F$220</definedName>
    <definedName name="PLANTASTRATAMIENTOTABLA5.2" localSheetId="7">#REF!</definedName>
    <definedName name="PLANTASTRATAMIENTOTABLA5.2" localSheetId="1">#REF!</definedName>
    <definedName name="PLANTASTRATAMIENTOTABLA5.2">#REF!</definedName>
    <definedName name="PlanVallejo" localSheetId="7">#REF!</definedName>
    <definedName name="PlanVallejo" localSheetId="1">#REF!</definedName>
    <definedName name="PlanVallejo">#REF!</definedName>
    <definedName name="plastocrete" localSheetId="7">[51]lisprecios!#REF!</definedName>
    <definedName name="plastocrete" localSheetId="1">[51]lisprecios!#REF!</definedName>
    <definedName name="plastocrete">[51]lisprecios!#REF!</definedName>
    <definedName name="PLASTROCRETE_DM" localSheetId="7">#REF!</definedName>
    <definedName name="PLASTROCRETE_DM" localSheetId="1">#REF!</definedName>
    <definedName name="PLASTROCRETE_DM">#REF!</definedName>
    <definedName name="Plazo">[54]BASES!$E$27</definedName>
    <definedName name="PlazoAIU" localSheetId="7">#REF!</definedName>
    <definedName name="PlazoAIU" localSheetId="20">#REF!</definedName>
    <definedName name="PlazoAIU" localSheetId="1">#REF!</definedName>
    <definedName name="PlazoAIU">#REF!</definedName>
    <definedName name="PLOMERO">[36]PRECIOS!$B$15</definedName>
    <definedName name="ploter" localSheetId="7">#REF!</definedName>
    <definedName name="ploter" localSheetId="20">#REF!</definedName>
    <definedName name="ploter" localSheetId="1">#REF!</definedName>
    <definedName name="ploter">#REF!</definedName>
    <definedName name="PLPLUNN" localSheetId="19" hidden="1">{"TAB1",#N/A,TRUE,"GENERAL";"TAB2",#N/A,TRUE,"GENERAL";"TAB3",#N/A,TRUE,"GENERAL";"TAB4",#N/A,TRUE,"GENERAL";"TAB5",#N/A,TRUE,"GENERAL"}</definedName>
    <definedName name="PLPLUNN" localSheetId="20" hidden="1">{"TAB1",#N/A,TRUE,"GENERAL";"TAB2",#N/A,TRUE,"GENERAL";"TAB3",#N/A,TRUE,"GENERAL";"TAB4",#N/A,TRUE,"GENERAL";"TAB5",#N/A,TRUE,"GENERAL"}</definedName>
    <definedName name="PLPLUNN" hidden="1">{"TAB1",#N/A,TRUE,"GENERAL";"TAB2",#N/A,TRUE,"GENERAL";"TAB3",#N/A,TRUE,"GENERAL";"TAB4",#N/A,TRUE,"GENERAL";"TAB5",#N/A,TRUE,"GENERAL"}</definedName>
    <definedName name="PLPLUNN_1" localSheetId="19" hidden="1">{"TAB1",#N/A,TRUE,"GENERAL";"TAB2",#N/A,TRUE,"GENERAL";"TAB3",#N/A,TRUE,"GENERAL";"TAB4",#N/A,TRUE,"GENERAL";"TAB5",#N/A,TRUE,"GENERAL"}</definedName>
    <definedName name="PLPLUNN_1" localSheetId="20" hidden="1">{"TAB1",#N/A,TRUE,"GENERAL";"TAB2",#N/A,TRUE,"GENERAL";"TAB3",#N/A,TRUE,"GENERAL";"TAB4",#N/A,TRUE,"GENERAL";"TAB5",#N/A,TRUE,"GENERAL"}</definedName>
    <definedName name="PLPLUNN_1" hidden="1">{"TAB1",#N/A,TRUE,"GENERAL";"TAB2",#N/A,TRUE,"GENERAL";"TAB3",#N/A,TRUE,"GENERAL";"TAB4",#N/A,TRUE,"GENERAL";"TAB5",#N/A,TRUE,"GENERAL"}</definedName>
    <definedName name="PLUG" localSheetId="7" hidden="1">#REF!</definedName>
    <definedName name="PLUG" localSheetId="1" hidden="1">#REF!</definedName>
    <definedName name="PLUG" hidden="1">#REF!</definedName>
    <definedName name="PMT" localSheetId="7">#REF!</definedName>
    <definedName name="PMT" localSheetId="1">#REF!</definedName>
    <definedName name="PMT">#REF!</definedName>
    <definedName name="pñ" localSheetId="7">#REF!</definedName>
    <definedName name="pñ" localSheetId="19">#REF!</definedName>
    <definedName name="pñ" localSheetId="18">#REF!</definedName>
    <definedName name="pñ" localSheetId="20">#REF!</definedName>
    <definedName name="pñ" localSheetId="1">#REF!</definedName>
    <definedName name="pñ">#REF!</definedName>
    <definedName name="po" localSheetId="7">#REF!</definedName>
    <definedName name="po" localSheetId="20">#REF!</definedName>
    <definedName name="po" localSheetId="1">#REF!</definedName>
    <definedName name="po">#REF!</definedName>
    <definedName name="Poblacion" localSheetId="7">#REF!</definedName>
    <definedName name="Poblacion" localSheetId="1">#REF!</definedName>
    <definedName name="Poblacion">#REF!</definedName>
    <definedName name="poblado">[38]Listado!$G$2:$G$8</definedName>
    <definedName name="poi" localSheetId="7">#REF!</definedName>
    <definedName name="poi" localSheetId="19">#REF!</definedName>
    <definedName name="poi" localSheetId="18">#REF!</definedName>
    <definedName name="poi" localSheetId="20">#REF!</definedName>
    <definedName name="poi" localSheetId="1">#REF!</definedName>
    <definedName name="poi">#REF!</definedName>
    <definedName name="POIPOZOS">'[4]CALCULO POI'!$B$118:$I$154</definedName>
    <definedName name="POIUP" localSheetId="19" hidden="1">{"via1",#N/A,TRUE,"general";"via2",#N/A,TRUE,"general";"via3",#N/A,TRUE,"general"}</definedName>
    <definedName name="POIUP" localSheetId="20" hidden="1">{"via1",#N/A,TRUE,"general";"via2",#N/A,TRUE,"general";"via3",#N/A,TRUE,"general"}</definedName>
    <definedName name="POIUP" hidden="1">{"via1",#N/A,TRUE,"general";"via2",#N/A,TRUE,"general";"via3",#N/A,TRUE,"general"}</definedName>
    <definedName name="POIUP_1" localSheetId="19" hidden="1">{"via1",#N/A,TRUE,"general";"via2",#N/A,TRUE,"general";"via3",#N/A,TRUE,"general"}</definedName>
    <definedName name="POIUP_1" localSheetId="20" hidden="1">{"via1",#N/A,TRUE,"general";"via2",#N/A,TRUE,"general";"via3",#N/A,TRUE,"general"}</definedName>
    <definedName name="POIUP_1" hidden="1">{"via1",#N/A,TRUE,"general";"via2",#N/A,TRUE,"general";"via3",#N/A,TRUE,"general"}</definedName>
    <definedName name="pok" localSheetId="7">[166]PRESUPUESTO!#REF!</definedName>
    <definedName name="pok" localSheetId="20">[166]PRESUPUESTO!#REF!</definedName>
    <definedName name="pok" localSheetId="1">[166]PRESUPUESTO!#REF!</definedName>
    <definedName name="pok">[166]PRESUPUESTO!#REF!</definedName>
    <definedName name="POKKK" localSheetId="7">#REF!</definedName>
    <definedName name="POKKK" localSheetId="20">#REF!</definedName>
    <definedName name="POKKK" localSheetId="1">#REF!</definedName>
    <definedName name="POKKK">#REF!</definedName>
    <definedName name="POL" localSheetId="7">#REF!</definedName>
    <definedName name="POL" localSheetId="20">#REF!</definedName>
    <definedName name="POL" localSheetId="1">#REF!</definedName>
    <definedName name="POL">#REF!</definedName>
    <definedName name="POLII" localSheetId="7">#REF!</definedName>
    <definedName name="POLII" localSheetId="20">#REF!</definedName>
    <definedName name="POLII" localSheetId="1">#REF!</definedName>
    <definedName name="POLII">#REF!</definedName>
    <definedName name="Polynomial" localSheetId="7">#REF!</definedName>
    <definedName name="Polynomial" localSheetId="1">#REF!</definedName>
    <definedName name="Polynomial">#REF!</definedName>
    <definedName name="ponton" localSheetId="7">#REF!</definedName>
    <definedName name="ponton" localSheetId="1">#REF!</definedName>
    <definedName name="ponton">#REF!</definedName>
    <definedName name="pontonq" localSheetId="7">#REF!</definedName>
    <definedName name="pontonq" localSheetId="1">#REF!</definedName>
    <definedName name="pontonq">#REF!</definedName>
    <definedName name="POO" localSheetId="7">#REF!</definedName>
    <definedName name="POO" localSheetId="20">#REF!</definedName>
    <definedName name="POO" localSheetId="1">#REF!</definedName>
    <definedName name="POO">#REF!</definedName>
    <definedName name="popop" localSheetId="19" hidden="1">{"via1",#N/A,TRUE,"general";"via2",#N/A,TRUE,"general";"via3",#N/A,TRUE,"general"}</definedName>
    <definedName name="popop" localSheetId="20" hidden="1">{"via1",#N/A,TRUE,"general";"via2",#N/A,TRUE,"general";"via3",#N/A,TRUE,"general"}</definedName>
    <definedName name="popop" hidden="1">{"via1",#N/A,TRUE,"general";"via2",#N/A,TRUE,"general";"via3",#N/A,TRUE,"general"}</definedName>
    <definedName name="popop_1" localSheetId="19" hidden="1">{"via1",#N/A,TRUE,"general";"via2",#N/A,TRUE,"general";"via3",#N/A,TRUE,"general"}</definedName>
    <definedName name="popop_1" localSheetId="20" hidden="1">{"via1",#N/A,TRUE,"general";"via2",#N/A,TRUE,"general";"via3",#N/A,TRUE,"general"}</definedName>
    <definedName name="popop_1" hidden="1">{"via1",#N/A,TRUE,"general";"via2",#N/A,TRUE,"general";"via3",#N/A,TRUE,"general"}</definedName>
    <definedName name="popp" localSheetId="19" hidden="1">{"via1",#N/A,TRUE,"general";"via2",#N/A,TRUE,"general";"via3",#N/A,TRUE,"general"}</definedName>
    <definedName name="popp" localSheetId="20" hidden="1">{"via1",#N/A,TRUE,"general";"via2",#N/A,TRUE,"general";"via3",#N/A,TRUE,"general"}</definedName>
    <definedName name="popp" hidden="1">{"via1",#N/A,TRUE,"general";"via2",#N/A,TRUE,"general";"via3",#N/A,TRUE,"general"}</definedName>
    <definedName name="popp_1" localSheetId="19" hidden="1">{"via1",#N/A,TRUE,"general";"via2",#N/A,TRUE,"general";"via3",#N/A,TRUE,"general"}</definedName>
    <definedName name="popp_1" localSheetId="20" hidden="1">{"via1",#N/A,TRUE,"general";"via2",#N/A,TRUE,"general";"via3",#N/A,TRUE,"general"}</definedName>
    <definedName name="popp_1" hidden="1">{"via1",#N/A,TRUE,"general";"via2",#N/A,TRUE,"general";"via3",#N/A,TRUE,"general"}</definedName>
    <definedName name="popvds" localSheetId="19" hidden="1">{"TAB1",#N/A,TRUE,"GENERAL";"TAB2",#N/A,TRUE,"GENERAL";"TAB3",#N/A,TRUE,"GENERAL";"TAB4",#N/A,TRUE,"GENERAL";"TAB5",#N/A,TRUE,"GENERAL"}</definedName>
    <definedName name="popvds" localSheetId="20" hidden="1">{"TAB1",#N/A,TRUE,"GENERAL";"TAB2",#N/A,TRUE,"GENERAL";"TAB3",#N/A,TRUE,"GENERAL";"TAB4",#N/A,TRUE,"GENERAL";"TAB5",#N/A,TRUE,"GENERAL"}</definedName>
    <definedName name="popvds" hidden="1">{"TAB1",#N/A,TRUE,"GENERAL";"TAB2",#N/A,TRUE,"GENERAL";"TAB3",#N/A,TRUE,"GENERAL";"TAB4",#N/A,TRUE,"GENERAL";"TAB5",#N/A,TRUE,"GENERAL"}</definedName>
    <definedName name="popvds_1" localSheetId="19" hidden="1">{"TAB1",#N/A,TRUE,"GENERAL";"TAB2",#N/A,TRUE,"GENERAL";"TAB3",#N/A,TRUE,"GENERAL";"TAB4",#N/A,TRUE,"GENERAL";"TAB5",#N/A,TRUE,"GENERAL"}</definedName>
    <definedName name="popvds_1" localSheetId="20" hidden="1">{"TAB1",#N/A,TRUE,"GENERAL";"TAB2",#N/A,TRUE,"GENERAL";"TAB3",#N/A,TRUE,"GENERAL";"TAB4",#N/A,TRUE,"GENERAL";"TAB5",#N/A,TRUE,"GENERAL"}</definedName>
    <definedName name="popvds_1" hidden="1">{"TAB1",#N/A,TRUE,"GENERAL";"TAB2",#N/A,TRUE,"GENERAL";"TAB3",#N/A,TRUE,"GENERAL";"TAB4",#N/A,TRUE,"GENERAL";"TAB5",#N/A,TRUE,"GENERAL"}</definedName>
    <definedName name="PorcAdicCostoLlantasCliente" localSheetId="7">#REF!</definedName>
    <definedName name="PorcAdicCostoLlantasCliente" localSheetId="1">#REF!</definedName>
    <definedName name="PorcAdicCostoLlantasCliente">#REF!</definedName>
    <definedName name="PorcAdicCostoMtto" localSheetId="7">#REF!</definedName>
    <definedName name="PorcAdicCostoMtto" localSheetId="1">#REF!</definedName>
    <definedName name="PorcAdicCostoMtto">#REF!</definedName>
    <definedName name="PorcCostosOcultos" localSheetId="7">#REF!</definedName>
    <definedName name="PorcCostosOcultos" localSheetId="1">#REF!</definedName>
    <definedName name="PorcCostosOcultos">#REF!</definedName>
    <definedName name="PORCE">[55]BASES!$E$26</definedName>
    <definedName name="PorContribConduct" localSheetId="7">#REF!</definedName>
    <definedName name="PorContribConduct" localSheetId="1">#REF!</definedName>
    <definedName name="PorContribConduct">#REF!</definedName>
    <definedName name="PorContribImpRod" localSheetId="7">#REF!</definedName>
    <definedName name="PorContribImpRod" localSheetId="1">#REF!</definedName>
    <definedName name="PorContribImpRod">#REF!</definedName>
    <definedName name="PorContribLlantas" localSheetId="7">#REF!</definedName>
    <definedName name="PorContribLlantas" localSheetId="1">#REF!</definedName>
    <definedName name="PorContribLlantas">#REF!</definedName>
    <definedName name="PorContribMtto" localSheetId="7">#REF!</definedName>
    <definedName name="PorContribMtto" localSheetId="1">#REF!</definedName>
    <definedName name="PorContribMtto">#REF!</definedName>
    <definedName name="PorContribSeguro" localSheetId="7">#REF!</definedName>
    <definedName name="PorContribSeguro" localSheetId="1">#REF!</definedName>
    <definedName name="PorContribSeguro">#REF!</definedName>
    <definedName name="PorcPAAG" localSheetId="7">#REF!</definedName>
    <definedName name="PorcPAAG" localSheetId="1">#REF!</definedName>
    <definedName name="PorcPAAG">#REF!</definedName>
    <definedName name="PorcPuntosAdicCredito" localSheetId="7">#REF!</definedName>
    <definedName name="PorcPuntosAdicCredito" localSheetId="1">#REF!</definedName>
    <definedName name="PorcPuntosAdicCredito">#REF!</definedName>
    <definedName name="PorcPuntosAdicLeasing" localSheetId="7">#REF!</definedName>
    <definedName name="PorcPuntosAdicLeasing" localSheetId="1">#REF!</definedName>
    <definedName name="PorcPuntosAdicLeasing">#REF!</definedName>
    <definedName name="PorcTasaSeguroCanon" localSheetId="7">#REF!</definedName>
    <definedName name="PorcTasaSeguroCanon" localSheetId="1">#REF!</definedName>
    <definedName name="PorcTasaSeguroCanon">#REF!</definedName>
    <definedName name="PorcTasaSeguroCliente" localSheetId="7">#REF!</definedName>
    <definedName name="PorcTasaSeguroCliente" localSheetId="1">#REF!</definedName>
    <definedName name="PorcTasaSeguroCliente">#REF!</definedName>
    <definedName name="PorDecremImptosRodamto" localSheetId="7">#REF!</definedName>
    <definedName name="PorDecremImptosRodamto" localSheetId="1">#REF!</definedName>
    <definedName name="PorDecremImptosRodamto">#REF!</definedName>
    <definedName name="porDemerito1" localSheetId="7">#REF!</definedName>
    <definedName name="porDemerito1" localSheetId="1">#REF!</definedName>
    <definedName name="porDemerito1">#REF!</definedName>
    <definedName name="porDemerito10" localSheetId="7">#REF!</definedName>
    <definedName name="porDemerito10" localSheetId="1">#REF!</definedName>
    <definedName name="porDemerito10">#REF!</definedName>
    <definedName name="porDemerito11" localSheetId="7">#REF!</definedName>
    <definedName name="porDemerito11" localSheetId="1">#REF!</definedName>
    <definedName name="porDemerito11">#REF!</definedName>
    <definedName name="porDemerito2" localSheetId="7">#REF!</definedName>
    <definedName name="porDemerito2" localSheetId="1">#REF!</definedName>
    <definedName name="porDemerito2">#REF!</definedName>
    <definedName name="porDemerito3" localSheetId="7">#REF!</definedName>
    <definedName name="porDemerito3" localSheetId="1">#REF!</definedName>
    <definedName name="porDemerito3">#REF!</definedName>
    <definedName name="porDemerito4" localSheetId="7">#REF!</definedName>
    <definedName name="porDemerito4" localSheetId="1">#REF!</definedName>
    <definedName name="porDemerito4">#REF!</definedName>
    <definedName name="porDemerito5" localSheetId="7">#REF!</definedName>
    <definedName name="porDemerito5" localSheetId="1">#REF!</definedName>
    <definedName name="porDemerito5">#REF!</definedName>
    <definedName name="porDemerito6" localSheetId="7">#REF!</definedName>
    <definedName name="porDemerito6" localSheetId="1">#REF!</definedName>
    <definedName name="porDemerito6">#REF!</definedName>
    <definedName name="porDemerito7" localSheetId="7">#REF!</definedName>
    <definedName name="porDemerito7" localSheetId="1">#REF!</definedName>
    <definedName name="porDemerito7">#REF!</definedName>
    <definedName name="porDemerito8" localSheetId="7">#REF!</definedName>
    <definedName name="porDemerito8" localSheetId="1">#REF!</definedName>
    <definedName name="porDemerito8">#REF!</definedName>
    <definedName name="porDemerito9" localSheetId="7">#REF!</definedName>
    <definedName name="porDemerito9" localSheetId="1">#REF!</definedName>
    <definedName name="porDemerito9">#REF!</definedName>
    <definedName name="porDemeritoAcces" localSheetId="7">#REF!</definedName>
    <definedName name="porDemeritoAcces" localSheetId="1">#REF!</definedName>
    <definedName name="porDemeritoAcces">#REF!</definedName>
    <definedName name="PorDesctoTransfdoVehicClien" localSheetId="7">#REF!</definedName>
    <definedName name="PorDesctoTransfdoVehicClien" localSheetId="1">#REF!</definedName>
    <definedName name="PorDesctoTransfdoVehicClien">#REF!</definedName>
    <definedName name="PorDesctoVehicCliente" localSheetId="7">#REF!</definedName>
    <definedName name="PorDesctoVehicCliente" localSheetId="1">#REF!</definedName>
    <definedName name="PorDesctoVehicCliente">#REF!</definedName>
    <definedName name="PorDesctoVehicSurenting" localSheetId="7">#REF!</definedName>
    <definedName name="PorDesctoVehicSurenting" localSheetId="1">#REF!</definedName>
    <definedName name="PorDesctoVehicSurenting">#REF!</definedName>
    <definedName name="PorDesctoVehícSurenting" localSheetId="7">#REF!</definedName>
    <definedName name="PorDesctoVehícSurenting" localSheetId="1">#REF!</definedName>
    <definedName name="PorDesctoVehícSurenting">#REF!</definedName>
    <definedName name="PorFactorIvaCanon" localSheetId="7">#REF!</definedName>
    <definedName name="PorFactorIvaCanon" localSheetId="1">#REF!</definedName>
    <definedName name="PorFactorIvaCanon">#REF!</definedName>
    <definedName name="PorFactPrestacConduct" localSheetId="7">#REF!</definedName>
    <definedName name="PorFactPrestacConduct" localSheetId="1">#REF!</definedName>
    <definedName name="PorFactPrestacConduct">#REF!</definedName>
    <definedName name="porImprevistos" localSheetId="7">#REF!</definedName>
    <definedName name="porImprevistos" localSheetId="1">#REF!</definedName>
    <definedName name="porImprevistos">#REF!</definedName>
    <definedName name="PorImpto2Xmil" localSheetId="7">#REF!</definedName>
    <definedName name="PorImpto2Xmil" localSheetId="1">#REF!</definedName>
    <definedName name="PorImpto2Xmil">#REF!</definedName>
    <definedName name="PorIncremAnualComb" localSheetId="7">#REF!</definedName>
    <definedName name="PorIncremAnualComb" localSheetId="1">#REF!</definedName>
    <definedName name="PorIncremAnualComb">#REF!</definedName>
    <definedName name="PorIncremAnualCostos" localSheetId="7">#REF!</definedName>
    <definedName name="PorIncremAnualCostos" localSheetId="1">#REF!</definedName>
    <definedName name="PorIncremAnualCostos">#REF!</definedName>
    <definedName name="PorIncremAnualCostos10" localSheetId="7">#REF!</definedName>
    <definedName name="PorIncremAnualCostos10" localSheetId="1">#REF!</definedName>
    <definedName name="PorIncremAnualCostos10">#REF!</definedName>
    <definedName name="PorIncremAnualCostos11" localSheetId="7">#REF!</definedName>
    <definedName name="PorIncremAnualCostos11" localSheetId="1">#REF!</definedName>
    <definedName name="PorIncremAnualCostos11">#REF!</definedName>
    <definedName name="PorIncremAnualCostos2" localSheetId="7">#REF!</definedName>
    <definedName name="PorIncremAnualCostos2" localSheetId="1">#REF!</definedName>
    <definedName name="PorIncremAnualCostos2">#REF!</definedName>
    <definedName name="PorIncremAnualCostos3" localSheetId="7">#REF!</definedName>
    <definedName name="PorIncremAnualCostos3" localSheetId="1">#REF!</definedName>
    <definedName name="PorIncremAnualCostos3">#REF!</definedName>
    <definedName name="PorIncremAnualCostos4" localSheetId="7">#REF!</definedName>
    <definedName name="PorIncremAnualCostos4" localSheetId="1">#REF!</definedName>
    <definedName name="PorIncremAnualCostos4">#REF!</definedName>
    <definedName name="PorIncremAnualCostos5" localSheetId="7">#REF!</definedName>
    <definedName name="PorIncremAnualCostos5" localSheetId="1">#REF!</definedName>
    <definedName name="PorIncremAnualCostos5">#REF!</definedName>
    <definedName name="PorIncremAnualCostos6" localSheetId="7">#REF!</definedName>
    <definedName name="PorIncremAnualCostos6" localSheetId="1">#REF!</definedName>
    <definedName name="PorIncremAnualCostos6">#REF!</definedName>
    <definedName name="PorIncremAnualCostos7" localSheetId="7">#REF!</definedName>
    <definedName name="PorIncremAnualCostos7" localSheetId="1">#REF!</definedName>
    <definedName name="PorIncremAnualCostos7">#REF!</definedName>
    <definedName name="PorIncremAnualCostos8" localSheetId="7">#REF!</definedName>
    <definedName name="PorIncremAnualCostos8" localSheetId="1">#REF!</definedName>
    <definedName name="PorIncremAnualCostos8">#REF!</definedName>
    <definedName name="PorIncremAnualCostos9" localSheetId="7">#REF!</definedName>
    <definedName name="PorIncremAnualCostos9" localSheetId="1">#REF!</definedName>
    <definedName name="PorIncremAnualCostos9">#REF!</definedName>
    <definedName name="PorIncremAnualManoObra" localSheetId="7">#REF!</definedName>
    <definedName name="PorIncremAnualManoObra" localSheetId="1">#REF!</definedName>
    <definedName name="PorIncremAnualManoObra">#REF!</definedName>
    <definedName name="PorIncreSeguro10A" localSheetId="7">#REF!</definedName>
    <definedName name="PorIncreSeguro10A" localSheetId="1">#REF!</definedName>
    <definedName name="PorIncreSeguro10A">#REF!</definedName>
    <definedName name="PorIncreSeguro11A" localSheetId="7">#REF!</definedName>
    <definedName name="PorIncreSeguro11A" localSheetId="1">#REF!</definedName>
    <definedName name="PorIncreSeguro11A">#REF!</definedName>
    <definedName name="PorIncreSeguro2A" localSheetId="7">#REF!</definedName>
    <definedName name="PorIncreSeguro2A" localSheetId="1">#REF!</definedName>
    <definedName name="PorIncreSeguro2A">#REF!</definedName>
    <definedName name="PorIncreSeguro3A" localSheetId="7">#REF!</definedName>
    <definedName name="PorIncreSeguro3A" localSheetId="1">#REF!</definedName>
    <definedName name="PorIncreSeguro3A">#REF!</definedName>
    <definedName name="PorIncreSeguro4A" localSheetId="7">#REF!</definedName>
    <definedName name="PorIncreSeguro4A" localSheetId="1">#REF!</definedName>
    <definedName name="PorIncreSeguro4A">#REF!</definedName>
    <definedName name="PorIncreSeguro5A" localSheetId="7">#REF!</definedName>
    <definedName name="PorIncreSeguro5A" localSheetId="1">#REF!</definedName>
    <definedName name="PorIncreSeguro5A">#REF!</definedName>
    <definedName name="PorIncreSeguro6A" localSheetId="7">#REF!</definedName>
    <definedName name="PorIncreSeguro6A" localSheetId="1">#REF!</definedName>
    <definedName name="PorIncreSeguro6A">#REF!</definedName>
    <definedName name="PorIncreSeguro7A" localSheetId="7">#REF!</definedName>
    <definedName name="PorIncreSeguro7A" localSheetId="1">#REF!</definedName>
    <definedName name="PorIncreSeguro7A">#REF!</definedName>
    <definedName name="PorIncreSeguro8A" localSheetId="7">#REF!</definedName>
    <definedName name="PorIncreSeguro8A" localSheetId="1">#REF!</definedName>
    <definedName name="PorIncreSeguro8A">#REF!</definedName>
    <definedName name="PorIncreSeguro9A" localSheetId="7">#REF!</definedName>
    <definedName name="PorIncreSeguro9A" localSheetId="1">#REF!</definedName>
    <definedName name="PorIncreSeguro9A">#REF!</definedName>
    <definedName name="porInsumos" localSheetId="7">#REF!</definedName>
    <definedName name="porInsumos" localSheetId="1">#REF!</definedName>
    <definedName name="porInsumos">#REF!</definedName>
    <definedName name="PorIvaVehic" localSheetId="7">#REF!</definedName>
    <definedName name="PorIvaVehic" localSheetId="1">#REF!</definedName>
    <definedName name="PorIvaVehic">#REF!</definedName>
    <definedName name="porManoObra" localSheetId="7">#REF!</definedName>
    <definedName name="porManoObra" localSheetId="1">#REF!</definedName>
    <definedName name="porManoObra">#REF!</definedName>
    <definedName name="PorMargenFuel" localSheetId="7">#REF!</definedName>
    <definedName name="PorMargenFuel" localSheetId="1">#REF!</definedName>
    <definedName name="PorMargenFuel">#REF!</definedName>
    <definedName name="PorMargenGeneral" localSheetId="7">#REF!</definedName>
    <definedName name="PorMargenGeneral" localSheetId="1">#REF!</definedName>
    <definedName name="PorMargenGeneral">#REF!</definedName>
    <definedName name="PorMargenGPS" localSheetId="7">#REF!</definedName>
    <definedName name="PorMargenGPS" localSheetId="1">#REF!</definedName>
    <definedName name="PorMargenGPS">#REF!</definedName>
    <definedName name="porMargenReventa" localSheetId="7">#REF!</definedName>
    <definedName name="porMargenReventa" localSheetId="1">#REF!</definedName>
    <definedName name="porMargenReventa">#REF!</definedName>
    <definedName name="PorMargenStandby" localSheetId="7">#REF!</definedName>
    <definedName name="PorMargenStandby" localSheetId="1">#REF!</definedName>
    <definedName name="PorMargenStandby">#REF!</definedName>
    <definedName name="PorPuntosAdicionDTF" localSheetId="7">#REF!</definedName>
    <definedName name="PorPuntosAdicionDTF" localSheetId="1">#REF!</definedName>
    <definedName name="PorPuntosAdicionDTF">#REF!</definedName>
    <definedName name="PorPuntosAdicServicios" localSheetId="7">#REF!</definedName>
    <definedName name="PorPuntosAdicServicios" localSheetId="1">#REF!</definedName>
    <definedName name="PorPuntosAdicServicios">#REF!</definedName>
    <definedName name="PorPuntosPromTAFondeo" localSheetId="7">#REF!</definedName>
    <definedName name="PorPuntosPromTAFondeo" localSheetId="1">#REF!</definedName>
    <definedName name="PorPuntosPromTAFondeo">#REF!</definedName>
    <definedName name="PorRetomaCliente" localSheetId="7">#REF!</definedName>
    <definedName name="PorRetomaCliente" localSheetId="1">#REF!</definedName>
    <definedName name="PorRetomaCliente">#REF!</definedName>
    <definedName name="PorRetomaLeasing" localSheetId="7">#REF!</definedName>
    <definedName name="PorRetomaLeasing" localSheetId="1">#REF!</definedName>
    <definedName name="PorRetomaLeasing">#REF!</definedName>
    <definedName name="porReventaCliente" localSheetId="7">#REF!</definedName>
    <definedName name="porReventaCliente" localSheetId="1">#REF!</definedName>
    <definedName name="porReventaCliente">#REF!</definedName>
    <definedName name="PorReventaSurenting" localSheetId="7">#REF!</definedName>
    <definedName name="PorReventaSurenting" localSheetId="1">#REF!</definedName>
    <definedName name="PorReventaSurenting">#REF!</definedName>
    <definedName name="PorRiesgoReventa" localSheetId="7">#REF!</definedName>
    <definedName name="PorRiesgoReventa" localSheetId="1">#REF!</definedName>
    <definedName name="PorRiesgoReventa">#REF!</definedName>
    <definedName name="PorTasaImpoPagoImptoRenta" localSheetId="7">#REF!</definedName>
    <definedName name="PorTasaImpoPagoImptoRenta" localSheetId="1">#REF!</definedName>
    <definedName name="PorTasaImpoPagoImptoRenta">#REF!</definedName>
    <definedName name="PorTasaMensualDesctarVPN" localSheetId="7">#REF!</definedName>
    <definedName name="PorTasaMensualDesctarVPN" localSheetId="1">#REF!</definedName>
    <definedName name="PorTasaMensualDesctarVPN">#REF!</definedName>
    <definedName name="PorTasaSeguro" localSheetId="7">#REF!</definedName>
    <definedName name="PorTasaSeguro" localSheetId="1">#REF!</definedName>
    <definedName name="PorTasaSeguro">#REF!</definedName>
    <definedName name="PorTasaSgro" localSheetId="7">#REF!</definedName>
    <definedName name="PorTasaSgro" localSheetId="1">#REF!</definedName>
    <definedName name="PorTasaSgro">#REF!</definedName>
    <definedName name="PorUtilidadDesctoCompra" localSheetId="7">#REF!</definedName>
    <definedName name="PorUtilidadDesctoCompra" localSheetId="1">#REF!</definedName>
    <definedName name="PorUtilidadDesctoCompra">#REF!</definedName>
    <definedName name="PorUtilidadFinanciera" localSheetId="7">#REF!</definedName>
    <definedName name="PorUtilidadFinanciera" localSheetId="1">#REF!</definedName>
    <definedName name="PorUtilidadFinanciera">#REF!</definedName>
    <definedName name="pouig" localSheetId="19" hidden="1">{"via1",#N/A,TRUE,"general";"via2",#N/A,TRUE,"general";"via3",#N/A,TRUE,"general"}</definedName>
    <definedName name="pouig" localSheetId="20" hidden="1">{"via1",#N/A,TRUE,"general";"via2",#N/A,TRUE,"general";"via3",#N/A,TRUE,"general"}</definedName>
    <definedName name="pouig" hidden="1">{"via1",#N/A,TRUE,"general";"via2",#N/A,TRUE,"general";"via3",#N/A,TRUE,"general"}</definedName>
    <definedName name="pouig_1" localSheetId="19" hidden="1">{"via1",#N/A,TRUE,"general";"via2",#N/A,TRUE,"general";"via3",#N/A,TRUE,"general"}</definedName>
    <definedName name="pouig_1" localSheetId="20" hidden="1">{"via1",#N/A,TRUE,"general";"via2",#N/A,TRUE,"general";"via3",#N/A,TRUE,"general"}</definedName>
    <definedName name="pouig_1" hidden="1">{"via1",#N/A,TRUE,"general";"via2",#N/A,TRUE,"general";"via3",#N/A,TRUE,"general"}</definedName>
    <definedName name="POZ">[163]PRECIOS!$G$10</definedName>
    <definedName name="POZOSACTUAL">'[4]INFORMACIÓN REFERENCIA'!$B$23:$M$34</definedName>
    <definedName name="pozosconduccion">'[4]INFORMACIÓN REFERENCIA'!$B$122:$F$133</definedName>
    <definedName name="pp" localSheetId="7">#REF!</definedName>
    <definedName name="PP" localSheetId="19">[163]PRECIOS!$G$10</definedName>
    <definedName name="PP" localSheetId="18">[163]PRECIOS!$G$10</definedName>
    <definedName name="PP" localSheetId="20">[163]PRECIOS!$G$10</definedName>
    <definedName name="pp" localSheetId="1">#REF!</definedName>
    <definedName name="pp">#REF!</definedName>
    <definedName name="PPNM" localSheetId="7">#REF!</definedName>
    <definedName name="PPNM" localSheetId="20">#REF!</definedName>
    <definedName name="PPNM" localSheetId="1">#REF!</definedName>
    <definedName name="PPNM">#REF!</definedName>
    <definedName name="PPP">[28]PRECIOS!$G$7</definedName>
    <definedName name="ppppp9" localSheetId="19" hidden="1">{"via1",#N/A,TRUE,"general";"via2",#N/A,TRUE,"general";"via3",#N/A,TRUE,"general"}</definedName>
    <definedName name="ppppp9" localSheetId="20" hidden="1">{"via1",#N/A,TRUE,"general";"via2",#N/A,TRUE,"general";"via3",#N/A,TRUE,"general"}</definedName>
    <definedName name="ppppp9" hidden="1">{"via1",#N/A,TRUE,"general";"via2",#N/A,TRUE,"general";"via3",#N/A,TRUE,"general"}</definedName>
    <definedName name="ppppp9_1" localSheetId="19" hidden="1">{"via1",#N/A,TRUE,"general";"via2",#N/A,TRUE,"general";"via3",#N/A,TRUE,"general"}</definedName>
    <definedName name="ppppp9_1" localSheetId="20" hidden="1">{"via1",#N/A,TRUE,"general";"via2",#N/A,TRUE,"general";"via3",#N/A,TRUE,"general"}</definedName>
    <definedName name="ppppp9_1" hidden="1">{"via1",#N/A,TRUE,"general";"via2",#N/A,TRUE,"general";"via3",#N/A,TRUE,"general"}</definedName>
    <definedName name="pppppd" localSheetId="19" hidden="1">{"TAB1",#N/A,TRUE,"GENERAL";"TAB2",#N/A,TRUE,"GENERAL";"TAB3",#N/A,TRUE,"GENERAL";"TAB4",#N/A,TRUE,"GENERAL";"TAB5",#N/A,TRUE,"GENERAL"}</definedName>
    <definedName name="pppppd" localSheetId="20" hidden="1">{"TAB1",#N/A,TRUE,"GENERAL";"TAB2",#N/A,TRUE,"GENERAL";"TAB3",#N/A,TRUE,"GENERAL";"TAB4",#N/A,TRUE,"GENERAL";"TAB5",#N/A,TRUE,"GENERAL"}</definedName>
    <definedName name="pppppd" hidden="1">{"TAB1",#N/A,TRUE,"GENERAL";"TAB2",#N/A,TRUE,"GENERAL";"TAB3",#N/A,TRUE,"GENERAL";"TAB4",#N/A,TRUE,"GENERAL";"TAB5",#N/A,TRUE,"GENERAL"}</definedName>
    <definedName name="pppppd_1" localSheetId="19" hidden="1">{"TAB1",#N/A,TRUE,"GENERAL";"TAB2",#N/A,TRUE,"GENERAL";"TAB3",#N/A,TRUE,"GENERAL";"TAB4",#N/A,TRUE,"GENERAL";"TAB5",#N/A,TRUE,"GENERAL"}</definedName>
    <definedName name="pppppd_1" localSheetId="20" hidden="1">{"TAB1",#N/A,TRUE,"GENERAL";"TAB2",#N/A,TRUE,"GENERAL";"TAB3",#N/A,TRUE,"GENERAL";"TAB4",#N/A,TRUE,"GENERAL";"TAB5",#N/A,TRUE,"GENERAL"}</definedName>
    <definedName name="pppppd_1" hidden="1">{"TAB1",#N/A,TRUE,"GENERAL";"TAB2",#N/A,TRUE,"GENERAL";"TAB3",#N/A,TRUE,"GENERAL";"TAB4",#N/A,TRUE,"GENERAL";"TAB5",#N/A,TRUE,"GENERAL"}</definedName>
    <definedName name="pppppppppppp" localSheetId="7">#REF!</definedName>
    <definedName name="pppppppppppp" localSheetId="1">#REF!</definedName>
    <definedName name="pppppppppppp">#REF!</definedName>
    <definedName name="PPPPPPPPPPPPEE" localSheetId="7">#REF!</definedName>
    <definedName name="PPPPPPPPPPPPEE" localSheetId="1">#REF!</definedName>
    <definedName name="PPPPPPPPPPPPEE">#REF!</definedName>
    <definedName name="PPTO" localSheetId="7">[202]ANALISIS!#REF!</definedName>
    <definedName name="PPTO" localSheetId="1">[202]ANALISIS!#REF!</definedName>
    <definedName name="PPTO">[202]ANALISIS!#REF!</definedName>
    <definedName name="PPtoNorte" localSheetId="7">#REF!</definedName>
    <definedName name="PPtoNorte" localSheetId="1">#REF!</definedName>
    <definedName name="PPtoNorte">#REF!</definedName>
    <definedName name="pqroj" localSheetId="19" hidden="1">{"via1",#N/A,TRUE,"general";"via2",#N/A,TRUE,"general";"via3",#N/A,TRUE,"general"}</definedName>
    <definedName name="pqroj" localSheetId="20" hidden="1">{"via1",#N/A,TRUE,"general";"via2",#N/A,TRUE,"general";"via3",#N/A,TRUE,"general"}</definedName>
    <definedName name="pqroj" hidden="1">{"via1",#N/A,TRUE,"general";"via2",#N/A,TRUE,"general";"via3",#N/A,TRUE,"general"}</definedName>
    <definedName name="pqroj_1" localSheetId="19" hidden="1">{"via1",#N/A,TRUE,"general";"via2",#N/A,TRUE,"general";"via3",#N/A,TRUE,"general"}</definedName>
    <definedName name="pqroj_1" localSheetId="20" hidden="1">{"via1",#N/A,TRUE,"general";"via2",#N/A,TRUE,"general";"via3",#N/A,TRUE,"general"}</definedName>
    <definedName name="pqroj_1" hidden="1">{"via1",#N/A,TRUE,"general";"via2",#N/A,TRUE,"general";"via3",#N/A,TRUE,"general"}</definedName>
    <definedName name="pre" localSheetId="7">#REF!</definedName>
    <definedName name="PRE" localSheetId="19">#REF!</definedName>
    <definedName name="PRE" localSheetId="18">#REF!</definedName>
    <definedName name="PRE" localSheetId="20">#REF!</definedName>
    <definedName name="pre" localSheetId="1">#REF!</definedName>
    <definedName name="pre">#REF!</definedName>
    <definedName name="PREACT.2" localSheetId="7">#REF!</definedName>
    <definedName name="PREACT.2" localSheetId="1">#REF!</definedName>
    <definedName name="PREACT.2">#REF!</definedName>
    <definedName name="PREACTA" localSheetId="7">#REF!</definedName>
    <definedName name="PREACTA" localSheetId="20">#REF!</definedName>
    <definedName name="PREACTA" localSheetId="1">#REF!</definedName>
    <definedName name="PREACTA">#REF!</definedName>
    <definedName name="Precio" localSheetId="7">#REF!</definedName>
    <definedName name="PRECIO" localSheetId="19">[203]PRECIOS!$A$5:$M$167</definedName>
    <definedName name="PRECIO" localSheetId="18">[203]PRECIOS!$A$5:$M$167</definedName>
    <definedName name="PRECIO" localSheetId="20">[203]PRECIOS!$A$5:$M$167</definedName>
    <definedName name="Precio" localSheetId="1">#REF!</definedName>
    <definedName name="Precio">#REF!</definedName>
    <definedName name="precio2" localSheetId="7">#REF!</definedName>
    <definedName name="precio2" localSheetId="1">#REF!</definedName>
    <definedName name="precio2">#REF!</definedName>
    <definedName name="precios" localSheetId="7">#REF!</definedName>
    <definedName name="precios" localSheetId="19">#REF!</definedName>
    <definedName name="precios" localSheetId="18">#REF!</definedName>
    <definedName name="precios" localSheetId="20">#REF!</definedName>
    <definedName name="precios" localSheetId="1">#REF!</definedName>
    <definedName name="precios">#REF!</definedName>
    <definedName name="PREISO" localSheetId="7">#REF!</definedName>
    <definedName name="PREISO" localSheetId="1">#REF!</definedName>
    <definedName name="PREISO">#REF!</definedName>
    <definedName name="PRELIMINARES" localSheetId="7">#REF!</definedName>
    <definedName name="PRELIMINARES" localSheetId="1">#REF!</definedName>
    <definedName name="PRELIMINARES">#REF!</definedName>
    <definedName name="PRES" localSheetId="7">#REF!</definedName>
    <definedName name="PRES" localSheetId="1">#REF!</definedName>
    <definedName name="PRES">#REF!</definedName>
    <definedName name="PRESIOS" localSheetId="7">#REF!</definedName>
    <definedName name="PRESIOS" localSheetId="1">#REF!</definedName>
    <definedName name="PRESIOS">#REF!</definedName>
    <definedName name="prestaciones" localSheetId="19">[47]DATOS!$B$14</definedName>
    <definedName name="prestaciones" localSheetId="18">[47]DATOS!$B$14</definedName>
    <definedName name="prestaciones" localSheetId="20">[47]DATOS!$B$14</definedName>
    <definedName name="prestaciones">[82]DATOS!$B$14</definedName>
    <definedName name="Prestaciones_sociales">'[53]P.S.'!$C$33</definedName>
    <definedName name="Presu" localSheetId="7">'[4]CALCULO POI'!#REF!</definedName>
    <definedName name="Presu" localSheetId="1">'[4]CALCULO POI'!#REF!</definedName>
    <definedName name="Presu">'[4]CALCULO POI'!#REF!</definedName>
    <definedName name="PRESUP" localSheetId="7">#REF!</definedName>
    <definedName name="PRESUP" localSheetId="1">#REF!</definedName>
    <definedName name="PRESUP">#REF!</definedName>
    <definedName name="Presupuest" localSheetId="7">#REF!</definedName>
    <definedName name="Presupuest" localSheetId="1">#REF!</definedName>
    <definedName name="Presupuest">#REF!</definedName>
    <definedName name="PRESUPUESTO" localSheetId="7">#REF!</definedName>
    <definedName name="PRESUPUESTO" localSheetId="1">#REF!</definedName>
    <definedName name="PRESUPUESTO">#REF!</definedName>
    <definedName name="PResupuestos">'[204]CtaGeneral-A'!$F$12:$AH$131</definedName>
    <definedName name="PrevFleet" localSheetId="7">#REF!</definedName>
    <definedName name="PrevFleet" localSheetId="1">#REF!</definedName>
    <definedName name="PrevFleet">#REF!</definedName>
    <definedName name="PRICES_FIRM" localSheetId="7">#REF!</definedName>
    <definedName name="PRICES_FIRM" localSheetId="1">#REF!</definedName>
    <definedName name="PRICES_FIRM">#REF!</definedName>
    <definedName name="primer" localSheetId="7">'[39]ESTADO RED'!#REF!</definedName>
    <definedName name="PRIMER" localSheetId="19" hidden="1">{"via1",#N/A,TRUE,"general";"via2",#N/A,TRUE,"general";"via3",#N/A,TRUE,"general"}</definedName>
    <definedName name="PRIMER" localSheetId="18" hidden="1">{"via1",#N/A,TRUE,"general";"via2",#N/A,TRUE,"general";"via3",#N/A,TRUE,"general"}</definedName>
    <definedName name="PRIMER" localSheetId="20" hidden="1">{"via1",#N/A,TRUE,"general";"via2",#N/A,TRUE,"general";"via3",#N/A,TRUE,"general"}</definedName>
    <definedName name="primer" localSheetId="1">'[39]ESTADO RED'!#REF!</definedName>
    <definedName name="primer">'[39]ESTADO RED'!#REF!</definedName>
    <definedName name="PRIMER_1" localSheetId="19" hidden="1">{"via1",#N/A,TRUE,"general";"via2",#N/A,TRUE,"general";"via3",#N/A,TRUE,"general"}</definedName>
    <definedName name="PRIMER_1" localSheetId="20" hidden="1">{"via1",#N/A,TRUE,"general";"via2",#N/A,TRUE,"general";"via3",#N/A,TRUE,"general"}</definedName>
    <definedName name="PRIMER_1" hidden="1">{"via1",#N/A,TRUE,"general";"via2",#N/A,TRUE,"general";"via3",#N/A,TRUE,"general"}</definedName>
    <definedName name="PRIMET" localSheetId="19" hidden="1">{"TAB1",#N/A,TRUE,"GENERAL";"TAB2",#N/A,TRUE,"GENERAL";"TAB3",#N/A,TRUE,"GENERAL";"TAB4",#N/A,TRUE,"GENERAL";"TAB5",#N/A,TRUE,"GENERAL"}</definedName>
    <definedName name="PRIMET" localSheetId="20" hidden="1">{"TAB1",#N/A,TRUE,"GENERAL";"TAB2",#N/A,TRUE,"GENERAL";"TAB3",#N/A,TRUE,"GENERAL";"TAB4",#N/A,TRUE,"GENERAL";"TAB5",#N/A,TRUE,"GENERAL"}</definedName>
    <definedName name="PRIMET" hidden="1">{"TAB1",#N/A,TRUE,"GENERAL";"TAB2",#N/A,TRUE,"GENERAL";"TAB3",#N/A,TRUE,"GENERAL";"TAB4",#N/A,TRUE,"GENERAL";"TAB5",#N/A,TRUE,"GENERAL"}</definedName>
    <definedName name="PRIMET_1" localSheetId="19" hidden="1">{"TAB1",#N/A,TRUE,"GENERAL";"TAB2",#N/A,TRUE,"GENERAL";"TAB3",#N/A,TRUE,"GENERAL";"TAB4",#N/A,TRUE,"GENERAL";"TAB5",#N/A,TRUE,"GENERAL"}</definedName>
    <definedName name="PRIMET_1" localSheetId="20" hidden="1">{"TAB1",#N/A,TRUE,"GENERAL";"TAB2",#N/A,TRUE,"GENERAL";"TAB3",#N/A,TRUE,"GENERAL";"TAB4",#N/A,TRUE,"GENERAL";"TAB5",#N/A,TRUE,"GENERAL"}</definedName>
    <definedName name="PRIMET_1" hidden="1">{"TAB1",#N/A,TRUE,"GENERAL";"TAB2",#N/A,TRUE,"GENERAL";"TAB3",#N/A,TRUE,"GENERAL";"TAB4",#N/A,TRUE,"GENERAL";"TAB5",#N/A,TRUE,"GENERAL"}</definedName>
    <definedName name="Princ" localSheetId="7">#REF!</definedName>
    <definedName name="Princ" localSheetId="19">#REF!</definedName>
    <definedName name="Princ" localSheetId="18">#REF!</definedName>
    <definedName name="Princ" localSheetId="20">#REF!</definedName>
    <definedName name="Princ" localSheetId="1">#REF!</definedName>
    <definedName name="Princ">#REF!</definedName>
    <definedName name="Prinsdtsvf" localSheetId="7">#REF!</definedName>
    <definedName name="Prinsdtsvf" localSheetId="20">#REF!</definedName>
    <definedName name="Prinsdtsvf" localSheetId="1">#REF!</definedName>
    <definedName name="Prinsdtsvf">#REF!</definedName>
    <definedName name="PRINT_AREA">#N/A</definedName>
    <definedName name="PRINT_AREA_MI" localSheetId="7">#REF!</definedName>
    <definedName name="Print_Area_MI" localSheetId="20">#REF!</definedName>
    <definedName name="PRINT_AREA_MI" localSheetId="1">#REF!</definedName>
    <definedName name="PRINT_AREA_MI">#REF!</definedName>
    <definedName name="Print_Area_Reset" localSheetId="7">OFFSET('2.4'!Full_Print,0,0,[0]!Last_Row)</definedName>
    <definedName name="Print_Area_Reset" localSheetId="19">OFFSET(BASICOS!Full_Print,0,0,BASICOS!Last_Row)</definedName>
    <definedName name="Print_Area_Reset" localSheetId="18">OFFSET(INSUMOS!Full_Print,0,0,INSUMOS!Last_Row)</definedName>
    <definedName name="Print_Area_Reset" localSheetId="20">OFFSET('M DE OBRA'!Full_Print,0,0,'M DE OBRA'!Last_Row)</definedName>
    <definedName name="Print_Area_Reset" localSheetId="1">OFFSET('PRESUPUESTO GENERAL HORNILLAS'!Full_Print,0,0,[0]!Last_Row)</definedName>
    <definedName name="Print_Area_Reset">OFFSET(Full_Print,0,0,Last_Row)</definedName>
    <definedName name="PRINT_TITLES">#N/A</definedName>
    <definedName name="PRINT_TITLES_MI">#N/A</definedName>
    <definedName name="PRINT2" localSheetId="7">[205]Report!#REF!</definedName>
    <definedName name="PRINT2" localSheetId="1">[205]Report!#REF!</definedName>
    <definedName name="PRINT2">[205]Report!#REF!</definedName>
    <definedName name="PrintEnd" localSheetId="7" hidden="1">#REF!</definedName>
    <definedName name="PrintEnd" localSheetId="1" hidden="1">#REF!</definedName>
    <definedName name="PrintEnd" hidden="1">#REF!</definedName>
    <definedName name="PrintStart" localSheetId="7" hidden="1">#REF!</definedName>
    <definedName name="PrintStart" localSheetId="1" hidden="1">#REF!</definedName>
    <definedName name="PrintStart" hidden="1">#REF!</definedName>
    <definedName name="PrintTitle" localSheetId="7">#REF!</definedName>
    <definedName name="PrintTitle" localSheetId="1">#REF!</definedName>
    <definedName name="PrintTitle">#REF!</definedName>
    <definedName name="Prioridad">[206]Sheet1!$D$2:$D$4</definedName>
    <definedName name="proceso">[149]procesos!$A$2:$A$73</definedName>
    <definedName name="prod" localSheetId="7">[14]Gastos!#REF!</definedName>
    <definedName name="prod" localSheetId="1">[14]Gastos!#REF!</definedName>
    <definedName name="prod">[14]Gastos!#REF!</definedName>
    <definedName name="prod1" localSheetId="7">[14]Gastos!#REF!</definedName>
    <definedName name="prod1" localSheetId="1">[14]Gastos!#REF!</definedName>
    <definedName name="prod1">[14]Gastos!#REF!</definedName>
    <definedName name="prod98" localSheetId="7">[14]Gastos!#REF!</definedName>
    <definedName name="prod98" localSheetId="1">[14]Gastos!#REF!</definedName>
    <definedName name="prod98">[14]Gastos!#REF!</definedName>
    <definedName name="prodcal" localSheetId="7">[14]Gastos!#REF!</definedName>
    <definedName name="prodcal" localSheetId="1">[14]Gastos!#REF!</definedName>
    <definedName name="prodcal">[14]Gastos!#REF!</definedName>
    <definedName name="prodeco" localSheetId="7">[207]LISTAS!#REF!</definedName>
    <definedName name="prodeco" localSheetId="1">[207]LISTAS!#REF!</definedName>
    <definedName name="prodeco">[207]LISTAS!#REF!</definedName>
    <definedName name="prodhati" localSheetId="7">[14]Gastos!#REF!</definedName>
    <definedName name="prodhati" localSheetId="1">[14]Gastos!#REF!</definedName>
    <definedName name="prodhati">[14]Gastos!#REF!</definedName>
    <definedName name="PRODUCCIONACTUAL">'[4]INFORMACIÓN REFERENCIA'!$B$8:$C$19</definedName>
    <definedName name="PRODUCTCARB" localSheetId="7">#REF!</definedName>
    <definedName name="PRODUCTCARB" localSheetId="1">#REF!</definedName>
    <definedName name="PRODUCTCARB">#REF!</definedName>
    <definedName name="PRODUCTEST" localSheetId="7">#REF!</definedName>
    <definedName name="PRODUCTEST" localSheetId="1">#REF!</definedName>
    <definedName name="PRODUCTEST">#REF!</definedName>
    <definedName name="producto">'[38]Indicadores de Producto'!$B$2:$B$745</definedName>
    <definedName name="PROF" localSheetId="7">#REF!</definedName>
    <definedName name="PROF" localSheetId="1">#REF!</definedName>
    <definedName name="PROF">#REF!</definedName>
    <definedName name="PrOfic">[54]BASES!$B$31</definedName>
    <definedName name="profit_margin" localSheetId="7">#REF!</definedName>
    <definedName name="profit_margin" localSheetId="1">#REF!</definedName>
    <definedName name="profit_margin">#REF!</definedName>
    <definedName name="Profundidad" localSheetId="7">#REF!</definedName>
    <definedName name="Profundidad" localSheetId="1">#REF!</definedName>
    <definedName name="Profundidad">#REF!</definedName>
    <definedName name="programa">'[38]Programa Presupuestal'!$B$2:$B$26</definedName>
    <definedName name="Project" localSheetId="7">#REF!</definedName>
    <definedName name="Project" localSheetId="1">#REF!</definedName>
    <definedName name="Project">#REF!</definedName>
    <definedName name="PROJECT_CURRENCY" localSheetId="7">#REF!</definedName>
    <definedName name="PROJECT_CURRENCY" localSheetId="1">#REF!</definedName>
    <definedName name="PROJECT_CURRENCY">#REF!</definedName>
    <definedName name="Project_Name" localSheetId="7">#REF!</definedName>
    <definedName name="Project_Name" localSheetId="1">#REF!</definedName>
    <definedName name="Project_Name">#REF!</definedName>
    <definedName name="Project_name_1" localSheetId="7">#REF!</definedName>
    <definedName name="Project_name_1" localSheetId="1">#REF!</definedName>
    <definedName name="Project_name_1">#REF!</definedName>
    <definedName name="Project_name_2" localSheetId="7">#REF!</definedName>
    <definedName name="Project_name_2" localSheetId="1">#REF!</definedName>
    <definedName name="Project_name_2">#REF!</definedName>
    <definedName name="Proponente" localSheetId="7">#REF!</definedName>
    <definedName name="Proponente" localSheetId="1">#REF!</definedName>
    <definedName name="Proponente">#REF!</definedName>
    <definedName name="PROYECCION" localSheetId="7">#REF!</definedName>
    <definedName name="PROYECCION" localSheetId="1">#REF!</definedName>
    <definedName name="PROYECCION">#REF!</definedName>
    <definedName name="PROYECCIONDEMANDATABLA1">[4]DEMANDABASEAND!$B$7:$F$19</definedName>
    <definedName name="proyecto">[161]Listado!$B$11:$B$17</definedName>
    <definedName name="PROYECTOS">[4]REFERENCIAS!$A$3:$F$25</definedName>
    <definedName name="PRUEBA" localSheetId="19">[208]!absc</definedName>
    <definedName name="PRUEBA" localSheetId="18">[208]!absc</definedName>
    <definedName name="PRUEBA" localSheetId="20">[208]!absc</definedName>
    <definedName name="PRUEBA">#N/A</definedName>
    <definedName name="prueba1" localSheetId="7">[52]!absc</definedName>
    <definedName name="prueba1" localSheetId="19">[208]!absc</definedName>
    <definedName name="prueba1" localSheetId="18">[208]!absc</definedName>
    <definedName name="prueba1" localSheetId="20">[208]!absc</definedName>
    <definedName name="prueba1" localSheetId="1">[52]!absc</definedName>
    <definedName name="prueba1">[52]!absc</definedName>
    <definedName name="PRUEBA2" localSheetId="7">#REF!</definedName>
    <definedName name="PRUEBA2" localSheetId="19">#REF!</definedName>
    <definedName name="PRUEBA2" localSheetId="18">#REF!</definedName>
    <definedName name="PRUEBA2" localSheetId="20">#REF!</definedName>
    <definedName name="PRUEBA2" localSheetId="1">#REF!</definedName>
    <definedName name="PRUEBA2">#REF!</definedName>
    <definedName name="ptope" localSheetId="19" hidden="1">{"TAB1",#N/A,TRUE,"GENERAL";"TAB2",#N/A,TRUE,"GENERAL";"TAB3",#N/A,TRUE,"GENERAL";"TAB4",#N/A,TRUE,"GENERAL";"TAB5",#N/A,TRUE,"GENERAL"}</definedName>
    <definedName name="ptope" localSheetId="20" hidden="1">{"TAB1",#N/A,TRUE,"GENERAL";"TAB2",#N/A,TRUE,"GENERAL";"TAB3",#N/A,TRUE,"GENERAL";"TAB4",#N/A,TRUE,"GENERAL";"TAB5",#N/A,TRUE,"GENERAL"}</definedName>
    <definedName name="ptope" hidden="1">{"TAB1",#N/A,TRUE,"GENERAL";"TAB2",#N/A,TRUE,"GENERAL";"TAB3",#N/A,TRUE,"GENERAL";"TAB4",#N/A,TRUE,"GENERAL";"TAB5",#N/A,TRUE,"GENERAL"}</definedName>
    <definedName name="ptope_1" localSheetId="19" hidden="1">{"TAB1",#N/A,TRUE,"GENERAL";"TAB2",#N/A,TRUE,"GENERAL";"TAB3",#N/A,TRUE,"GENERAL";"TAB4",#N/A,TRUE,"GENERAL";"TAB5",#N/A,TRUE,"GENERAL"}</definedName>
    <definedName name="ptope_1" localSheetId="20" hidden="1">{"TAB1",#N/A,TRUE,"GENERAL";"TAB2",#N/A,TRUE,"GENERAL";"TAB3",#N/A,TRUE,"GENERAL";"TAB4",#N/A,TRUE,"GENERAL";"TAB5",#N/A,TRUE,"GENERAL"}</definedName>
    <definedName name="ptope_1" hidden="1">{"TAB1",#N/A,TRUE,"GENERAL";"TAB2",#N/A,TRUE,"GENERAL";"TAB3",#N/A,TRUE,"GENERAL";"TAB4",#N/A,TRUE,"GENERAL";"TAB5",#N/A,TRUE,"GENERAL"}</definedName>
    <definedName name="ptopes" localSheetId="19" hidden="1">{"via1",#N/A,TRUE,"general";"via2",#N/A,TRUE,"general";"via3",#N/A,TRUE,"general"}</definedName>
    <definedName name="ptopes" localSheetId="20" hidden="1">{"via1",#N/A,TRUE,"general";"via2",#N/A,TRUE,"general";"via3",#N/A,TRUE,"general"}</definedName>
    <definedName name="ptopes" hidden="1">{"via1",#N/A,TRUE,"general";"via2",#N/A,TRUE,"general";"via3",#N/A,TRUE,"general"}</definedName>
    <definedName name="ptopes_1" localSheetId="19" hidden="1">{"via1",#N/A,TRUE,"general";"via2",#N/A,TRUE,"general";"via3",#N/A,TRUE,"general"}</definedName>
    <definedName name="ptopes_1" localSheetId="20" hidden="1">{"via1",#N/A,TRUE,"general";"via2",#N/A,TRUE,"general";"via3",#N/A,TRUE,"general"}</definedName>
    <definedName name="ptopes_1" hidden="1">{"via1",#N/A,TRUE,"general";"via2",#N/A,TRUE,"general";"via3",#N/A,TRUE,"general"}</definedName>
    <definedName name="Pulidora" localSheetId="7">'[53]L. MAT.'!#REF!</definedName>
    <definedName name="Pulidora" localSheetId="1">'[53]L. MAT.'!#REF!</definedName>
    <definedName name="Pulidora">'[53]L. MAT.'!#REF!</definedName>
    <definedName name="PUNTILLA" localSheetId="7">#REF!</definedName>
    <definedName name="PUNTILLA" localSheetId="1">#REF!</definedName>
    <definedName name="PUNTILLA">#REF!</definedName>
    <definedName name="Punto" localSheetId="7">#REF!</definedName>
    <definedName name="Punto" localSheetId="1">#REF!</definedName>
    <definedName name="Punto">#REF!</definedName>
    <definedName name="PuntosRentabilidad" localSheetId="7">#REF!</definedName>
    <definedName name="PuntosRentabilidad" localSheetId="1">#REF!</definedName>
    <definedName name="PuntosRentabilidad">#REF!</definedName>
    <definedName name="Purchase" localSheetId="7">#REF!</definedName>
    <definedName name="Purchase" localSheetId="1">#REF!</definedName>
    <definedName name="Purchase">#REF!</definedName>
    <definedName name="PUTA" localSheetId="7">#REF!</definedName>
    <definedName name="PUTA" localSheetId="1">#REF!</definedName>
    <definedName name="PUTA">#REF!</definedName>
    <definedName name="q" localSheetId="7">#REF!</definedName>
    <definedName name="q" localSheetId="19" hidden="1">{"via1",#N/A,TRUE,"general";"via2",#N/A,TRUE,"general";"via3",#N/A,TRUE,"general"}</definedName>
    <definedName name="q" localSheetId="18" hidden="1">{"via1",#N/A,TRUE,"general";"via2",#N/A,TRUE,"general";"via3",#N/A,TRUE,"general"}</definedName>
    <definedName name="q" localSheetId="20" hidden="1">{"via1",#N/A,TRUE,"general";"via2",#N/A,TRUE,"general";"via3",#N/A,TRUE,"general"}</definedName>
    <definedName name="q" localSheetId="1">#REF!</definedName>
    <definedName name="q">#REF!</definedName>
    <definedName name="q_1" localSheetId="19" hidden="1">{"via1",#N/A,TRUE,"general";"via2",#N/A,TRUE,"general";"via3",#N/A,TRUE,"general"}</definedName>
    <definedName name="q_1" localSheetId="20" hidden="1">{"via1",#N/A,TRUE,"general";"via2",#N/A,TRUE,"general";"via3",#N/A,TRUE,"general"}</definedName>
    <definedName name="q_1" hidden="1">{"via1",#N/A,TRUE,"general";"via2",#N/A,TRUE,"general";"via3",#N/A,TRUE,"general"}</definedName>
    <definedName name="q1q1q" localSheetId="19" hidden="1">{"via1",#N/A,TRUE,"general";"via2",#N/A,TRUE,"general";"via3",#N/A,TRUE,"general"}</definedName>
    <definedName name="q1q1q" localSheetId="20" hidden="1">{"via1",#N/A,TRUE,"general";"via2",#N/A,TRUE,"general";"via3",#N/A,TRUE,"general"}</definedName>
    <definedName name="q1q1q" hidden="1">{"via1",#N/A,TRUE,"general";"via2",#N/A,TRUE,"general";"via3",#N/A,TRUE,"general"}</definedName>
    <definedName name="q1q1q_1" localSheetId="19" hidden="1">{"via1",#N/A,TRUE,"general";"via2",#N/A,TRUE,"general";"via3",#N/A,TRUE,"general"}</definedName>
    <definedName name="q1q1q_1" localSheetId="20" hidden="1">{"via1",#N/A,TRUE,"general";"via2",#N/A,TRUE,"general";"via3",#N/A,TRUE,"general"}</definedName>
    <definedName name="q1q1q_1" hidden="1">{"via1",#N/A,TRUE,"general";"via2",#N/A,TRUE,"general";"via3",#N/A,TRUE,"general"}</definedName>
    <definedName name="qaedtguj" localSheetId="19" hidden="1">{"via1",#N/A,TRUE,"general";"via2",#N/A,TRUE,"general";"via3",#N/A,TRUE,"general"}</definedName>
    <definedName name="qaedtguj" localSheetId="20" hidden="1">{"via1",#N/A,TRUE,"general";"via2",#N/A,TRUE,"general";"via3",#N/A,TRUE,"general"}</definedName>
    <definedName name="qaedtguj" hidden="1">{"via1",#N/A,TRUE,"general";"via2",#N/A,TRUE,"general";"via3",#N/A,TRUE,"general"}</definedName>
    <definedName name="qaedtguj_1" localSheetId="19" hidden="1">{"via1",#N/A,TRUE,"general";"via2",#N/A,TRUE,"general";"via3",#N/A,TRUE,"general"}</definedName>
    <definedName name="qaedtguj_1" localSheetId="20" hidden="1">{"via1",#N/A,TRUE,"general";"via2",#N/A,TRUE,"general";"via3",#N/A,TRUE,"general"}</definedName>
    <definedName name="qaedtguj_1" hidden="1">{"via1",#N/A,TRUE,"general";"via2",#N/A,TRUE,"general";"via3",#N/A,TRUE,"general"}</definedName>
    <definedName name="QAQSWS" localSheetId="19" hidden="1">{"via1",#N/A,TRUE,"general";"via2",#N/A,TRUE,"general";"via3",#N/A,TRUE,"general"}</definedName>
    <definedName name="QAQSWS" localSheetId="20" hidden="1">{"via1",#N/A,TRUE,"general";"via2",#N/A,TRUE,"general";"via3",#N/A,TRUE,"general"}</definedName>
    <definedName name="QAQSWS" hidden="1">{"via1",#N/A,TRUE,"general";"via2",#N/A,TRUE,"general";"via3",#N/A,TRUE,"general"}</definedName>
    <definedName name="QAQSWS_1" localSheetId="19" hidden="1">{"via1",#N/A,TRUE,"general";"via2",#N/A,TRUE,"general";"via3",#N/A,TRUE,"general"}</definedName>
    <definedName name="QAQSWS_1" localSheetId="20" hidden="1">{"via1",#N/A,TRUE,"general";"via2",#N/A,TRUE,"general";"via3",#N/A,TRUE,"general"}</definedName>
    <definedName name="QAQSWS_1" hidden="1">{"via1",#N/A,TRUE,"general";"via2",#N/A,TRUE,"general";"via3",#N/A,TRUE,"general"}</definedName>
    <definedName name="qaqwwxcr" localSheetId="19" hidden="1">{"via1",#N/A,TRUE,"general";"via2",#N/A,TRUE,"general";"via3",#N/A,TRUE,"general"}</definedName>
    <definedName name="qaqwwxcr" localSheetId="20" hidden="1">{"via1",#N/A,TRUE,"general";"via2",#N/A,TRUE,"general";"via3",#N/A,TRUE,"general"}</definedName>
    <definedName name="qaqwwxcr" hidden="1">{"via1",#N/A,TRUE,"general";"via2",#N/A,TRUE,"general";"via3",#N/A,TRUE,"general"}</definedName>
    <definedName name="qaqwwxcr_1" localSheetId="19" hidden="1">{"via1",#N/A,TRUE,"general";"via2",#N/A,TRUE,"general";"via3",#N/A,TRUE,"general"}</definedName>
    <definedName name="qaqwwxcr_1" localSheetId="20" hidden="1">{"via1",#N/A,TRUE,"general";"via2",#N/A,TRUE,"general";"via3",#N/A,TRUE,"general"}</definedName>
    <definedName name="qaqwwxcr_1" hidden="1">{"via1",#N/A,TRUE,"general";"via2",#N/A,TRUE,"general";"via3",#N/A,TRUE,"general"}</definedName>
    <definedName name="QE" localSheetId="7">[129]TARIF2002!#REF!</definedName>
    <definedName name="QE" localSheetId="1">[129]TARIF2002!#REF!</definedName>
    <definedName name="QE">[129]TARIF2002!#REF!</definedName>
    <definedName name="QE_TE" localSheetId="7">[129]TARIF2002!#REF!</definedName>
    <definedName name="QE_TE" localSheetId="1">[129]TARIF2002!#REF!</definedName>
    <definedName name="QE_TE">[129]TARIF2002!#REF!</definedName>
    <definedName name="qedcd" localSheetId="19" hidden="1">{"via1",#N/A,TRUE,"general";"via2",#N/A,TRUE,"general";"via3",#N/A,TRUE,"general"}</definedName>
    <definedName name="qedcd" localSheetId="20" hidden="1">{"via1",#N/A,TRUE,"general";"via2",#N/A,TRUE,"general";"via3",#N/A,TRUE,"general"}</definedName>
    <definedName name="qedcd" hidden="1">{"via1",#N/A,TRUE,"general";"via2",#N/A,TRUE,"general";"via3",#N/A,TRUE,"general"}</definedName>
    <definedName name="qedcd_1" localSheetId="19" hidden="1">{"via1",#N/A,TRUE,"general";"via2",#N/A,TRUE,"general";"via3",#N/A,TRUE,"general"}</definedName>
    <definedName name="qedcd_1" localSheetId="20" hidden="1">{"via1",#N/A,TRUE,"general";"via2",#N/A,TRUE,"general";"via3",#N/A,TRUE,"general"}</definedName>
    <definedName name="qedcd_1" hidden="1">{"via1",#N/A,TRUE,"general";"via2",#N/A,TRUE,"general";"via3",#N/A,TRUE,"general"}</definedName>
    <definedName name="qeqewe" localSheetId="19" hidden="1">{"TAB1",#N/A,TRUE,"GENERAL";"TAB2",#N/A,TRUE,"GENERAL";"TAB3",#N/A,TRUE,"GENERAL";"TAB4",#N/A,TRUE,"GENERAL";"TAB5",#N/A,TRUE,"GENERAL"}</definedName>
    <definedName name="qeqewe" localSheetId="20" hidden="1">{"TAB1",#N/A,TRUE,"GENERAL";"TAB2",#N/A,TRUE,"GENERAL";"TAB3",#N/A,TRUE,"GENERAL";"TAB4",#N/A,TRUE,"GENERAL";"TAB5",#N/A,TRUE,"GENERAL"}</definedName>
    <definedName name="qeqewe" hidden="1">{"TAB1",#N/A,TRUE,"GENERAL";"TAB2",#N/A,TRUE,"GENERAL";"TAB3",#N/A,TRUE,"GENERAL";"TAB4",#N/A,TRUE,"GENERAL";"TAB5",#N/A,TRUE,"GENERAL"}</definedName>
    <definedName name="qeqewe_1" localSheetId="19" hidden="1">{"TAB1",#N/A,TRUE,"GENERAL";"TAB2",#N/A,TRUE,"GENERAL";"TAB3",#N/A,TRUE,"GENERAL";"TAB4",#N/A,TRUE,"GENERAL";"TAB5",#N/A,TRUE,"GENERAL"}</definedName>
    <definedName name="qeqewe_1" localSheetId="20" hidden="1">{"TAB1",#N/A,TRUE,"GENERAL";"TAB2",#N/A,TRUE,"GENERAL";"TAB3",#N/A,TRUE,"GENERAL";"TAB4",#N/A,TRUE,"GENERAL";"TAB5",#N/A,TRUE,"GENERAL"}</definedName>
    <definedName name="qeqewe_1" hidden="1">{"TAB1",#N/A,TRUE,"GENERAL";"TAB2",#N/A,TRUE,"GENERAL";"TAB3",#N/A,TRUE,"GENERAL";"TAB4",#N/A,TRUE,"GENERAL";"TAB5",#N/A,TRUE,"GENERAL"}</definedName>
    <definedName name="qewj" localSheetId="19" hidden="1">{"via1",#N/A,TRUE,"general";"via2",#N/A,TRUE,"general";"via3",#N/A,TRUE,"general"}</definedName>
    <definedName name="qewj" localSheetId="20" hidden="1">{"via1",#N/A,TRUE,"general";"via2",#N/A,TRUE,"general";"via3",#N/A,TRUE,"general"}</definedName>
    <definedName name="qewj" hidden="1">{"via1",#N/A,TRUE,"general";"via2",#N/A,TRUE,"general";"via3",#N/A,TRUE,"general"}</definedName>
    <definedName name="qewj_1" localSheetId="19" hidden="1">{"via1",#N/A,TRUE,"general";"via2",#N/A,TRUE,"general";"via3",#N/A,TRUE,"general"}</definedName>
    <definedName name="qewj_1" localSheetId="20" hidden="1">{"via1",#N/A,TRUE,"general";"via2",#N/A,TRUE,"general";"via3",#N/A,TRUE,"general"}</definedName>
    <definedName name="qewj_1" hidden="1">{"via1",#N/A,TRUE,"general";"via2",#N/A,TRUE,"general";"via3",#N/A,TRUE,"general"}</definedName>
    <definedName name="QI" localSheetId="7">[129]TARIF2002!#REF!</definedName>
    <definedName name="QI" localSheetId="1">[129]TARIF2002!#REF!</definedName>
    <definedName name="QI">[129]TARIF2002!#REF!</definedName>
    <definedName name="QI_TI" localSheetId="7">[129]TARIF2002!#REF!</definedName>
    <definedName name="QI_TI" localSheetId="1">[129]TARIF2002!#REF!</definedName>
    <definedName name="QI_TI">[129]TARIF2002!#REF!</definedName>
    <definedName name="qm" localSheetId="7">#REF!</definedName>
    <definedName name="qm" localSheetId="1">#REF!</definedName>
    <definedName name="qm">#REF!</definedName>
    <definedName name="QMAXDIARIO">'[4]CALCULO POI'!$B$118:$C$154</definedName>
    <definedName name="QN" localSheetId="7">[129]TARIF2002!#REF!</definedName>
    <definedName name="QN" localSheetId="1">[129]TARIF2002!#REF!</definedName>
    <definedName name="QN">[129]TARIF2002!#REF!</definedName>
    <definedName name="QN_QI" localSheetId="7">[129]TARIF2002!#REF!</definedName>
    <definedName name="QN_QI" localSheetId="1">[129]TARIF2002!#REF!</definedName>
    <definedName name="QN_QI">[129]TARIF2002!#REF!</definedName>
    <definedName name="QNS" localSheetId="7">[209]TARIF2002!#REF!</definedName>
    <definedName name="QNS" localSheetId="1">[209]TARIF2002!#REF!</definedName>
    <definedName name="QNS">[209]TARIF2002!#REF!</definedName>
    <definedName name="QPROM">[4]TARIFAS!$C$570</definedName>
    <definedName name="qq" localSheetId="7">#REF!</definedName>
    <definedName name="qq" localSheetId="19">#REF!</definedName>
    <definedName name="qq" localSheetId="18">#REF!</definedName>
    <definedName name="qq" localSheetId="20">#REF!</definedName>
    <definedName name="qq" localSheetId="1">#REF!</definedName>
    <definedName name="qq">#REF!</definedName>
    <definedName name="qqq" localSheetId="7">#REF!</definedName>
    <definedName name="qqq" localSheetId="1">#REF!</definedName>
    <definedName name="qqq">#REF!</definedName>
    <definedName name="qqqqqqqqqqqqqqqq" localSheetId="7">#REF!</definedName>
    <definedName name="qqqqqqqqqqqqqqqq" localSheetId="1">#REF!</definedName>
    <definedName name="qqqqqqqqqqqqqqqq">#REF!</definedName>
    <definedName name="qqqqqw" localSheetId="19" hidden="1">{"via1",#N/A,TRUE,"general";"via2",#N/A,TRUE,"general";"via3",#N/A,TRUE,"general"}</definedName>
    <definedName name="qqqqqw" localSheetId="20" hidden="1">{"via1",#N/A,TRUE,"general";"via2",#N/A,TRUE,"general";"via3",#N/A,TRUE,"general"}</definedName>
    <definedName name="qqqqqw" hidden="1">{"via1",#N/A,TRUE,"general";"via2",#N/A,TRUE,"general";"via3",#N/A,TRUE,"general"}</definedName>
    <definedName name="qqqqqw_1" localSheetId="19" hidden="1">{"via1",#N/A,TRUE,"general";"via2",#N/A,TRUE,"general";"via3",#N/A,TRUE,"general"}</definedName>
    <definedName name="qqqqqw_1" localSheetId="20" hidden="1">{"via1",#N/A,TRUE,"general";"via2",#N/A,TRUE,"general";"via3",#N/A,TRUE,"general"}</definedName>
    <definedName name="qqqqqw_1" hidden="1">{"via1",#N/A,TRUE,"general";"via2",#N/A,TRUE,"general";"via3",#N/A,TRUE,"general"}</definedName>
    <definedName name="QRS" localSheetId="7">#REF!</definedName>
    <definedName name="QRS" localSheetId="1">#REF!</definedName>
    <definedName name="QRS">#REF!</definedName>
    <definedName name="qsqw" localSheetId="7">#REF!</definedName>
    <definedName name="qsqw" localSheetId="1">#REF!</definedName>
    <definedName name="qsqw">#REF!</definedName>
    <definedName name="Quality_PvT" localSheetId="7">#REF!</definedName>
    <definedName name="Quality_PvT" localSheetId="1">#REF!</definedName>
    <definedName name="Quality_PvT">#REF!</definedName>
    <definedName name="QualityF" localSheetId="7">#REF!</definedName>
    <definedName name="QualityF" localSheetId="1">#REF!</definedName>
    <definedName name="QualityF">#REF!</definedName>
    <definedName name="quantity" localSheetId="7">#REF!</definedName>
    <definedName name="quantity" localSheetId="1">#REF!</definedName>
    <definedName name="quantity">#REF!</definedName>
    <definedName name="QUIMICOSTABLA1.3.1">'[4]CALCULO COSTOS DE OPERACIÓN'!$B$176:$J$211</definedName>
    <definedName name="qw" localSheetId="7">#REF!</definedName>
    <definedName name="qw" localSheetId="19" hidden="1">{"via1",#N/A,TRUE,"general";"via2",#N/A,TRUE,"general";"via3",#N/A,TRUE,"general"}</definedName>
    <definedName name="qw" localSheetId="18" hidden="1">{"via1",#N/A,TRUE,"general";"via2",#N/A,TRUE,"general";"via3",#N/A,TRUE,"general"}</definedName>
    <definedName name="qw" localSheetId="20" hidden="1">{"via1",#N/A,TRUE,"general";"via2",#N/A,TRUE,"general";"via3",#N/A,TRUE,"general"}</definedName>
    <definedName name="qw" localSheetId="1">#REF!</definedName>
    <definedName name="qw">#REF!</definedName>
    <definedName name="qw_1" localSheetId="19" hidden="1">{"via1",#N/A,TRUE,"general";"via2",#N/A,TRUE,"general";"via3",#N/A,TRUE,"general"}</definedName>
    <definedName name="qw_1" localSheetId="20" hidden="1">{"via1",#N/A,TRUE,"general";"via2",#N/A,TRUE,"general";"via3",#N/A,TRUE,"general"}</definedName>
    <definedName name="qw_1" hidden="1">{"via1",#N/A,TRUE,"general";"via2",#N/A,TRUE,"general";"via3",#N/A,TRUE,"general"}</definedName>
    <definedName name="qwdas2" localSheetId="19" hidden="1">{"via1",#N/A,TRUE,"general";"via2",#N/A,TRUE,"general";"via3",#N/A,TRUE,"general"}</definedName>
    <definedName name="qwdas2" localSheetId="20" hidden="1">{"via1",#N/A,TRUE,"general";"via2",#N/A,TRUE,"general";"via3",#N/A,TRUE,"general"}</definedName>
    <definedName name="qwdas2" hidden="1">{"via1",#N/A,TRUE,"general";"via2",#N/A,TRUE,"general";"via3",#N/A,TRUE,"general"}</definedName>
    <definedName name="qwdas2_1" localSheetId="19" hidden="1">{"via1",#N/A,TRUE,"general";"via2",#N/A,TRUE,"general";"via3",#N/A,TRUE,"general"}</definedName>
    <definedName name="qwdas2_1" localSheetId="20" hidden="1">{"via1",#N/A,TRUE,"general";"via2",#N/A,TRUE,"general";"via3",#N/A,TRUE,"general"}</definedName>
    <definedName name="qwdas2_1" hidden="1">{"via1",#N/A,TRUE,"general";"via2",#N/A,TRUE,"general";"via3",#N/A,TRUE,"general"}</definedName>
    <definedName name="qwdecf" localSheetId="7">#REF!</definedName>
    <definedName name="qwdecf" localSheetId="20">#REF!</definedName>
    <definedName name="qwdecf" localSheetId="1">#REF!</definedName>
    <definedName name="qwdecf">#REF!</definedName>
    <definedName name="qweqe" localSheetId="19" hidden="1">{"TAB1",#N/A,TRUE,"GENERAL";"TAB2",#N/A,TRUE,"GENERAL";"TAB3",#N/A,TRUE,"GENERAL";"TAB4",#N/A,TRUE,"GENERAL";"TAB5",#N/A,TRUE,"GENERAL"}</definedName>
    <definedName name="qweqe" localSheetId="20" hidden="1">{"TAB1",#N/A,TRUE,"GENERAL";"TAB2",#N/A,TRUE,"GENERAL";"TAB3",#N/A,TRUE,"GENERAL";"TAB4",#N/A,TRUE,"GENERAL";"TAB5",#N/A,TRUE,"GENERAL"}</definedName>
    <definedName name="qweqe" hidden="1">{"TAB1",#N/A,TRUE,"GENERAL";"TAB2",#N/A,TRUE,"GENERAL";"TAB3",#N/A,TRUE,"GENERAL";"TAB4",#N/A,TRUE,"GENERAL";"TAB5",#N/A,TRUE,"GENERAL"}</definedName>
    <definedName name="qweqe_1" localSheetId="19" hidden="1">{"TAB1",#N/A,TRUE,"GENERAL";"TAB2",#N/A,TRUE,"GENERAL";"TAB3",#N/A,TRUE,"GENERAL";"TAB4",#N/A,TRUE,"GENERAL";"TAB5",#N/A,TRUE,"GENERAL"}</definedName>
    <definedName name="qweqe_1" localSheetId="20" hidden="1">{"TAB1",#N/A,TRUE,"GENERAL";"TAB2",#N/A,TRUE,"GENERAL";"TAB3",#N/A,TRUE,"GENERAL";"TAB4",#N/A,TRUE,"GENERAL";"TAB5",#N/A,TRUE,"GENERAL"}</definedName>
    <definedName name="qweqe_1" hidden="1">{"TAB1",#N/A,TRUE,"GENERAL";"TAB2",#N/A,TRUE,"GENERAL";"TAB3",#N/A,TRUE,"GENERAL";"TAB4",#N/A,TRUE,"GENERAL";"TAB5",#N/A,TRUE,"GENERAL"}</definedName>
    <definedName name="qwqw" localSheetId="7">#REF!</definedName>
    <definedName name="qwqw" localSheetId="1">#REF!</definedName>
    <definedName name="qwqw">#REF!</definedName>
    <definedName name="qwqwas" localSheetId="7">#REF!</definedName>
    <definedName name="qwqwas" localSheetId="1">#REF!</definedName>
    <definedName name="qwqwas">#REF!</definedName>
    <definedName name="qwqwqwj" localSheetId="19" hidden="1">{"TAB1",#N/A,TRUE,"GENERAL";"TAB2",#N/A,TRUE,"GENERAL";"TAB3",#N/A,TRUE,"GENERAL";"TAB4",#N/A,TRUE,"GENERAL";"TAB5",#N/A,TRUE,"GENERAL"}</definedName>
    <definedName name="qwqwqwj" localSheetId="20" hidden="1">{"TAB1",#N/A,TRUE,"GENERAL";"TAB2",#N/A,TRUE,"GENERAL";"TAB3",#N/A,TRUE,"GENERAL";"TAB4",#N/A,TRUE,"GENERAL";"TAB5",#N/A,TRUE,"GENERAL"}</definedName>
    <definedName name="qwqwqwj" hidden="1">{"TAB1",#N/A,TRUE,"GENERAL";"TAB2",#N/A,TRUE,"GENERAL";"TAB3",#N/A,TRUE,"GENERAL";"TAB4",#N/A,TRUE,"GENERAL";"TAB5",#N/A,TRUE,"GENERAL"}</definedName>
    <definedName name="qwqwqwj_1" localSheetId="19" hidden="1">{"TAB1",#N/A,TRUE,"GENERAL";"TAB2",#N/A,TRUE,"GENERAL";"TAB3",#N/A,TRUE,"GENERAL";"TAB4",#N/A,TRUE,"GENERAL";"TAB5",#N/A,TRUE,"GENERAL"}</definedName>
    <definedName name="qwqwqwj_1" localSheetId="20" hidden="1">{"TAB1",#N/A,TRUE,"GENERAL";"TAB2",#N/A,TRUE,"GENERAL";"TAB3",#N/A,TRUE,"GENERAL";"TAB4",#N/A,TRUE,"GENERAL";"TAB5",#N/A,TRUE,"GENERAL"}</definedName>
    <definedName name="qwqwqwj_1" hidden="1">{"TAB1",#N/A,TRUE,"GENERAL";"TAB2",#N/A,TRUE,"GENERAL";"TAB3",#N/A,TRUE,"GENERAL";"TAB4",#N/A,TRUE,"GENERAL";"TAB5",#N/A,TRUE,"GENERAL"}</definedName>
    <definedName name="R.1" localSheetId="7">#REF!</definedName>
    <definedName name="R.1" localSheetId="1">#REF!</definedName>
    <definedName name="R.1">#REF!</definedName>
    <definedName name="R.10" localSheetId="7">#REF!</definedName>
    <definedName name="R.10" localSheetId="1">#REF!</definedName>
    <definedName name="R.10">#REF!</definedName>
    <definedName name="R.11" localSheetId="7">#REF!</definedName>
    <definedName name="R.11" localSheetId="1">#REF!</definedName>
    <definedName name="R.11">#REF!</definedName>
    <definedName name="R.12" localSheetId="7">#REF!</definedName>
    <definedName name="R.12" localSheetId="1">#REF!</definedName>
    <definedName name="R.12">#REF!</definedName>
    <definedName name="R.13" localSheetId="7">#REF!</definedName>
    <definedName name="R.13" localSheetId="1">#REF!</definedName>
    <definedName name="R.13">#REF!</definedName>
    <definedName name="R.14" localSheetId="7">#REF!</definedName>
    <definedName name="R.14" localSheetId="1">#REF!</definedName>
    <definedName name="R.14">#REF!</definedName>
    <definedName name="R.15" localSheetId="7">#REF!</definedName>
    <definedName name="R.15" localSheetId="1">#REF!</definedName>
    <definedName name="R.15">#REF!</definedName>
    <definedName name="R.16" localSheetId="7">#REF!</definedName>
    <definedName name="R.16" localSheetId="1">#REF!</definedName>
    <definedName name="R.16">#REF!</definedName>
    <definedName name="R.17" localSheetId="7">#REF!</definedName>
    <definedName name="R.17" localSheetId="1">#REF!</definedName>
    <definedName name="R.17">#REF!</definedName>
    <definedName name="R.18" localSheetId="7">#REF!</definedName>
    <definedName name="R.18" localSheetId="1">#REF!</definedName>
    <definedName name="R.18">#REF!</definedName>
    <definedName name="R.19" localSheetId="7">#REF!</definedName>
    <definedName name="R.19" localSheetId="1">#REF!</definedName>
    <definedName name="R.19">#REF!</definedName>
    <definedName name="R.2" localSheetId="7">#REF!</definedName>
    <definedName name="R.2" localSheetId="1">#REF!</definedName>
    <definedName name="R.2">#REF!</definedName>
    <definedName name="R.3" localSheetId="7">#REF!</definedName>
    <definedName name="R.3" localSheetId="1">#REF!</definedName>
    <definedName name="R.3">#REF!</definedName>
    <definedName name="R.4" localSheetId="7">#REF!</definedName>
    <definedName name="R.4" localSheetId="1">#REF!</definedName>
    <definedName name="R.4">#REF!</definedName>
    <definedName name="R.5" localSheetId="7">#REF!</definedName>
    <definedName name="R.5" localSheetId="1">#REF!</definedName>
    <definedName name="R.5">#REF!</definedName>
    <definedName name="R.6" localSheetId="7">#REF!</definedName>
    <definedName name="R.6" localSheetId="1">#REF!</definedName>
    <definedName name="R.6">#REF!</definedName>
    <definedName name="R.7" localSheetId="7">#REF!</definedName>
    <definedName name="R.7" localSheetId="1">#REF!</definedName>
    <definedName name="R.7">#REF!</definedName>
    <definedName name="R.8" localSheetId="7">#REF!</definedName>
    <definedName name="R.8" localSheetId="1">#REF!</definedName>
    <definedName name="R.8">#REF!</definedName>
    <definedName name="R.9" localSheetId="7">#REF!</definedName>
    <definedName name="R.9" localSheetId="1">#REF!</definedName>
    <definedName name="R.9">#REF!</definedName>
    <definedName name="r.CashFlow" localSheetId="7" hidden="1">#REF!</definedName>
    <definedName name="r.CashFlow" localSheetId="1" hidden="1">#REF!</definedName>
    <definedName name="r.CashFlow" hidden="1">#REF!</definedName>
    <definedName name="r.Leverage" localSheetId="7" hidden="1">#REF!</definedName>
    <definedName name="r.Leverage" localSheetId="1" hidden="1">#REF!</definedName>
    <definedName name="r.Leverage" hidden="1">#REF!</definedName>
    <definedName name="r.Liquidity" localSheetId="7" hidden="1">#REF!</definedName>
    <definedName name="r.Liquidity" localSheetId="1" hidden="1">#REF!</definedName>
    <definedName name="r.Liquidity" hidden="1">#REF!</definedName>
    <definedName name="r.Market" localSheetId="7" hidden="1">#REF!</definedName>
    <definedName name="r.Market" localSheetId="1" hidden="1">#REF!</definedName>
    <definedName name="r.Market" hidden="1">#REF!</definedName>
    <definedName name="r.Profitability" localSheetId="7" hidden="1">#REF!</definedName>
    <definedName name="r.Profitability" localSheetId="1" hidden="1">#REF!</definedName>
    <definedName name="r.Profitability" hidden="1">#REF!</definedName>
    <definedName name="r.Summary" localSheetId="7" hidden="1">#REF!</definedName>
    <definedName name="r.Summary" localSheetId="1" hidden="1">#REF!</definedName>
    <definedName name="r.Summary" hidden="1">#REF!</definedName>
    <definedName name="Ra" localSheetId="7">#REF!</definedName>
    <definedName name="Ra" localSheetId="1">#REF!</definedName>
    <definedName name="Ra">#REF!</definedName>
    <definedName name="rango" localSheetId="7">#REF!</definedName>
    <definedName name="rango" localSheetId="1">#REF!</definedName>
    <definedName name="rango">#REF!</definedName>
    <definedName name="rata" localSheetId="7">#REF!</definedName>
    <definedName name="rata" localSheetId="19">#REF!</definedName>
    <definedName name="rata" localSheetId="18">#REF!</definedName>
    <definedName name="rata" localSheetId="20">#REF!</definedName>
    <definedName name="rata" localSheetId="1">#REF!</definedName>
    <definedName name="rata">#REF!</definedName>
    <definedName name="Rate1">[210]Summary!$D$6</definedName>
    <definedName name="rate2">[210]Summary!$D$7</definedName>
    <definedName name="ratio" localSheetId="7">#REF!</definedName>
    <definedName name="ratio" localSheetId="1">#REF!</definedName>
    <definedName name="ratio">#REF!</definedName>
    <definedName name="Rb" localSheetId="7">#REF!</definedName>
    <definedName name="Rb" localSheetId="1">#REF!</definedName>
    <definedName name="Rb">#REF!</definedName>
    <definedName name="Rd" localSheetId="7">#REF!</definedName>
    <definedName name="Rd" localSheetId="1">#REF!</definedName>
    <definedName name="Rd">#REF!</definedName>
    <definedName name="RD_CP" localSheetId="7">'[211]Working Cap Movemts'!#REF!</definedName>
    <definedName name="RD_CP" localSheetId="1">'[211]Working Cap Movemts'!#REF!</definedName>
    <definedName name="RD_CP">'[211]Working Cap Movemts'!#REF!</definedName>
    <definedName name="RD_CP_VL" localSheetId="7">'[211]Working Cap Movemts'!#REF!</definedName>
    <definedName name="RD_CP_VL" localSheetId="1">'[211]Working Cap Movemts'!#REF!</definedName>
    <definedName name="RD_CP_VL">'[211]Working Cap Movemts'!#REF!</definedName>
    <definedName name="RDN" localSheetId="19">[58]PRECIOS!$G$7</definedName>
    <definedName name="RDN" localSheetId="18">[58]PRECIOS!$G$7</definedName>
    <definedName name="RDN" localSheetId="20">[58]PRECIOS!$G$7</definedName>
    <definedName name="RDN">[66]Hoja1!$G$7</definedName>
    <definedName name="rds" localSheetId="7">#REF!</definedName>
    <definedName name="rds" localSheetId="19">#REF!</definedName>
    <definedName name="rds" localSheetId="18">#REF!</definedName>
    <definedName name="rds" localSheetId="20">#REF!</definedName>
    <definedName name="rds" localSheetId="1">#REF!</definedName>
    <definedName name="rds">#REF!</definedName>
    <definedName name="Re" localSheetId="7">#REF!</definedName>
    <definedName name="Re" localSheetId="1">#REF!</definedName>
    <definedName name="Re">#REF!</definedName>
    <definedName name="RE4NTA">[70]EQUIPOS!$D$8</definedName>
    <definedName name="rec" localSheetId="7">[212]Propuesta!#REF!</definedName>
    <definedName name="rec" localSheetId="1">[212]Propuesta!#REF!</definedName>
    <definedName name="rec">[212]Propuesta!#REF!</definedName>
    <definedName name="Recurso">[206]Sheet1!$B$2:$B$3</definedName>
    <definedName name="RECURSOS">'[213]REC-COD,'!$A$1:$D$962</definedName>
    <definedName name="REDESALCANTARILLADOTABLA1.2">'[4]INFORMACIÓN REFERENCIA'!$B$330:$F$341</definedName>
    <definedName name="REDESALCANTARILLADOTABLA1.4">'[4]INFORMACIÓN REFERENCIA'!$B$352:$F$364</definedName>
    <definedName name="REDESALCANTARILLADOTABLA1.5" localSheetId="7">#REF!</definedName>
    <definedName name="REDESALCANTARILLADOTABLA1.5" localSheetId="1">#REF!</definedName>
    <definedName name="REDESALCANTARILLADOTABLA1.5">#REF!</definedName>
    <definedName name="REDESTABLA6.1">'[4]INFORMACIÓN REFERENCIA'!$B$245:$E$256</definedName>
    <definedName name="REDESTABLA6.2">'[4]INFORMACIÓN REFERENCIA'!$B$260:$K$272</definedName>
    <definedName name="REDESTABLA6.3">'[4]INFORMACIÓN REFERENCIA'!$B$276:$C$287</definedName>
    <definedName name="REDUCCION_3__x_2" localSheetId="7">#REF!</definedName>
    <definedName name="REDUCCION_3__x_2" localSheetId="1">#REF!</definedName>
    <definedName name="REDUCCION_3__x_2">#REF!</definedName>
    <definedName name="REDUCCION_4__x_3" localSheetId="7">#REF!</definedName>
    <definedName name="REDUCCION_4__x_3" localSheetId="1">#REF!</definedName>
    <definedName name="REDUCCION_4__x_3">#REF!</definedName>
    <definedName name="REF" localSheetId="7">#REF!</definedName>
    <definedName name="REF" localSheetId="1">#REF!</definedName>
    <definedName name="REF">#REF!</definedName>
    <definedName name="REFERENCIAPROYECTOS">[4]REFERENCIAS!$A$3:$F$24</definedName>
    <definedName name="REFMAR" localSheetId="7">#REF!</definedName>
    <definedName name="REFMAR" localSheetId="1">#REF!</definedName>
    <definedName name="REFMAR">#REF!</definedName>
    <definedName name="REG" localSheetId="7">#REF!</definedName>
    <definedName name="REG" localSheetId="19">'[179]Estado Resumen'!XFC1&gt;2.5</definedName>
    <definedName name="REG" localSheetId="18">'[179]Estado Resumen'!XFC1&gt;2.5</definedName>
    <definedName name="REG" localSheetId="20">'[179]Estado Resumen'!XFC1&gt;2.5</definedName>
    <definedName name="REG" localSheetId="1">#REF!</definedName>
    <definedName name="REG">#REF!</definedName>
    <definedName name="REGBT">#N/A</definedName>
    <definedName name="rege" localSheetId="19" hidden="1">{"TAB1",#N/A,TRUE,"GENERAL";"TAB2",#N/A,TRUE,"GENERAL";"TAB3",#N/A,TRUE,"GENERAL";"TAB4",#N/A,TRUE,"GENERAL";"TAB5",#N/A,TRUE,"GENERAL"}</definedName>
    <definedName name="rege" localSheetId="20" hidden="1">{"TAB1",#N/A,TRUE,"GENERAL";"TAB2",#N/A,TRUE,"GENERAL";"TAB3",#N/A,TRUE,"GENERAL";"TAB4",#N/A,TRUE,"GENERAL";"TAB5",#N/A,TRUE,"GENERAL"}</definedName>
    <definedName name="rege" hidden="1">{"TAB1",#N/A,TRUE,"GENERAL";"TAB2",#N/A,TRUE,"GENERAL";"TAB3",#N/A,TRUE,"GENERAL";"TAB4",#N/A,TRUE,"GENERAL";"TAB5",#N/A,TRUE,"GENERAL"}</definedName>
    <definedName name="rege_1" localSheetId="19" hidden="1">{"TAB1",#N/A,TRUE,"GENERAL";"TAB2",#N/A,TRUE,"GENERAL";"TAB3",#N/A,TRUE,"GENERAL";"TAB4",#N/A,TRUE,"GENERAL";"TAB5",#N/A,TRUE,"GENERAL"}</definedName>
    <definedName name="rege_1" localSheetId="20" hidden="1">{"TAB1",#N/A,TRUE,"GENERAL";"TAB2",#N/A,TRUE,"GENERAL";"TAB3",#N/A,TRUE,"GENERAL";"TAB4",#N/A,TRUE,"GENERAL";"TAB5",#N/A,TRUE,"GENERAL"}</definedName>
    <definedName name="rege_1" hidden="1">{"TAB1",#N/A,TRUE,"GENERAL";"TAB2",#N/A,TRUE,"GENERAL";"TAB3",#N/A,TRUE,"GENERAL";"TAB4",#N/A,TRUE,"GENERAL";"TAB5",#N/A,TRUE,"GENERAL"}</definedName>
    <definedName name="regional" localSheetId="19">[73]CARRETERAS!$A$2</definedName>
    <definedName name="regional" localSheetId="18">[73]CARRETERAS!$A$2</definedName>
    <definedName name="regional" localSheetId="20">[73]CARRETERAS!$A$2</definedName>
    <definedName name="regional">[74]CARRETERAS!$A$2</definedName>
    <definedName name="regiones">[38]Listado!$B$2:$B$9</definedName>
    <definedName name="regresd" localSheetId="19" hidden="1">{"TAB1",#N/A,TRUE,"GENERAL";"TAB2",#N/A,TRUE,"GENERAL";"TAB3",#N/A,TRUE,"GENERAL";"TAB4",#N/A,TRUE,"GENERAL";"TAB5",#N/A,TRUE,"GENERAL"}</definedName>
    <definedName name="regresd" localSheetId="20" hidden="1">{"TAB1",#N/A,TRUE,"GENERAL";"TAB2",#N/A,TRUE,"GENERAL";"TAB3",#N/A,TRUE,"GENERAL";"TAB4",#N/A,TRUE,"GENERAL";"TAB5",#N/A,TRUE,"GENERAL"}</definedName>
    <definedName name="regresd" hidden="1">{"TAB1",#N/A,TRUE,"GENERAL";"TAB2",#N/A,TRUE,"GENERAL";"TAB3",#N/A,TRUE,"GENERAL";"TAB4",#N/A,TRUE,"GENERAL";"TAB5",#N/A,TRUE,"GENERAL"}</definedName>
    <definedName name="regresd_1" localSheetId="19" hidden="1">{"TAB1",#N/A,TRUE,"GENERAL";"TAB2",#N/A,TRUE,"GENERAL";"TAB3",#N/A,TRUE,"GENERAL";"TAB4",#N/A,TRUE,"GENERAL";"TAB5",#N/A,TRUE,"GENERAL"}</definedName>
    <definedName name="regresd_1" localSheetId="20" hidden="1">{"TAB1",#N/A,TRUE,"GENERAL";"TAB2",#N/A,TRUE,"GENERAL";"TAB3",#N/A,TRUE,"GENERAL";"TAB4",#N/A,TRUE,"GENERAL";"TAB5",#N/A,TRUE,"GENERAL"}</definedName>
    <definedName name="regresd_1"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20" hidden="1">{"TAB1",#N/A,TRUE,"GENERAL";"TAB2",#N/A,TRUE,"GENERAL";"TAB3",#N/A,TRUE,"GENERAL";"TAB4",#N/A,TRUE,"GENERAL";"TAB5",#N/A,TRUE,"GENERAL"}</definedName>
    <definedName name="regthio" hidden="1">{"TAB1",#N/A,TRUE,"GENERAL";"TAB2",#N/A,TRUE,"GENERAL";"TAB3",#N/A,TRUE,"GENERAL";"TAB4",#N/A,TRUE,"GENERAL";"TAB5",#N/A,TRUE,"GENERAL"}</definedName>
    <definedName name="regthio_1" localSheetId="19" hidden="1">{"TAB1",#N/A,TRUE,"GENERAL";"TAB2",#N/A,TRUE,"GENERAL";"TAB3",#N/A,TRUE,"GENERAL";"TAB4",#N/A,TRUE,"GENERAL";"TAB5",#N/A,TRUE,"GENERAL"}</definedName>
    <definedName name="regthio_1" localSheetId="20" hidden="1">{"TAB1",#N/A,TRUE,"GENERAL";"TAB2",#N/A,TRUE,"GENERAL";"TAB3",#N/A,TRUE,"GENERAL";"TAB4",#N/A,TRUE,"GENERAL";"TAB5",#N/A,TRUE,"GENERAL"}</definedName>
    <definedName name="regthio_1" hidden="1">{"TAB1",#N/A,TRUE,"GENERAL";"TAB2",#N/A,TRUE,"GENERAL";"TAB3",#N/A,TRUE,"GENERAL";"TAB4",#N/A,TRUE,"GENERAL";"TAB5",#N/A,TRUE,"GENERAL"}</definedName>
    <definedName name="REGULAR" localSheetId="7">#REF!</definedName>
    <definedName name="REGULAR" localSheetId="19">'[181]ESTADO VÍA-CRIT.TECNICO'!XFC1&gt;2.5</definedName>
    <definedName name="REGULAR" localSheetId="18">'[181]ESTADO VÍA-CRIT.TECNICO'!XFC1&gt;2.5</definedName>
    <definedName name="REGULAR" localSheetId="20">'[181]ESTADO VÍA-CRIT.TECNICO'!XFC1&gt;2.5</definedName>
    <definedName name="REGULAR" localSheetId="1">#REF!</definedName>
    <definedName name="REGULAR">#REF!</definedName>
    <definedName name="REGULAR4006" localSheetId="7">#REF!</definedName>
    <definedName name="REGULAR4006" localSheetId="19">#REF!</definedName>
    <definedName name="REGULAR4006" localSheetId="18">#REF!</definedName>
    <definedName name="REGULAR4006" localSheetId="20">#REF!</definedName>
    <definedName name="REGULAR4006" localSheetId="1">#REF!</definedName>
    <definedName name="REGULAR4006">#REF!</definedName>
    <definedName name="REGULAR4006A" localSheetId="7">#REF!</definedName>
    <definedName name="REGULAR4006A" localSheetId="19">#REF!</definedName>
    <definedName name="REGULAR4006A" localSheetId="18">#REF!</definedName>
    <definedName name="REGULAR4006A" localSheetId="20">#REF!</definedName>
    <definedName name="REGULAR4006A" localSheetId="1">#REF!</definedName>
    <definedName name="REGULAR4006A">#REF!</definedName>
    <definedName name="REGULAR40CN01" localSheetId="7">#REF!</definedName>
    <definedName name="REGULAR40CN01" localSheetId="20">#REF!</definedName>
    <definedName name="REGULAR40CN01" localSheetId="1">#REF!</definedName>
    <definedName name="REGULAR40CN01">#REF!</definedName>
    <definedName name="REGULAR40CNA" localSheetId="7">#REF!</definedName>
    <definedName name="REGULAR40CNA" localSheetId="20">#REF!</definedName>
    <definedName name="REGULAR40CNA" localSheetId="1">#REF!</definedName>
    <definedName name="REGULAR40CNA">#REF!</definedName>
    <definedName name="REGULAR40CNB" localSheetId="7">#REF!</definedName>
    <definedName name="REGULAR40CNB" localSheetId="20">#REF!</definedName>
    <definedName name="REGULAR40CNB" localSheetId="1">#REF!</definedName>
    <definedName name="REGULAR40CNB">#REF!</definedName>
    <definedName name="REGULAR55CN01" localSheetId="7">#REF!</definedName>
    <definedName name="REGULAR55CN01" localSheetId="20">#REF!</definedName>
    <definedName name="REGULAR55CN01" localSheetId="1">#REF!</definedName>
    <definedName name="REGULAR55CN01">#REF!</definedName>
    <definedName name="REGULAR55CN03" localSheetId="7">#REF!</definedName>
    <definedName name="REGULAR55CN03" localSheetId="20">#REF!</definedName>
    <definedName name="REGULAR55CN03" localSheetId="1">#REF!</definedName>
    <definedName name="REGULAR55CN03">#REF!</definedName>
    <definedName name="REGULAR5607" localSheetId="7">#REF!</definedName>
    <definedName name="REGULAR5607" localSheetId="20">#REF!</definedName>
    <definedName name="REGULAR5607" localSheetId="1">#REF!</definedName>
    <definedName name="REGULAR5607">#REF!</definedName>
    <definedName name="REGULARAFIR5607" localSheetId="7">#REF!</definedName>
    <definedName name="REGULARAFIR5607" localSheetId="20">#REF!</definedName>
    <definedName name="REGULARAFIR5607" localSheetId="1">#REF!</definedName>
    <definedName name="REGULARAFIR5607">#REF!</definedName>
    <definedName name="REJHE" localSheetId="19" hidden="1">{"via1",#N/A,TRUE,"general";"via2",#N/A,TRUE,"general";"via3",#N/A,TRUE,"general"}</definedName>
    <definedName name="REJHE" localSheetId="20" hidden="1">{"via1",#N/A,TRUE,"general";"via2",#N/A,TRUE,"general";"via3",#N/A,TRUE,"general"}</definedName>
    <definedName name="REJHE" hidden="1">{"via1",#N/A,TRUE,"general";"via2",#N/A,TRUE,"general";"via3",#N/A,TRUE,"general"}</definedName>
    <definedName name="REJHE_1" localSheetId="19" hidden="1">{"via1",#N/A,TRUE,"general";"via2",#N/A,TRUE,"general";"via3",#N/A,TRUE,"general"}</definedName>
    <definedName name="REJHE_1" localSheetId="20" hidden="1">{"via1",#N/A,TRUE,"general";"via2",#N/A,TRUE,"general";"via3",#N/A,TRUE,"general"}</definedName>
    <definedName name="REJHE_1" hidden="1">{"via1",#N/A,TRUE,"general";"via2",#N/A,TRUE,"general";"via3",#N/A,TRUE,"general"}</definedName>
    <definedName name="RELACUION" localSheetId="7">#REF!</definedName>
    <definedName name="RELACUION" localSheetId="1">#REF!</definedName>
    <definedName name="RELACUION">#REF!</definedName>
    <definedName name="rell" localSheetId="7">#REF!</definedName>
    <definedName name="rell" localSheetId="19">#REF!</definedName>
    <definedName name="rell" localSheetId="18">#REF!</definedName>
    <definedName name="rell" localSheetId="20">#REF!</definedName>
    <definedName name="rell" localSheetId="1">#REF!</definedName>
    <definedName name="rell">#REF!</definedName>
    <definedName name="relle" localSheetId="7">#REF!</definedName>
    <definedName name="relle" localSheetId="1">#REF!</definedName>
    <definedName name="relle">#REF!</definedName>
    <definedName name="relleno" localSheetId="7">#REF!</definedName>
    <definedName name="relleno" localSheetId="1">#REF!</definedName>
    <definedName name="relleno">#REF!</definedName>
    <definedName name="RELLENO_DE_BRECHAS_CON_MAT._SELEC._DE_LA_EXCV." localSheetId="7">#REF!</definedName>
    <definedName name="RELLENO_DE_BRECHAS_CON_MAT._SELEC._DE_LA_EXCV." localSheetId="1">#REF!</definedName>
    <definedName name="RELLENO_DE_BRECHAS_CON_MAT._SELEC._DE_LA_EXCV.">#REF!</definedName>
    <definedName name="RELLENO_MURO_MARGEN_IZQUIERDA_CON_RECEBO" localSheetId="7">#REF!</definedName>
    <definedName name="RELLENO_MURO_MARGEN_IZQUIERDA_CON_RECEBO" localSheetId="1">#REF!</definedName>
    <definedName name="RELLENO_MURO_MARGEN_IZQUIERDA_CON_RECEBO">#REF!</definedName>
    <definedName name="RELLG" localSheetId="7">#REF!</definedName>
    <definedName name="RELLG" localSheetId="20">#REF!</definedName>
    <definedName name="RELLG" localSheetId="1">#REF!</definedName>
    <definedName name="RELLG">#REF!</definedName>
    <definedName name="rendimiento" localSheetId="7">#REF!</definedName>
    <definedName name="rendimiento" localSheetId="1">#REF!</definedName>
    <definedName name="rendimiento">#REF!</definedName>
    <definedName name="REP">[26]APU!$J$303</definedName>
    <definedName name="reparacion4" localSheetId="7">'[51]PRESTACIONES SOCIALES'!#REF!</definedName>
    <definedName name="reparacion4" localSheetId="1">'[51]PRESTACIONES SOCIALES'!#REF!</definedName>
    <definedName name="reparacion4">'[51]PRESTACIONES SOCIALES'!#REF!</definedName>
    <definedName name="repello" localSheetId="7">#REF!</definedName>
    <definedName name="repello" localSheetId="1">#REF!</definedName>
    <definedName name="repello">#REF!</definedName>
    <definedName name="replanteo" localSheetId="7">#REF!</definedName>
    <definedName name="replanteo" localSheetId="1">#REF!</definedName>
    <definedName name="replanteo">#REF!</definedName>
    <definedName name="REPOSICIONACU">'[4]INFORMACIÓN REFERENCIA'!$B$674:$H$685</definedName>
    <definedName name="REPOSICIONACUREDES">'[4]INFORMACIÓN REFERENCIA'!$B$688:$D$699</definedName>
    <definedName name="REPOSICIONALC">'[4]INFORMACIÓN REFERENCIA'!$B$704:$D$715</definedName>
    <definedName name="REPOSICIONALCREDES">'[4]INFORMACIÓN REFERENCIA'!$B$718:$O$729</definedName>
    <definedName name="req" localSheetId="7">#REF!</definedName>
    <definedName name="req" localSheetId="1">#REF!</definedName>
    <definedName name="req">#REF!</definedName>
    <definedName name="Required_Delivery" localSheetId="7">#REF!</definedName>
    <definedName name="Required_Delivery" localSheetId="1">#REF!</definedName>
    <definedName name="Required_Delivery">#REF!</definedName>
    <definedName name="rer" localSheetId="19" hidden="1">{"via1",#N/A,TRUE,"general";"via2",#N/A,TRUE,"general";"via3",#N/A,TRUE,"general"}</definedName>
    <definedName name="rer" localSheetId="20" hidden="1">{"via1",#N/A,TRUE,"general";"via2",#N/A,TRUE,"general";"via3",#N/A,TRUE,"general"}</definedName>
    <definedName name="rer" hidden="1">{"via1",#N/A,TRUE,"general";"via2",#N/A,TRUE,"general";"via3",#N/A,TRUE,"general"}</definedName>
    <definedName name="rer_1" localSheetId="19" hidden="1">{"via1",#N/A,TRUE,"general";"via2",#N/A,TRUE,"general";"via3",#N/A,TRUE,"general"}</definedName>
    <definedName name="rer_1" localSheetId="20" hidden="1">{"via1",#N/A,TRUE,"general";"via2",#N/A,TRUE,"general";"via3",#N/A,TRUE,"general"}</definedName>
    <definedName name="rer_1" hidden="1">{"via1",#N/A,TRUE,"general";"via2",#N/A,TRUE,"general";"via3",#N/A,TRUE,"general"}</definedName>
    <definedName name="rererw" localSheetId="19" hidden="1">{"TAB1",#N/A,TRUE,"GENERAL";"TAB2",#N/A,TRUE,"GENERAL";"TAB3",#N/A,TRUE,"GENERAL";"TAB4",#N/A,TRUE,"GENERAL";"TAB5",#N/A,TRUE,"GENERAL"}</definedName>
    <definedName name="rererw" localSheetId="20" hidden="1">{"TAB1",#N/A,TRUE,"GENERAL";"TAB2",#N/A,TRUE,"GENERAL";"TAB3",#N/A,TRUE,"GENERAL";"TAB4",#N/A,TRUE,"GENERAL";"TAB5",#N/A,TRUE,"GENERAL"}</definedName>
    <definedName name="rererw" hidden="1">{"TAB1",#N/A,TRUE,"GENERAL";"TAB2",#N/A,TRUE,"GENERAL";"TAB3",#N/A,TRUE,"GENERAL";"TAB4",#N/A,TRUE,"GENERAL";"TAB5",#N/A,TRUE,"GENERAL"}</definedName>
    <definedName name="rererw_1" localSheetId="19" hidden="1">{"TAB1",#N/A,TRUE,"GENERAL";"TAB2",#N/A,TRUE,"GENERAL";"TAB3",#N/A,TRUE,"GENERAL";"TAB4",#N/A,TRUE,"GENERAL";"TAB5",#N/A,TRUE,"GENERAL"}</definedName>
    <definedName name="rererw_1" localSheetId="20" hidden="1">{"TAB1",#N/A,TRUE,"GENERAL";"TAB2",#N/A,TRUE,"GENERAL";"TAB3",#N/A,TRUE,"GENERAL";"TAB4",#N/A,TRUE,"GENERAL";"TAB5",#N/A,TRUE,"GENERAL"}</definedName>
    <definedName name="rererw_1" hidden="1">{"TAB1",#N/A,TRUE,"GENERAL";"TAB2",#N/A,TRUE,"GENERAL";"TAB3",#N/A,TRUE,"GENERAL";"TAB4",#N/A,TRUE,"GENERAL";"TAB5",#N/A,TRUE,"GENERAL"}</definedName>
    <definedName name="RERERWE" localSheetId="7">[76]Estruc.ICEL!#REF!</definedName>
    <definedName name="RERERWE" localSheetId="20">[76]Estruc.ICEL!#REF!</definedName>
    <definedName name="RERERWE" localSheetId="1">[76]Estruc.ICEL!#REF!</definedName>
    <definedName name="RERERWE">[76]Estruc.ICEL!#REF!</definedName>
    <definedName name="rerg" localSheetId="19" hidden="1">{"TAB1",#N/A,TRUE,"GENERAL";"TAB2",#N/A,TRUE,"GENERAL";"TAB3",#N/A,TRUE,"GENERAL";"TAB4",#N/A,TRUE,"GENERAL";"TAB5",#N/A,TRUE,"GENERAL"}</definedName>
    <definedName name="rerg" localSheetId="20" hidden="1">{"TAB1",#N/A,TRUE,"GENERAL";"TAB2",#N/A,TRUE,"GENERAL";"TAB3",#N/A,TRUE,"GENERAL";"TAB4",#N/A,TRUE,"GENERAL";"TAB5",#N/A,TRUE,"GENERAL"}</definedName>
    <definedName name="rerg" hidden="1">{"TAB1",#N/A,TRUE,"GENERAL";"TAB2",#N/A,TRUE,"GENERAL";"TAB3",#N/A,TRUE,"GENERAL";"TAB4",#N/A,TRUE,"GENERAL";"TAB5",#N/A,TRUE,"GENERAL"}</definedName>
    <definedName name="rerg_1" localSheetId="19" hidden="1">{"TAB1",#N/A,TRUE,"GENERAL";"TAB2",#N/A,TRUE,"GENERAL";"TAB3",#N/A,TRUE,"GENERAL";"TAB4",#N/A,TRUE,"GENERAL";"TAB5",#N/A,TRUE,"GENERAL"}</definedName>
    <definedName name="rerg_1" localSheetId="20" hidden="1">{"TAB1",#N/A,TRUE,"GENERAL";"TAB2",#N/A,TRUE,"GENERAL";"TAB3",#N/A,TRUE,"GENERAL";"TAB4",#N/A,TRUE,"GENERAL";"TAB5",#N/A,TRUE,"GENERAL"}</definedName>
    <definedName name="rerg_1"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20" hidden="1">{"TAB1",#N/A,TRUE,"GENERAL";"TAB2",#N/A,TRUE,"GENERAL";"TAB3",#N/A,TRUE,"GENERAL";"TAB4",#N/A,TRUE,"GENERAL";"TAB5",#N/A,TRUE,"GENERAL"}</definedName>
    <definedName name="rerrrrw" hidden="1">{"TAB1",#N/A,TRUE,"GENERAL";"TAB2",#N/A,TRUE,"GENERAL";"TAB3",#N/A,TRUE,"GENERAL";"TAB4",#N/A,TRUE,"GENERAL";"TAB5",#N/A,TRUE,"GENERAL"}</definedName>
    <definedName name="rerrrrw_1" localSheetId="19" hidden="1">{"TAB1",#N/A,TRUE,"GENERAL";"TAB2",#N/A,TRUE,"GENERAL";"TAB3",#N/A,TRUE,"GENERAL";"TAB4",#N/A,TRUE,"GENERAL";"TAB5",#N/A,TRUE,"GENERAL"}</definedName>
    <definedName name="rerrrrw_1" localSheetId="20" hidden="1">{"TAB1",#N/A,TRUE,"GENERAL";"TAB2",#N/A,TRUE,"GENERAL";"TAB3",#N/A,TRUE,"GENERAL";"TAB4",#N/A,TRUE,"GENERAL";"TAB5",#N/A,TRUE,"GENERAL"}</definedName>
    <definedName name="rerrrrw_1" hidden="1">{"TAB1",#N/A,TRUE,"GENERAL";"TAB2",#N/A,TRUE,"GENERAL";"TAB3",#N/A,TRUE,"GENERAL";"TAB4",#N/A,TRUE,"GENERAL";"TAB5",#N/A,TRUE,"GENERAL"}</definedName>
    <definedName name="Reserva" localSheetId="7">[14]Gastos!#REF!</definedName>
    <definedName name="Reserva" localSheetId="1">[14]Gastos!#REF!</definedName>
    <definedName name="Reserva">[14]Gastos!#REF!</definedName>
    <definedName name="residente" localSheetId="19">'[73]GENERALIDADES '!$E$9</definedName>
    <definedName name="residente" localSheetId="18">'[73]GENERALIDADES '!$E$9</definedName>
    <definedName name="residente" localSheetId="20">'[73]GENERALIDADES '!$E$9</definedName>
    <definedName name="residente">'[74]GENERALIDADES '!$E$9</definedName>
    <definedName name="Responsible">'[50]2009 Jagua'!$G$2:$G$27</definedName>
    <definedName name="RESU" localSheetId="7">#REF!</definedName>
    <definedName name="RESU" localSheetId="1">#REF!</definedName>
    <definedName name="RESU">#REF!</definedName>
    <definedName name="resumen" localSheetId="7">#REF!</definedName>
    <definedName name="resumen" localSheetId="1">#REF!</definedName>
    <definedName name="resumen">#REF!</definedName>
    <definedName name="RESUMENALCANTARILLADO" localSheetId="7">#REF!</definedName>
    <definedName name="RESUMENALCANTARILLADO" localSheetId="1">#REF!</definedName>
    <definedName name="RESUMENALCANTARILLADO">#REF!</definedName>
    <definedName name="ResumenAPU">[131]ResumenMaterial!$A$12:$AB$169</definedName>
    <definedName name="RESUMENCOSTOSOPERACIÓN">'[4]CALCULO COSTOS DE OPERACIÓN'!$B$6:$Q$41</definedName>
    <definedName name="RESUMENINVERSIONESACU">'[4]CALCULO POI'!$A$6:$M$41</definedName>
    <definedName name="RESUMENINVERSIONESACUEDUCTO">'[4]CALCULO POI'!$A$6:$M$41</definedName>
    <definedName name="RESUMENINVERSIONESALC">'[4]CALCULO POI'!$A$202:$K$237</definedName>
    <definedName name="RESUMENMODELODEMANDA" localSheetId="7">#REF!</definedName>
    <definedName name="RESUMENMODELODEMANDA" localSheetId="1">#REF!</definedName>
    <definedName name="RESUMENMODELODEMANDA">#REF!</definedName>
    <definedName name="RESUMENOPTIMIZACIONACU">'[4]CALCULO POI'!$A$46:$L$81</definedName>
    <definedName name="RESUMENOPTIMIZACIONALC">'[4]CALCULO POI'!$A$242:$I$277</definedName>
    <definedName name="RET" localSheetId="7">#REF!</definedName>
    <definedName name="RET" localSheetId="1">#REF!</definedName>
    <definedName name="RET">#REF!</definedName>
    <definedName name="reten" localSheetId="7">[14]Gastos!#REF!</definedName>
    <definedName name="reten" localSheetId="1">[14]Gastos!#REF!</definedName>
    <definedName name="reten">[14]Gastos!#REF!</definedName>
    <definedName name="Retenc">[54]BASES!$E$31</definedName>
    <definedName name="retiroarbol" localSheetId="7">#REF!</definedName>
    <definedName name="retiroarbol" localSheetId="1">#REF!</definedName>
    <definedName name="retiroarbol">#REF!</definedName>
    <definedName name="retirocorte" localSheetId="7">#REF!</definedName>
    <definedName name="retirocorte" localSheetId="1">#REF!</definedName>
    <definedName name="retirocorte">#REF!</definedName>
    <definedName name="retr" localSheetId="7">#REF!</definedName>
    <definedName name="retr" localSheetId="1">#REF!</definedName>
    <definedName name="retr">#REF!</definedName>
    <definedName name="RETTRE" localSheetId="19" hidden="1">{"via1",#N/A,TRUE,"general";"via2",#N/A,TRUE,"general";"via3",#N/A,TRUE,"general"}</definedName>
    <definedName name="RETTRE" localSheetId="20" hidden="1">{"via1",#N/A,TRUE,"general";"via2",#N/A,TRUE,"general";"via3",#N/A,TRUE,"general"}</definedName>
    <definedName name="RETTRE" hidden="1">{"via1",#N/A,TRUE,"general";"via2",#N/A,TRUE,"general";"via3",#N/A,TRUE,"general"}</definedName>
    <definedName name="RETTRE_1" localSheetId="19" hidden="1">{"via1",#N/A,TRUE,"general";"via2",#N/A,TRUE,"general";"via3",#N/A,TRUE,"general"}</definedName>
    <definedName name="RETTRE_1" localSheetId="20" hidden="1">{"via1",#N/A,TRUE,"general";"via2",#N/A,TRUE,"general";"via3",#N/A,TRUE,"general"}</definedName>
    <definedName name="RETTRE_1" hidden="1">{"via1",#N/A,TRUE,"general";"via2",#N/A,TRUE,"general";"via3",#N/A,TRUE,"general"}</definedName>
    <definedName name="rety" localSheetId="19" hidden="1">{"TAB1",#N/A,TRUE,"GENERAL";"TAB2",#N/A,TRUE,"GENERAL";"TAB3",#N/A,TRUE,"GENERAL";"TAB4",#N/A,TRUE,"GENERAL";"TAB5",#N/A,TRUE,"GENERAL"}</definedName>
    <definedName name="rety" localSheetId="20" hidden="1">{"TAB1",#N/A,TRUE,"GENERAL";"TAB2",#N/A,TRUE,"GENERAL";"TAB3",#N/A,TRUE,"GENERAL";"TAB4",#N/A,TRUE,"GENERAL";"TAB5",#N/A,TRUE,"GENERAL"}</definedName>
    <definedName name="rety" hidden="1">{"TAB1",#N/A,TRUE,"GENERAL";"TAB2",#N/A,TRUE,"GENERAL";"TAB3",#N/A,TRUE,"GENERAL";"TAB4",#N/A,TRUE,"GENERAL";"TAB5",#N/A,TRUE,"GENERAL"}</definedName>
    <definedName name="rety_1" localSheetId="19" hidden="1">{"TAB1",#N/A,TRUE,"GENERAL";"TAB2",#N/A,TRUE,"GENERAL";"TAB3",#N/A,TRUE,"GENERAL";"TAB4",#N/A,TRUE,"GENERAL";"TAB5",#N/A,TRUE,"GENERAL"}</definedName>
    <definedName name="rety_1" localSheetId="20" hidden="1">{"TAB1",#N/A,TRUE,"GENERAL";"TAB2",#N/A,TRUE,"GENERAL";"TAB3",#N/A,TRUE,"GENERAL";"TAB4",#N/A,TRUE,"GENERAL";"TAB5",#N/A,TRUE,"GENERAL"}</definedName>
    <definedName name="rety_1" hidden="1">{"TAB1",#N/A,TRUE,"GENERAL";"TAB2",#N/A,TRUE,"GENERAL";"TAB3",#N/A,TRUE,"GENERAL";"TAB4",#N/A,TRUE,"GENERAL";"TAB5",#N/A,TRUE,"GENERAL"}</definedName>
    <definedName name="revipre" localSheetId="7">#REF!</definedName>
    <definedName name="revipre" localSheetId="20">#REF!</definedName>
    <definedName name="revipre" localSheetId="1">#REF!</definedName>
    <definedName name="revipre">#REF!</definedName>
    <definedName name="rewfreg" localSheetId="19" hidden="1">{"via1",#N/A,TRUE,"general";"via2",#N/A,TRUE,"general";"via3",#N/A,TRUE,"general"}</definedName>
    <definedName name="rewfreg" localSheetId="20" hidden="1">{"via1",#N/A,TRUE,"general";"via2",#N/A,TRUE,"general";"via3",#N/A,TRUE,"general"}</definedName>
    <definedName name="rewfreg" hidden="1">{"via1",#N/A,TRUE,"general";"via2",#N/A,TRUE,"general";"via3",#N/A,TRUE,"general"}</definedName>
    <definedName name="rewfreg_1" localSheetId="19" hidden="1">{"via1",#N/A,TRUE,"general";"via2",#N/A,TRUE,"general";"via3",#N/A,TRUE,"general"}</definedName>
    <definedName name="rewfreg_1" localSheetId="20" hidden="1">{"via1",#N/A,TRUE,"general";"via2",#N/A,TRUE,"general";"via3",#N/A,TRUE,"general"}</definedName>
    <definedName name="rewfreg_1" hidden="1">{"via1",#N/A,TRUE,"general";"via2",#N/A,TRUE,"general";"via3",#N/A,TRUE,"general"}</definedName>
    <definedName name="rewr" localSheetId="19" hidden="1">{"via1",#N/A,TRUE,"general";"via2",#N/A,TRUE,"general";"via3",#N/A,TRUE,"general"}</definedName>
    <definedName name="rewr" localSheetId="20" hidden="1">{"via1",#N/A,TRUE,"general";"via2",#N/A,TRUE,"general";"via3",#N/A,TRUE,"general"}</definedName>
    <definedName name="rewr" hidden="1">{"via1",#N/A,TRUE,"general";"via2",#N/A,TRUE,"general";"via3",#N/A,TRUE,"general"}</definedName>
    <definedName name="rewr_1" localSheetId="19" hidden="1">{"via1",#N/A,TRUE,"general";"via2",#N/A,TRUE,"general";"via3",#N/A,TRUE,"general"}</definedName>
    <definedName name="rewr_1" localSheetId="20" hidden="1">{"via1",#N/A,TRUE,"general";"via2",#N/A,TRUE,"general";"via3",#N/A,TRUE,"general"}</definedName>
    <definedName name="rewr_1" hidden="1">{"via1",#N/A,TRUE,"general";"via2",#N/A,TRUE,"general";"via3",#N/A,TRUE,"general"}</definedName>
    <definedName name="REWWER" localSheetId="19" hidden="1">{"TAB1",#N/A,TRUE,"GENERAL";"TAB2",#N/A,TRUE,"GENERAL";"TAB3",#N/A,TRUE,"GENERAL";"TAB4",#N/A,TRUE,"GENERAL";"TAB5",#N/A,TRUE,"GENERAL"}</definedName>
    <definedName name="REWWER" localSheetId="20" hidden="1">{"TAB1",#N/A,TRUE,"GENERAL";"TAB2",#N/A,TRUE,"GENERAL";"TAB3",#N/A,TRUE,"GENERAL";"TAB4",#N/A,TRUE,"GENERAL";"TAB5",#N/A,TRUE,"GENERAL"}</definedName>
    <definedName name="REWWER" hidden="1">{"TAB1",#N/A,TRUE,"GENERAL";"TAB2",#N/A,TRUE,"GENERAL";"TAB3",#N/A,TRUE,"GENERAL";"TAB4",#N/A,TRUE,"GENERAL";"TAB5",#N/A,TRUE,"GENERAL"}</definedName>
    <definedName name="REWWER_1" localSheetId="19" hidden="1">{"TAB1",#N/A,TRUE,"GENERAL";"TAB2",#N/A,TRUE,"GENERAL";"TAB3",#N/A,TRUE,"GENERAL";"TAB4",#N/A,TRUE,"GENERAL";"TAB5",#N/A,TRUE,"GENERAL"}</definedName>
    <definedName name="REWWER_1" localSheetId="20" hidden="1">{"TAB1",#N/A,TRUE,"GENERAL";"TAB2",#N/A,TRUE,"GENERAL";"TAB3",#N/A,TRUE,"GENERAL";"TAB4",#N/A,TRUE,"GENERAL";"TAB5",#N/A,TRUE,"GENERAL"}</definedName>
    <definedName name="REWWER_1"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20" hidden="1">{"TAB1",#N/A,TRUE,"GENERAL";"TAB2",#N/A,TRUE,"GENERAL";"TAB3",#N/A,TRUE,"GENERAL";"TAB4",#N/A,TRUE,"GENERAL";"TAB5",#N/A,TRUE,"GENERAL"}</definedName>
    <definedName name="reyepoi" hidden="1">{"TAB1",#N/A,TRUE,"GENERAL";"TAB2",#N/A,TRUE,"GENERAL";"TAB3",#N/A,TRUE,"GENERAL";"TAB4",#N/A,TRUE,"GENERAL";"TAB5",#N/A,TRUE,"GENERAL"}</definedName>
    <definedName name="reyepoi_1" localSheetId="19" hidden="1">{"TAB1",#N/A,TRUE,"GENERAL";"TAB2",#N/A,TRUE,"GENERAL";"TAB3",#N/A,TRUE,"GENERAL";"TAB4",#N/A,TRUE,"GENERAL";"TAB5",#N/A,TRUE,"GENERAL"}</definedName>
    <definedName name="reyepoi_1" localSheetId="20" hidden="1">{"TAB1",#N/A,TRUE,"GENERAL";"TAB2",#N/A,TRUE,"GENERAL";"TAB3",#N/A,TRUE,"GENERAL";"TAB4",#N/A,TRUE,"GENERAL";"TAB5",#N/A,TRUE,"GENERAL"}</definedName>
    <definedName name="reyepoi_1" hidden="1">{"TAB1",#N/A,TRUE,"GENERAL";"TAB2",#N/A,TRUE,"GENERAL";"TAB3",#N/A,TRUE,"GENERAL";"TAB4",#N/A,TRUE,"GENERAL";"TAB5",#N/A,TRUE,"GENERAL"}</definedName>
    <definedName name="reyety" localSheetId="19" hidden="1">{"via1",#N/A,TRUE,"general";"via2",#N/A,TRUE,"general";"via3",#N/A,TRUE,"general"}</definedName>
    <definedName name="reyety" localSheetId="20" hidden="1">{"via1",#N/A,TRUE,"general";"via2",#N/A,TRUE,"general";"via3",#N/A,TRUE,"general"}</definedName>
    <definedName name="reyety" hidden="1">{"via1",#N/A,TRUE,"general";"via2",#N/A,TRUE,"general";"via3",#N/A,TRUE,"general"}</definedName>
    <definedName name="reyety_1" localSheetId="19" hidden="1">{"via1",#N/A,TRUE,"general";"via2",#N/A,TRUE,"general";"via3",#N/A,TRUE,"general"}</definedName>
    <definedName name="reyety_1" localSheetId="20" hidden="1">{"via1",#N/A,TRUE,"general";"via2",#N/A,TRUE,"general";"via3",#N/A,TRUE,"general"}</definedName>
    <definedName name="reyety_1" hidden="1">{"via1",#N/A,TRUE,"general";"via2",#N/A,TRUE,"general";"via3",#N/A,TRUE,"general"}</definedName>
    <definedName name="reyty" localSheetId="19" hidden="1">{"via1",#N/A,TRUE,"general";"via2",#N/A,TRUE,"general";"via3",#N/A,TRUE,"general"}</definedName>
    <definedName name="reyty" localSheetId="20" hidden="1">{"via1",#N/A,TRUE,"general";"via2",#N/A,TRUE,"general";"via3",#N/A,TRUE,"general"}</definedName>
    <definedName name="reyty" hidden="1">{"via1",#N/A,TRUE,"general";"via2",#N/A,TRUE,"general";"via3",#N/A,TRUE,"general"}</definedName>
    <definedName name="reyty_1" localSheetId="19" hidden="1">{"via1",#N/A,TRUE,"general";"via2",#N/A,TRUE,"general";"via3",#N/A,TRUE,"general"}</definedName>
    <definedName name="reyty_1" localSheetId="20" hidden="1">{"via1",#N/A,TRUE,"general";"via2",#N/A,TRUE,"general";"via3",#N/A,TRUE,"general"}</definedName>
    <definedName name="reyty_1" hidden="1">{"via1",#N/A,TRUE,"general";"via2",#N/A,TRUE,"general";"via3",#N/A,TRUE,"general"}</definedName>
    <definedName name="reyyt" localSheetId="19" hidden="1">{"via1",#N/A,TRUE,"general";"via2",#N/A,TRUE,"general";"via3",#N/A,TRUE,"general"}</definedName>
    <definedName name="reyyt" localSheetId="20" hidden="1">{"via1",#N/A,TRUE,"general";"via2",#N/A,TRUE,"general";"via3",#N/A,TRUE,"general"}</definedName>
    <definedName name="reyyt" hidden="1">{"via1",#N/A,TRUE,"general";"via2",#N/A,TRUE,"general";"via3",#N/A,TRUE,"general"}</definedName>
    <definedName name="reyyt_1" localSheetId="19" hidden="1">{"via1",#N/A,TRUE,"general";"via2",#N/A,TRUE,"general";"via3",#N/A,TRUE,"general"}</definedName>
    <definedName name="reyyt_1" localSheetId="20" hidden="1">{"via1",#N/A,TRUE,"general";"via2",#N/A,TRUE,"general";"via3",#N/A,TRUE,"general"}</definedName>
    <definedName name="reyyt_1" hidden="1">{"via1",#N/A,TRUE,"general";"via2",#N/A,TRUE,"general";"via3",#N/A,TRUE,"general"}</definedName>
    <definedName name="Rf" localSheetId="7">#REF!</definedName>
    <definedName name="Rf" localSheetId="1">#REF!</definedName>
    <definedName name="Rf">#REF!</definedName>
    <definedName name="rfhnhjyu" localSheetId="19" hidden="1">{"TAB1",#N/A,TRUE,"GENERAL";"TAB2",#N/A,TRUE,"GENERAL";"TAB3",#N/A,TRUE,"GENERAL";"TAB4",#N/A,TRUE,"GENERAL";"TAB5",#N/A,TRUE,"GENERAL"}</definedName>
    <definedName name="rfhnhjyu" localSheetId="20" hidden="1">{"TAB1",#N/A,TRUE,"GENERAL";"TAB2",#N/A,TRUE,"GENERAL";"TAB3",#N/A,TRUE,"GENERAL";"TAB4",#N/A,TRUE,"GENERAL";"TAB5",#N/A,TRUE,"GENERAL"}</definedName>
    <definedName name="rfhnhjyu" hidden="1">{"TAB1",#N/A,TRUE,"GENERAL";"TAB2",#N/A,TRUE,"GENERAL";"TAB3",#N/A,TRUE,"GENERAL";"TAB4",#N/A,TRUE,"GENERAL";"TAB5",#N/A,TRUE,"GENERAL"}</definedName>
    <definedName name="rfhnhjyu_1" localSheetId="19" hidden="1">{"TAB1",#N/A,TRUE,"GENERAL";"TAB2",#N/A,TRUE,"GENERAL";"TAB3",#N/A,TRUE,"GENERAL";"TAB4",#N/A,TRUE,"GENERAL";"TAB5",#N/A,TRUE,"GENERAL"}</definedName>
    <definedName name="rfhnhjyu_1" localSheetId="20" hidden="1">{"TAB1",#N/A,TRUE,"GENERAL";"TAB2",#N/A,TRUE,"GENERAL";"TAB3",#N/A,TRUE,"GENERAL";"TAB4",#N/A,TRUE,"GENERAL";"TAB5",#N/A,TRUE,"GENERAL"}</definedName>
    <definedName name="rfhnhjyu_1" hidden="1">{"TAB1",#N/A,TRUE,"GENERAL";"TAB2",#N/A,TRUE,"GENERAL";"TAB3",#N/A,TRUE,"GENERAL";"TAB4",#N/A,TRUE,"GENERAL";"TAB5",#N/A,TRUE,"GENERAL"}</definedName>
    <definedName name="rfref" localSheetId="7">#REF!</definedName>
    <definedName name="rfref" localSheetId="20">#REF!</definedName>
    <definedName name="rfref" localSheetId="1">#REF!</definedName>
    <definedName name="rfref">#REF!</definedName>
    <definedName name="rfrf" localSheetId="19" hidden="1">{"via1",#N/A,TRUE,"general";"via2",#N/A,TRUE,"general";"via3",#N/A,TRUE,"general"}</definedName>
    <definedName name="rfrf" localSheetId="20" hidden="1">{"via1",#N/A,TRUE,"general";"via2",#N/A,TRUE,"general";"via3",#N/A,TRUE,"general"}</definedName>
    <definedName name="rfrf" hidden="1">{"via1",#N/A,TRUE,"general";"via2",#N/A,TRUE,"general";"via3",#N/A,TRUE,"general"}</definedName>
    <definedName name="rfrf_1" localSheetId="19" hidden="1">{"via1",#N/A,TRUE,"general";"via2",#N/A,TRUE,"general";"via3",#N/A,TRUE,"general"}</definedName>
    <definedName name="rfrf_1" localSheetId="20" hidden="1">{"via1",#N/A,TRUE,"general";"via2",#N/A,TRUE,"general";"via3",#N/A,TRUE,"general"}</definedName>
    <definedName name="rfrf_1" hidden="1">{"via1",#N/A,TRUE,"general";"via2",#N/A,TRUE,"general";"via3",#N/A,TRUE,"general"}</definedName>
    <definedName name="Rg" localSheetId="7">#REF!</definedName>
    <definedName name="Rg" localSheetId="1">#REF!</definedName>
    <definedName name="Rg">#REF!</definedName>
    <definedName name="rge" localSheetId="19" hidden="1">{"via1",#N/A,TRUE,"general";"via2",#N/A,TRUE,"general";"via3",#N/A,TRUE,"general"}</definedName>
    <definedName name="rge" localSheetId="20" hidden="1">{"via1",#N/A,TRUE,"general";"via2",#N/A,TRUE,"general";"via3",#N/A,TRUE,"general"}</definedName>
    <definedName name="rge" hidden="1">{"via1",#N/A,TRUE,"general";"via2",#N/A,TRUE,"general";"via3",#N/A,TRUE,"general"}</definedName>
    <definedName name="rge_1" localSheetId="19" hidden="1">{"via1",#N/A,TRUE,"general";"via2",#N/A,TRUE,"general";"via3",#N/A,TRUE,"general"}</definedName>
    <definedName name="rge_1" localSheetId="20" hidden="1">{"via1",#N/A,TRUE,"general";"via2",#N/A,TRUE,"general";"via3",#N/A,TRUE,"general"}</definedName>
    <definedName name="rge_1" hidden="1">{"via1",#N/A,TRUE,"general";"via2",#N/A,TRUE,"general";"via3",#N/A,TRUE,"general"}</definedName>
    <definedName name="rgegg" localSheetId="19" hidden="1">{"via1",#N/A,TRUE,"general";"via2",#N/A,TRUE,"general";"via3",#N/A,TRUE,"general"}</definedName>
    <definedName name="rgegg" localSheetId="20" hidden="1">{"via1",#N/A,TRUE,"general";"via2",#N/A,TRUE,"general";"via3",#N/A,TRUE,"general"}</definedName>
    <definedName name="rgegg" hidden="1">{"via1",#N/A,TRUE,"general";"via2",#N/A,TRUE,"general";"via3",#N/A,TRUE,"general"}</definedName>
    <definedName name="rgegg_1" localSheetId="19" hidden="1">{"via1",#N/A,TRUE,"general";"via2",#N/A,TRUE,"general";"via3",#N/A,TRUE,"general"}</definedName>
    <definedName name="rgegg_1" localSheetId="20" hidden="1">{"via1",#N/A,TRUE,"general";"via2",#N/A,TRUE,"general";"via3",#N/A,TRUE,"general"}</definedName>
    <definedName name="rgegg_1" hidden="1">{"via1",#N/A,TRUE,"general";"via2",#N/A,TRUE,"general";"via3",#N/A,TRUE,"general"}</definedName>
    <definedName name="Rh" localSheetId="7">#REF!</definedName>
    <definedName name="Rh" localSheetId="1">#REF!</definedName>
    <definedName name="Rh">#REF!</definedName>
    <definedName name="rhh" localSheetId="19" hidden="1">{"TAB1",#N/A,TRUE,"GENERAL";"TAB2",#N/A,TRUE,"GENERAL";"TAB3",#N/A,TRUE,"GENERAL";"TAB4",#N/A,TRUE,"GENERAL";"TAB5",#N/A,TRUE,"GENERAL"}</definedName>
    <definedName name="rhh" localSheetId="20" hidden="1">{"TAB1",#N/A,TRUE,"GENERAL";"TAB2",#N/A,TRUE,"GENERAL";"TAB3",#N/A,TRUE,"GENERAL";"TAB4",#N/A,TRUE,"GENERAL";"TAB5",#N/A,TRUE,"GENERAL"}</definedName>
    <definedName name="rhh" hidden="1">{"TAB1",#N/A,TRUE,"GENERAL";"TAB2",#N/A,TRUE,"GENERAL";"TAB3",#N/A,TRUE,"GENERAL";"TAB4",#N/A,TRUE,"GENERAL";"TAB5",#N/A,TRUE,"GENERAL"}</definedName>
    <definedName name="rhh_1" localSheetId="19" hidden="1">{"TAB1",#N/A,TRUE,"GENERAL";"TAB2",#N/A,TRUE,"GENERAL";"TAB3",#N/A,TRUE,"GENERAL";"TAB4",#N/A,TRUE,"GENERAL";"TAB5",#N/A,TRUE,"GENERAL"}</definedName>
    <definedName name="rhh_1" localSheetId="20" hidden="1">{"TAB1",#N/A,TRUE,"GENERAL";"TAB2",#N/A,TRUE,"GENERAL";"TAB3",#N/A,TRUE,"GENERAL";"TAB4",#N/A,TRUE,"GENERAL";"TAB5",#N/A,TRUE,"GENERAL"}</definedName>
    <definedName name="rhh_1"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20" hidden="1">{"TAB1",#N/A,TRUE,"GENERAL";"TAB2",#N/A,TRUE,"GENERAL";"TAB3",#N/A,TRUE,"GENERAL";"TAB4",#N/A,TRUE,"GENERAL";"TAB5",#N/A,TRUE,"GENERAL"}</definedName>
    <definedName name="rhrtd" hidden="1">{"TAB1",#N/A,TRUE,"GENERAL";"TAB2",#N/A,TRUE,"GENERAL";"TAB3",#N/A,TRUE,"GENERAL";"TAB4",#N/A,TRUE,"GENERAL";"TAB5",#N/A,TRUE,"GENERAL"}</definedName>
    <definedName name="rhrtd_1" localSheetId="19" hidden="1">{"TAB1",#N/A,TRUE,"GENERAL";"TAB2",#N/A,TRUE,"GENERAL";"TAB3",#N/A,TRUE,"GENERAL";"TAB4",#N/A,TRUE,"GENERAL";"TAB5",#N/A,TRUE,"GENERAL"}</definedName>
    <definedName name="rhrtd_1" localSheetId="20" hidden="1">{"TAB1",#N/A,TRUE,"GENERAL";"TAB2",#N/A,TRUE,"GENERAL";"TAB3",#N/A,TRUE,"GENERAL";"TAB4",#N/A,TRUE,"GENERAL";"TAB5",#N/A,TRUE,"GENERAL"}</definedName>
    <definedName name="rhrtd_1"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20" hidden="1">{"TAB1",#N/A,TRUE,"GENERAL";"TAB2",#N/A,TRUE,"GENERAL";"TAB3",#N/A,TRUE,"GENERAL";"TAB4",#N/A,TRUE,"GENERAL";"TAB5",#N/A,TRUE,"GENERAL"}</definedName>
    <definedName name="rhtry" hidden="1">{"TAB1",#N/A,TRUE,"GENERAL";"TAB2",#N/A,TRUE,"GENERAL";"TAB3",#N/A,TRUE,"GENERAL";"TAB4",#N/A,TRUE,"GENERAL";"TAB5",#N/A,TRUE,"GENERAL"}</definedName>
    <definedName name="rhtry_1" localSheetId="19" hidden="1">{"TAB1",#N/A,TRUE,"GENERAL";"TAB2",#N/A,TRUE,"GENERAL";"TAB3",#N/A,TRUE,"GENERAL";"TAB4",#N/A,TRUE,"GENERAL";"TAB5",#N/A,TRUE,"GENERAL"}</definedName>
    <definedName name="rhtry_1" localSheetId="20" hidden="1">{"TAB1",#N/A,TRUE,"GENERAL";"TAB2",#N/A,TRUE,"GENERAL";"TAB3",#N/A,TRUE,"GENERAL";"TAB4",#N/A,TRUE,"GENERAL";"TAB5",#N/A,TRUE,"GENERAL"}</definedName>
    <definedName name="rhtry_1" hidden="1">{"TAB1",#N/A,TRUE,"GENERAL";"TAB2",#N/A,TRUE,"GENERAL";"TAB3",#N/A,TRUE,"GENERAL";"TAB4",#N/A,TRUE,"GENERAL";"TAB5",#N/A,TRUE,"GENERAL"}</definedName>
    <definedName name="Ri" localSheetId="7">#REF!</definedName>
    <definedName name="Ri" localSheetId="1">#REF!</definedName>
    <definedName name="Ri">#REF!</definedName>
    <definedName name="RICO" localSheetId="19">IF(BASICOS!Loan_Amount*BASICOS!Interest_Rate*Loan_Years*Loan_Start&gt;0,1,0)</definedName>
    <definedName name="RICO" localSheetId="18">IF(INSUMOS!Loan_Amount*INSUMOS!Interest_Rate*Loan_Years*Loan_Start&gt;0,1,0)</definedName>
    <definedName name="RICO" localSheetId="20">IF('M DE OBRA'!Loan_Amount*'M DE OBRA'!Interest_Rate*'M DE OBRA'!Loan_Years*'M DE OBRA'!Loan_Start&gt;0,1,0)</definedName>
    <definedName name="RICO">#N/A</definedName>
    <definedName name="Ripio" localSheetId="7">#REF!</definedName>
    <definedName name="Ripio" localSheetId="1">#REF!</definedName>
    <definedName name="Ripio">#REF!</definedName>
    <definedName name="RiskInd">[214]RefTables!$K$2:$K$26</definedName>
    <definedName name="RiskRanking">[214]RefTables!$L$2:$L$26</definedName>
    <definedName name="rj" localSheetId="19" hidden="1">{"TAB1",#N/A,TRUE,"GENERAL";"TAB2",#N/A,TRUE,"GENERAL";"TAB3",#N/A,TRUE,"GENERAL";"TAB4",#N/A,TRUE,"GENERAL";"TAB5",#N/A,TRUE,"GENERAL"}</definedName>
    <definedName name="rj" localSheetId="20" hidden="1">{"TAB1",#N/A,TRUE,"GENERAL";"TAB2",#N/A,TRUE,"GENERAL";"TAB3",#N/A,TRUE,"GENERAL";"TAB4",#N/A,TRUE,"GENERAL";"TAB5",#N/A,TRUE,"GENERAL"}</definedName>
    <definedName name="rj" hidden="1">{"TAB1",#N/A,TRUE,"GENERAL";"TAB2",#N/A,TRUE,"GENERAL";"TAB3",#N/A,TRUE,"GENERAL";"TAB4",#N/A,TRUE,"GENERAL";"TAB5",#N/A,TRUE,"GENERAL"}</definedName>
    <definedName name="rj_1" localSheetId="19" hidden="1">{"TAB1",#N/A,TRUE,"GENERAL";"TAB2",#N/A,TRUE,"GENERAL";"TAB3",#N/A,TRUE,"GENERAL";"TAB4",#N/A,TRUE,"GENERAL";"TAB5",#N/A,TRUE,"GENERAL"}</definedName>
    <definedName name="rj_1" localSheetId="20" hidden="1">{"TAB1",#N/A,TRUE,"GENERAL";"TAB2",#N/A,TRUE,"GENERAL";"TAB3",#N/A,TRUE,"GENERAL";"TAB4",#N/A,TRUE,"GENERAL";"TAB5",#N/A,TRUE,"GENERAL"}</definedName>
    <definedName name="rj_1"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20" hidden="1">{"TAB1",#N/A,TRUE,"GENERAL";"TAB2",#N/A,TRUE,"GENERAL";"TAB3",#N/A,TRUE,"GENERAL";"TAB4",#N/A,TRUE,"GENERAL";"TAB5",#N/A,TRUE,"GENERAL"}</definedName>
    <definedName name="rjjth" hidden="1">{"TAB1",#N/A,TRUE,"GENERAL";"TAB2",#N/A,TRUE,"GENERAL";"TAB3",#N/A,TRUE,"GENERAL";"TAB4",#N/A,TRUE,"GENERAL";"TAB5",#N/A,TRUE,"GENERAL"}</definedName>
    <definedName name="rjjth_1" localSheetId="19" hidden="1">{"TAB1",#N/A,TRUE,"GENERAL";"TAB2",#N/A,TRUE,"GENERAL";"TAB3",#N/A,TRUE,"GENERAL";"TAB4",#N/A,TRUE,"GENERAL";"TAB5",#N/A,TRUE,"GENERAL"}</definedName>
    <definedName name="rjjth_1" localSheetId="20" hidden="1">{"TAB1",#N/A,TRUE,"GENERAL";"TAB2",#N/A,TRUE,"GENERAL";"TAB3",#N/A,TRUE,"GENERAL";"TAB4",#N/A,TRUE,"GENERAL";"TAB5",#N/A,TRUE,"GENERAL"}</definedName>
    <definedName name="rjjth_1" hidden="1">{"TAB1",#N/A,TRUE,"GENERAL";"TAB2",#N/A,TRUE,"GENERAL";"TAB3",#N/A,TRUE,"GENERAL";"TAB4",#N/A,TRUE,"GENERAL";"TAB5",#N/A,TRUE,"GENERAL"}</definedName>
    <definedName name="rjy" localSheetId="19" hidden="1">{"via1",#N/A,TRUE,"general";"via2",#N/A,TRUE,"general";"via3",#N/A,TRUE,"general"}</definedName>
    <definedName name="rjy" localSheetId="20" hidden="1">{"via1",#N/A,TRUE,"general";"via2",#N/A,TRUE,"general";"via3",#N/A,TRUE,"general"}</definedName>
    <definedName name="rjy" hidden="1">{"via1",#N/A,TRUE,"general";"via2",#N/A,TRUE,"general";"via3",#N/A,TRUE,"general"}</definedName>
    <definedName name="rjy_1" localSheetId="19" hidden="1">{"via1",#N/A,TRUE,"general";"via2",#N/A,TRUE,"general";"via3",#N/A,TRUE,"general"}</definedName>
    <definedName name="rjy_1" localSheetId="20" hidden="1">{"via1",#N/A,TRUE,"general";"via2",#N/A,TRUE,"general";"via3",#N/A,TRUE,"general"}</definedName>
    <definedName name="rjy_1" hidden="1">{"via1",#N/A,TRUE,"general";"via2",#N/A,TRUE,"general";"via3",#N/A,TRUE,"general"}</definedName>
    <definedName name="Rk" localSheetId="7">#REF!</definedName>
    <definedName name="Rk" localSheetId="1">#REF!</definedName>
    <definedName name="Rk">#REF!</definedName>
    <definedName name="rkjyk" localSheetId="19" hidden="1">{"TAB1",#N/A,TRUE,"GENERAL";"TAB2",#N/A,TRUE,"GENERAL";"TAB3",#N/A,TRUE,"GENERAL";"TAB4",#N/A,TRUE,"GENERAL";"TAB5",#N/A,TRUE,"GENERAL"}</definedName>
    <definedName name="rkjyk" localSheetId="20" hidden="1">{"TAB1",#N/A,TRUE,"GENERAL";"TAB2",#N/A,TRUE,"GENERAL";"TAB3",#N/A,TRUE,"GENERAL";"TAB4",#N/A,TRUE,"GENERAL";"TAB5",#N/A,TRUE,"GENERAL"}</definedName>
    <definedName name="rkjyk" hidden="1">{"TAB1",#N/A,TRUE,"GENERAL";"TAB2",#N/A,TRUE,"GENERAL";"TAB3",#N/A,TRUE,"GENERAL";"TAB4",#N/A,TRUE,"GENERAL";"TAB5",#N/A,TRUE,"GENERAL"}</definedName>
    <definedName name="rkjyk_1" localSheetId="19" hidden="1">{"TAB1",#N/A,TRUE,"GENERAL";"TAB2",#N/A,TRUE,"GENERAL";"TAB3",#N/A,TRUE,"GENERAL";"TAB4",#N/A,TRUE,"GENERAL";"TAB5",#N/A,TRUE,"GENERAL"}</definedName>
    <definedName name="rkjyk_1" localSheetId="20" hidden="1">{"TAB1",#N/A,TRUE,"GENERAL";"TAB2",#N/A,TRUE,"GENERAL";"TAB3",#N/A,TRUE,"GENERAL";"TAB4",#N/A,TRUE,"GENERAL";"TAB5",#N/A,TRUE,"GENERAL"}</definedName>
    <definedName name="rkjyk_1" hidden="1">{"TAB1",#N/A,TRUE,"GENERAL";"TAB2",#N/A,TRUE,"GENERAL";"TAB3",#N/A,TRUE,"GENERAL";"TAB4",#N/A,TRUE,"GENERAL";"TAB5",#N/A,TRUE,"GENERAL"}</definedName>
    <definedName name="rkru" localSheetId="19" hidden="1">{"via1",#N/A,TRUE,"general";"via2",#N/A,TRUE,"general";"via3",#N/A,TRUE,"general"}</definedName>
    <definedName name="rkru" localSheetId="20" hidden="1">{"via1",#N/A,TRUE,"general";"via2",#N/A,TRUE,"general";"via3",#N/A,TRUE,"general"}</definedName>
    <definedName name="rkru" hidden="1">{"via1",#N/A,TRUE,"general";"via2",#N/A,TRUE,"general";"via3",#N/A,TRUE,"general"}</definedName>
    <definedName name="rkru_1" localSheetId="19" hidden="1">{"via1",#N/A,TRUE,"general";"via2",#N/A,TRUE,"general";"via3",#N/A,TRUE,"general"}</definedName>
    <definedName name="rkru_1" localSheetId="20" hidden="1">{"via1",#N/A,TRUE,"general";"via2",#N/A,TRUE,"general";"via3",#N/A,TRUE,"general"}</definedName>
    <definedName name="rkru_1" hidden="1">{"via1",#N/A,TRUE,"general";"via2",#N/A,TRUE,"general";"via3",#N/A,TRUE,"general"}</definedName>
    <definedName name="rky" localSheetId="19" hidden="1">{"TAB1",#N/A,TRUE,"GENERAL";"TAB2",#N/A,TRUE,"GENERAL";"TAB3",#N/A,TRUE,"GENERAL";"TAB4",#N/A,TRUE,"GENERAL";"TAB5",#N/A,TRUE,"GENERAL"}</definedName>
    <definedName name="rky" localSheetId="20" hidden="1">{"TAB1",#N/A,TRUE,"GENERAL";"TAB2",#N/A,TRUE,"GENERAL";"TAB3",#N/A,TRUE,"GENERAL";"TAB4",#N/A,TRUE,"GENERAL";"TAB5",#N/A,TRUE,"GENERAL"}</definedName>
    <definedName name="rky" hidden="1">{"TAB1",#N/A,TRUE,"GENERAL";"TAB2",#N/A,TRUE,"GENERAL";"TAB3",#N/A,TRUE,"GENERAL";"TAB4",#N/A,TRUE,"GENERAL";"TAB5",#N/A,TRUE,"GENERAL"}</definedName>
    <definedName name="rky_1" localSheetId="19" hidden="1">{"TAB1",#N/A,TRUE,"GENERAL";"TAB2",#N/A,TRUE,"GENERAL";"TAB3",#N/A,TRUE,"GENERAL";"TAB4",#N/A,TRUE,"GENERAL";"TAB5",#N/A,TRUE,"GENERAL"}</definedName>
    <definedName name="rky_1" localSheetId="20" hidden="1">{"TAB1",#N/A,TRUE,"GENERAL";"TAB2",#N/A,TRUE,"GENERAL";"TAB3",#N/A,TRUE,"GENERAL";"TAB4",#N/A,TRUE,"GENERAL";"TAB5",#N/A,TRUE,"GENERAL"}</definedName>
    <definedName name="rky_1" hidden="1">{"TAB1",#N/A,TRUE,"GENERAL";"TAB2",#N/A,TRUE,"GENERAL";"TAB3",#N/A,TRUE,"GENERAL";"TAB4",#N/A,TRUE,"GENERAL";"TAB5",#N/A,TRUE,"GENERAL"}</definedName>
    <definedName name="rl" localSheetId="7">#REF!</definedName>
    <definedName name="rl" localSheetId="19">#REF!</definedName>
    <definedName name="rl" localSheetId="18">#REF!</definedName>
    <definedName name="rl" localSheetId="20">#REF!</definedName>
    <definedName name="rl" localSheetId="1">#REF!</definedName>
    <definedName name="rl">#REF!</definedName>
    <definedName name="rlo" localSheetId="7">#REF!</definedName>
    <definedName name="rlo" localSheetId="20">#REF!</definedName>
    <definedName name="rlo" localSheetId="1">#REF!</definedName>
    <definedName name="rlo">#REF!</definedName>
    <definedName name="Rm" localSheetId="7">#REF!</definedName>
    <definedName name="rm" localSheetId="20">#REF!</definedName>
    <definedName name="Rm" localSheetId="1">#REF!</definedName>
    <definedName name="Rm">#REF!</definedName>
    <definedName name="RMCostOutput" localSheetId="7">#REF!</definedName>
    <definedName name="RMCostOutput" localSheetId="1">#REF!</definedName>
    <definedName name="RMCostOutput">#REF!</definedName>
    <definedName name="rme">[26]APU!$J$3068</definedName>
    <definedName name="Rmm" localSheetId="7">#REF!</definedName>
    <definedName name="Rmm" localSheetId="1">#REF!</definedName>
    <definedName name="Rmm">#REF!</definedName>
    <definedName name="Rn" localSheetId="7">#REF!</definedName>
    <definedName name="Rn" localSheetId="1">#REF!</definedName>
    <definedName name="Rn">#REF!</definedName>
    <definedName name="Rñ" localSheetId="7">#REF!</definedName>
    <definedName name="rñ" localSheetId="20">#REF!</definedName>
    <definedName name="Rñ" localSheetId="1">#REF!</definedName>
    <definedName name="Rñ">#REF!</definedName>
    <definedName name="Ro" localSheetId="7">#REF!</definedName>
    <definedName name="Ro" localSheetId="1">#REF!</definedName>
    <definedName name="Ro">#REF!</definedName>
    <definedName name="RoA_N" localSheetId="7">[94]ASSUMPTIONS!#REF!</definedName>
    <definedName name="RoA_N" localSheetId="1">[94]ASSUMPTIONS!#REF!</definedName>
    <definedName name="RoA_N">[94]ASSUMPTIONS!#REF!</definedName>
    <definedName name="ROBERT" localSheetId="7">#REF!</definedName>
    <definedName name="ROBERT" localSheetId="1">#REF!</definedName>
    <definedName name="ROBERT">#REF!</definedName>
    <definedName name="rodaje" localSheetId="7">[51]lisprecios!#REF!</definedName>
    <definedName name="rodaje" localSheetId="1">[51]lisprecios!#REF!</definedName>
    <definedName name="rodaje">[51]lisprecios!#REF!</definedName>
    <definedName name="rolando" localSheetId="7">#REF!</definedName>
    <definedName name="rolando" localSheetId="1">#REF!</definedName>
    <definedName name="rolando">#REF!</definedName>
    <definedName name="Roster1">[69]Parameters!$O$30</definedName>
    <definedName name="Roster2">[69]Parameters!$P$30</definedName>
    <definedName name="Roster3">[69]Parameters!$Q$30</definedName>
    <definedName name="Roster4">[69]Parameters!$R$30</definedName>
    <definedName name="Rosters">[69]Parameters!$O$26:$R$29</definedName>
    <definedName name="Rows2Unhide" localSheetId="7" hidden="1">#REF!</definedName>
    <definedName name="Rows2Unhide" localSheetId="1" hidden="1">#REF!</definedName>
    <definedName name="Rows2Unhide" hidden="1">#REF!</definedName>
    <definedName name="Roy_price_sens">'[90]Inputs-SUMMARY'!$H$266:$BR$266</definedName>
    <definedName name="Royal_Col_Nom">[94]W_OPEX!$H$220:$AP$220</definedName>
    <definedName name="royalphalumi">[215]datosluminariasRoyAlPHa!$A$1:$A$65536</definedName>
    <definedName name="Royalty_CDC_LLC" localSheetId="7">[86]Royalties!#REF!</definedName>
    <definedName name="Royalty_CDC_LLC" localSheetId="1">[86]Royalties!#REF!</definedName>
    <definedName name="Royalty_CDC_LLC">[86]Royalties!#REF!</definedName>
    <definedName name="Royalty_CZN_SA" localSheetId="7">[86]Royalties!#REF!</definedName>
    <definedName name="Royalty_CZN_SA" localSheetId="1">[86]Royalties!#REF!</definedName>
    <definedName name="Royalty_CZN_SA">[86]Royalties!#REF!</definedName>
    <definedName name="Royalty_total" localSheetId="7">[86]Royalties!#REF!</definedName>
    <definedName name="Royalty_total" localSheetId="1">[86]Royalties!#REF!</definedName>
    <definedName name="Royalty_total">[86]Royalties!#REF!</definedName>
    <definedName name="Rp" localSheetId="7">#REF!</definedName>
    <definedName name="Rp" localSheetId="1">#REF!</definedName>
    <definedName name="Rp">#REF!</definedName>
    <definedName name="Rq" localSheetId="7">#REF!</definedName>
    <definedName name="Rq" localSheetId="1">#REF!</definedName>
    <definedName name="Rq">#REF!</definedName>
    <definedName name="rr" localSheetId="7">#REF!</definedName>
    <definedName name="RR" localSheetId="19">[216]Mat!$A$11:$A$1040</definedName>
    <definedName name="RR" localSheetId="18">[216]Mat!$A$11:$A$1040</definedName>
    <definedName name="RR" localSheetId="20">[216]Mat!$A$11:$A$1040</definedName>
    <definedName name="rr" localSheetId="1">#REF!</definedName>
    <definedName name="rr">#REF!</definedName>
    <definedName name="RRG">[26]APU!$J$3120</definedName>
    <definedName name="rrr" localSheetId="19" hidden="1">{"via1",#N/A,TRUE,"general";"via2",#N/A,TRUE,"general";"via3",#N/A,TRUE,"general"}</definedName>
    <definedName name="rrr" localSheetId="20" hidden="1">{"via1",#N/A,TRUE,"general";"via2",#N/A,TRUE,"general";"via3",#N/A,TRUE,"general"}</definedName>
    <definedName name="rrr" hidden="1">{"via1",#N/A,TRUE,"general";"via2",#N/A,TRUE,"general";"via3",#N/A,TRUE,"general"}</definedName>
    <definedName name="rrr_1" localSheetId="19" hidden="1">{"via1",#N/A,TRUE,"general";"via2",#N/A,TRUE,"general";"via3",#N/A,TRUE,"general"}</definedName>
    <definedName name="rrr_1" localSheetId="20" hidden="1">{"via1",#N/A,TRUE,"general";"via2",#N/A,TRUE,"general";"via3",#N/A,TRUE,"general"}</definedName>
    <definedName name="rrr_1" hidden="1">{"via1",#N/A,TRUE,"general";"via2",#N/A,TRUE,"general";"via3",#N/A,TRUE,"general"}</definedName>
    <definedName name="RRRRR" localSheetId="7">#REF!</definedName>
    <definedName name="RRRRR" localSheetId="20">#REF!</definedName>
    <definedName name="RRRRR" localSheetId="1">#REF!</definedName>
    <definedName name="RRRRR">#REF!</definedName>
    <definedName name="rrrrrb" localSheetId="19" hidden="1">{"via1",#N/A,TRUE,"general";"via2",#N/A,TRUE,"general";"via3",#N/A,TRUE,"general"}</definedName>
    <definedName name="rrrrrb" localSheetId="20" hidden="1">{"via1",#N/A,TRUE,"general";"via2",#N/A,TRUE,"general";"via3",#N/A,TRUE,"general"}</definedName>
    <definedName name="rrrrrb" hidden="1">{"via1",#N/A,TRUE,"general";"via2",#N/A,TRUE,"general";"via3",#N/A,TRUE,"general"}</definedName>
    <definedName name="rrrrrb_1" localSheetId="19" hidden="1">{"via1",#N/A,TRUE,"general";"via2",#N/A,TRUE,"general";"via3",#N/A,TRUE,"general"}</definedName>
    <definedName name="rrrrrb_1" localSheetId="20" hidden="1">{"via1",#N/A,TRUE,"general";"via2",#N/A,TRUE,"general";"via3",#N/A,TRUE,"general"}</definedName>
    <definedName name="rrrrrb_1" hidden="1">{"via1",#N/A,TRUE,"general";"via2",#N/A,TRUE,"general";"via3",#N/A,TRUE,"general"}</definedName>
    <definedName name="rrrrrrre" localSheetId="19" hidden="1">{"TAB1",#N/A,TRUE,"GENERAL";"TAB2",#N/A,TRUE,"GENERAL";"TAB3",#N/A,TRUE,"GENERAL";"TAB4",#N/A,TRUE,"GENERAL";"TAB5",#N/A,TRUE,"GENERAL"}</definedName>
    <definedName name="rrrrrrre" localSheetId="20" hidden="1">{"TAB1",#N/A,TRUE,"GENERAL";"TAB2",#N/A,TRUE,"GENERAL";"TAB3",#N/A,TRUE,"GENERAL";"TAB4",#N/A,TRUE,"GENERAL";"TAB5",#N/A,TRUE,"GENERAL"}</definedName>
    <definedName name="rrrrrrre" hidden="1">{"TAB1",#N/A,TRUE,"GENERAL";"TAB2",#N/A,TRUE,"GENERAL";"TAB3",#N/A,TRUE,"GENERAL";"TAB4",#N/A,TRUE,"GENERAL";"TAB5",#N/A,TRUE,"GENERAL"}</definedName>
    <definedName name="rrrrrrre_1" localSheetId="19" hidden="1">{"TAB1",#N/A,TRUE,"GENERAL";"TAB2",#N/A,TRUE,"GENERAL";"TAB3",#N/A,TRUE,"GENERAL";"TAB4",#N/A,TRUE,"GENERAL";"TAB5",#N/A,TRUE,"GENERAL"}</definedName>
    <definedName name="rrrrrrre_1" localSheetId="20" hidden="1">{"TAB1",#N/A,TRUE,"GENERAL";"TAB2",#N/A,TRUE,"GENERAL";"TAB3",#N/A,TRUE,"GENERAL";"TAB4",#N/A,TRUE,"GENERAL";"TAB5",#N/A,TRUE,"GENERAL"}</definedName>
    <definedName name="rrrrrrre_1" hidden="1">{"TAB1",#N/A,TRUE,"GENERAL";"TAB2",#N/A,TRUE,"GENERAL";"TAB3",#N/A,TRUE,"GENERAL";"TAB4",#N/A,TRUE,"GENERAL";"TAB5",#N/A,TRUE,"GENERAL"}</definedName>
    <definedName name="rrrrrrrr" localSheetId="7">#REF!</definedName>
    <definedName name="rrrrrrrr" localSheetId="1">#REF!</definedName>
    <definedName name="rrrrrrrr">#REF!</definedName>
    <definedName name="rrrrrrrrrrr" localSheetId="7">#REF!</definedName>
    <definedName name="rrrrrrrrrrr" localSheetId="1">#REF!</definedName>
    <definedName name="rrrrrrrrrrr">#REF!</definedName>
    <definedName name="rrrrt" localSheetId="19" hidden="1">{"via1",#N/A,TRUE,"general";"via2",#N/A,TRUE,"general";"via3",#N/A,TRUE,"general"}</definedName>
    <definedName name="rrrrt" localSheetId="20" hidden="1">{"via1",#N/A,TRUE,"general";"via2",#N/A,TRUE,"general";"via3",#N/A,TRUE,"general"}</definedName>
    <definedName name="rrrrt" hidden="1">{"via1",#N/A,TRUE,"general";"via2",#N/A,TRUE,"general";"via3",#N/A,TRUE,"general"}</definedName>
    <definedName name="rrrrt_1" localSheetId="19" hidden="1">{"via1",#N/A,TRUE,"general";"via2",#N/A,TRUE,"general";"via3",#N/A,TRUE,"general"}</definedName>
    <definedName name="rrrrt_1" localSheetId="20" hidden="1">{"via1",#N/A,TRUE,"general";"via2",#N/A,TRUE,"general";"via3",#N/A,TRUE,"general"}</definedName>
    <definedName name="rrrrt_1" hidden="1">{"via1",#N/A,TRUE,"general";"via2",#N/A,TRUE,"general";"via3",#N/A,TRUE,"general"}</definedName>
    <definedName name="rrtewtr" localSheetId="7">#REF!</definedName>
    <definedName name="rrtewtr" localSheetId="19">#REF!</definedName>
    <definedName name="rrtewtr" localSheetId="18">#REF!</definedName>
    <definedName name="rrtewtr" localSheetId="20">#REF!</definedName>
    <definedName name="rrtewtr" localSheetId="1">#REF!</definedName>
    <definedName name="rrtewtr">#REF!</definedName>
    <definedName name="Rs" localSheetId="7">#REF!</definedName>
    <definedName name="Rs" localSheetId="1">#REF!</definedName>
    <definedName name="Rs">#REF!</definedName>
    <definedName name="RSB">[102]APU!$J$4103</definedName>
    <definedName name="rsdgsd5" localSheetId="19" hidden="1">{"TAB1",#N/A,TRUE,"GENERAL";"TAB2",#N/A,TRUE,"GENERAL";"TAB3",#N/A,TRUE,"GENERAL";"TAB4",#N/A,TRUE,"GENERAL";"TAB5",#N/A,TRUE,"GENERAL"}</definedName>
    <definedName name="rsdgsd5" localSheetId="20" hidden="1">{"TAB1",#N/A,TRUE,"GENERAL";"TAB2",#N/A,TRUE,"GENERAL";"TAB3",#N/A,TRUE,"GENERAL";"TAB4",#N/A,TRUE,"GENERAL";"TAB5",#N/A,TRUE,"GENERAL"}</definedName>
    <definedName name="rsdgsd5" hidden="1">{"TAB1",#N/A,TRUE,"GENERAL";"TAB2",#N/A,TRUE,"GENERAL";"TAB3",#N/A,TRUE,"GENERAL";"TAB4",#N/A,TRUE,"GENERAL";"TAB5",#N/A,TRUE,"GENERAL"}</definedName>
    <definedName name="rsdgsd5_1" localSheetId="19" hidden="1">{"TAB1",#N/A,TRUE,"GENERAL";"TAB2",#N/A,TRUE,"GENERAL";"TAB3",#N/A,TRUE,"GENERAL";"TAB4",#N/A,TRUE,"GENERAL";"TAB5",#N/A,TRUE,"GENERAL"}</definedName>
    <definedName name="rsdgsd5_1" localSheetId="20" hidden="1">{"TAB1",#N/A,TRUE,"GENERAL";"TAB2",#N/A,TRUE,"GENERAL";"TAB3",#N/A,TRUE,"GENERAL";"TAB4",#N/A,TRUE,"GENERAL";"TAB5",#N/A,TRUE,"GENERAL"}</definedName>
    <definedName name="rsdgsd5_1" hidden="1">{"TAB1",#N/A,TRUE,"GENERAL";"TAB2",#N/A,TRUE,"GENERAL";"TAB3",#N/A,TRUE,"GENERAL";"TAB4",#N/A,TRUE,"GENERAL";"TAB5",#N/A,TRUE,"GENERAL"}</definedName>
    <definedName name="Rt" localSheetId="7">#REF!</definedName>
    <definedName name="rt" localSheetId="19" hidden="1">{"TAB1",#N/A,TRUE,"GENERAL";"TAB2",#N/A,TRUE,"GENERAL";"TAB3",#N/A,TRUE,"GENERAL";"TAB4",#N/A,TRUE,"GENERAL";"TAB5",#N/A,TRUE,"GENERAL"}</definedName>
    <definedName name="rt" localSheetId="18" hidden="1">{"TAB1",#N/A,TRUE,"GENERAL";"TAB2",#N/A,TRUE,"GENERAL";"TAB3",#N/A,TRUE,"GENERAL";"TAB4",#N/A,TRUE,"GENERAL";"TAB5",#N/A,TRUE,"GENERAL"}</definedName>
    <definedName name="rt" localSheetId="20" hidden="1">{"TAB1",#N/A,TRUE,"GENERAL";"TAB2",#N/A,TRUE,"GENERAL";"TAB3",#N/A,TRUE,"GENERAL";"TAB4",#N/A,TRUE,"GENERAL";"TAB5",#N/A,TRUE,"GENERAL"}</definedName>
    <definedName name="Rt" localSheetId="1">#REF!</definedName>
    <definedName name="Rt">#REF!</definedName>
    <definedName name="rt_1" localSheetId="19" hidden="1">{"TAB1",#N/A,TRUE,"GENERAL";"TAB2",#N/A,TRUE,"GENERAL";"TAB3",#N/A,TRUE,"GENERAL";"TAB4",#N/A,TRUE,"GENERAL";"TAB5",#N/A,TRUE,"GENERAL"}</definedName>
    <definedName name="rt_1" localSheetId="20" hidden="1">{"TAB1",#N/A,TRUE,"GENERAL";"TAB2",#N/A,TRUE,"GENERAL";"TAB3",#N/A,TRUE,"GENERAL";"TAB4",#N/A,TRUE,"GENERAL";"TAB5",#N/A,TRUE,"GENERAL"}</definedName>
    <definedName name="rt_1" hidden="1">{"TAB1",#N/A,TRUE,"GENERAL";"TAB2",#N/A,TRUE,"GENERAL";"TAB3",#N/A,TRUE,"GENERAL";"TAB4",#N/A,TRUE,"GENERAL";"TAB5",#N/A,TRUE,"GENERAL"}</definedName>
    <definedName name="rte" localSheetId="7">#REF!</definedName>
    <definedName name="rte" localSheetId="19" hidden="1">{"TAB1",#N/A,TRUE,"GENERAL";"TAB2",#N/A,TRUE,"GENERAL";"TAB3",#N/A,TRUE,"GENERAL";"TAB4",#N/A,TRUE,"GENERAL";"TAB5",#N/A,TRUE,"GENERAL"}</definedName>
    <definedName name="rte" localSheetId="18" hidden="1">{"TAB1",#N/A,TRUE,"GENERAL";"TAB2",#N/A,TRUE,"GENERAL";"TAB3",#N/A,TRUE,"GENERAL";"TAB4",#N/A,TRUE,"GENERAL";"TAB5",#N/A,TRUE,"GENERAL"}</definedName>
    <definedName name="rte" localSheetId="20" hidden="1">{"TAB1",#N/A,TRUE,"GENERAL";"TAB2",#N/A,TRUE,"GENERAL";"TAB3",#N/A,TRUE,"GENERAL";"TAB4",#N/A,TRUE,"GENERAL";"TAB5",#N/A,TRUE,"GENERAL"}</definedName>
    <definedName name="rte" localSheetId="1">#REF!</definedName>
    <definedName name="rte">#REF!</definedName>
    <definedName name="rte_1" localSheetId="19" hidden="1">{"TAB1",#N/A,TRUE,"GENERAL";"TAB2",#N/A,TRUE,"GENERAL";"TAB3",#N/A,TRUE,"GENERAL";"TAB4",#N/A,TRUE,"GENERAL";"TAB5",#N/A,TRUE,"GENERAL"}</definedName>
    <definedName name="rte_1" localSheetId="20" hidden="1">{"TAB1",#N/A,TRUE,"GENERAL";"TAB2",#N/A,TRUE,"GENERAL";"TAB3",#N/A,TRUE,"GENERAL";"TAB4",#N/A,TRUE,"GENERAL";"TAB5",#N/A,TRUE,"GENERAL"}</definedName>
    <definedName name="rte_1" hidden="1">{"TAB1",#N/A,TRUE,"GENERAL";"TAB2",#N/A,TRUE,"GENERAL";"TAB3",#N/A,TRUE,"GENERAL";"TAB4",#N/A,TRUE,"GENERAL";"TAB5",#N/A,TRUE,"GENERAL"}</definedName>
    <definedName name="rteg" localSheetId="19" hidden="1">{"via1",#N/A,TRUE,"general";"via2",#N/A,TRUE,"general";"via3",#N/A,TRUE,"general"}</definedName>
    <definedName name="rteg" localSheetId="20" hidden="1">{"via1",#N/A,TRUE,"general";"via2",#N/A,TRUE,"general";"via3",#N/A,TRUE,"general"}</definedName>
    <definedName name="rteg" hidden="1">{"via1",#N/A,TRUE,"general";"via2",#N/A,TRUE,"general";"via3",#N/A,TRUE,"general"}</definedName>
    <definedName name="rteg_1" localSheetId="19" hidden="1">{"via1",#N/A,TRUE,"general";"via2",#N/A,TRUE,"general";"via3",#N/A,TRUE,"general"}</definedName>
    <definedName name="rteg_1" localSheetId="20" hidden="1">{"via1",#N/A,TRUE,"general";"via2",#N/A,TRUE,"general";"via3",#N/A,TRUE,"general"}</definedName>
    <definedName name="rteg_1" hidden="1">{"via1",#N/A,TRUE,"general";"via2",#N/A,TRUE,"general";"via3",#N/A,TRUE,"general"}</definedName>
    <definedName name="rtert" localSheetId="19" hidden="1">{"TAB1",#N/A,TRUE,"GENERAL";"TAB2",#N/A,TRUE,"GENERAL";"TAB3",#N/A,TRUE,"GENERAL";"TAB4",#N/A,TRUE,"GENERAL";"TAB5",#N/A,TRUE,"GENERAL"}</definedName>
    <definedName name="rtert" localSheetId="20" hidden="1">{"TAB1",#N/A,TRUE,"GENERAL";"TAB2",#N/A,TRUE,"GENERAL";"TAB3",#N/A,TRUE,"GENERAL";"TAB4",#N/A,TRUE,"GENERAL";"TAB5",#N/A,TRUE,"GENERAL"}</definedName>
    <definedName name="rtert" hidden="1">{"TAB1",#N/A,TRUE,"GENERAL";"TAB2",#N/A,TRUE,"GENERAL";"TAB3",#N/A,TRUE,"GENERAL";"TAB4",#N/A,TRUE,"GENERAL";"TAB5",#N/A,TRUE,"GENERAL"}</definedName>
    <definedName name="rtert_1" localSheetId="19" hidden="1">{"TAB1",#N/A,TRUE,"GENERAL";"TAB2",#N/A,TRUE,"GENERAL";"TAB3",#N/A,TRUE,"GENERAL";"TAB4",#N/A,TRUE,"GENERAL";"TAB5",#N/A,TRUE,"GENERAL"}</definedName>
    <definedName name="rtert_1" localSheetId="20" hidden="1">{"TAB1",#N/A,TRUE,"GENERAL";"TAB2",#N/A,TRUE,"GENERAL";"TAB3",#N/A,TRUE,"GENERAL";"TAB4",#N/A,TRUE,"GENERAL";"TAB5",#N/A,TRUE,"GENERAL"}</definedName>
    <definedName name="rtert_1" hidden="1">{"TAB1",#N/A,TRUE,"GENERAL";"TAB2",#N/A,TRUE,"GENERAL";"TAB3",#N/A,TRUE,"GENERAL";"TAB4",#N/A,TRUE,"GENERAL";"TAB5",#N/A,TRUE,"GENERAL"}</definedName>
    <definedName name="rtes" localSheetId="19" hidden="1">{"via1",#N/A,TRUE,"general";"via2",#N/A,TRUE,"general";"via3",#N/A,TRUE,"general"}</definedName>
    <definedName name="rtes" localSheetId="20" hidden="1">{"via1",#N/A,TRUE,"general";"via2",#N/A,TRUE,"general";"via3",#N/A,TRUE,"general"}</definedName>
    <definedName name="rtes" hidden="1">{"via1",#N/A,TRUE,"general";"via2",#N/A,TRUE,"general";"via3",#N/A,TRUE,"general"}</definedName>
    <definedName name="rtes_1" localSheetId="19" hidden="1">{"via1",#N/A,TRUE,"general";"via2",#N/A,TRUE,"general";"via3",#N/A,TRUE,"general"}</definedName>
    <definedName name="rtes_1" localSheetId="20" hidden="1">{"via1",#N/A,TRUE,"general";"via2",#N/A,TRUE,"general";"via3",#N/A,TRUE,"general"}</definedName>
    <definedName name="rtes_1" hidden="1">{"via1",#N/A,TRUE,"general";"via2",#N/A,TRUE,"general";"via3",#N/A,TRUE,"general"}</definedName>
    <definedName name="rtewth" localSheetId="19" hidden="1">{"TAB1",#N/A,TRUE,"GENERAL";"TAB2",#N/A,TRUE,"GENERAL";"TAB3",#N/A,TRUE,"GENERAL";"TAB4",#N/A,TRUE,"GENERAL";"TAB5",#N/A,TRUE,"GENERAL"}</definedName>
    <definedName name="rtewth" localSheetId="20" hidden="1">{"TAB1",#N/A,TRUE,"GENERAL";"TAB2",#N/A,TRUE,"GENERAL";"TAB3",#N/A,TRUE,"GENERAL";"TAB4",#N/A,TRUE,"GENERAL";"TAB5",#N/A,TRUE,"GENERAL"}</definedName>
    <definedName name="rtewth" hidden="1">{"TAB1",#N/A,TRUE,"GENERAL";"TAB2",#N/A,TRUE,"GENERAL";"TAB3",#N/A,TRUE,"GENERAL";"TAB4",#N/A,TRUE,"GENERAL";"TAB5",#N/A,TRUE,"GENERAL"}</definedName>
    <definedName name="rtewth_1" localSheetId="19" hidden="1">{"TAB1",#N/A,TRUE,"GENERAL";"TAB2",#N/A,TRUE,"GENERAL";"TAB3",#N/A,TRUE,"GENERAL";"TAB4",#N/A,TRUE,"GENERAL";"TAB5",#N/A,TRUE,"GENERAL"}</definedName>
    <definedName name="rtewth_1" localSheetId="20" hidden="1">{"TAB1",#N/A,TRUE,"GENERAL";"TAB2",#N/A,TRUE,"GENERAL";"TAB3",#N/A,TRUE,"GENERAL";"TAB4",#N/A,TRUE,"GENERAL";"TAB5",#N/A,TRUE,"GENERAL"}</definedName>
    <definedName name="rtewth_1" hidden="1">{"TAB1",#N/A,TRUE,"GENERAL";"TAB2",#N/A,TRUE,"GENERAL";"TAB3",#N/A,TRUE,"GENERAL";"TAB4",#N/A,TRUE,"GENERAL";"TAB5",#N/A,TRUE,"GENERAL"}</definedName>
    <definedName name="RTHFYUDWEDKJF" localSheetId="7">#REF!</definedName>
    <definedName name="RTHFYUDWEDKJF" localSheetId="20">#REF!</definedName>
    <definedName name="RTHFYUDWEDKJF" localSheetId="1">#REF!</definedName>
    <definedName name="RTHFYUDWEDKJF">#REF!</definedName>
    <definedName name="rthjtj" localSheetId="19" hidden="1">{"TAB1",#N/A,TRUE,"GENERAL";"TAB2",#N/A,TRUE,"GENERAL";"TAB3",#N/A,TRUE,"GENERAL";"TAB4",#N/A,TRUE,"GENERAL";"TAB5",#N/A,TRUE,"GENERAL"}</definedName>
    <definedName name="rthjtj" localSheetId="20" hidden="1">{"TAB1",#N/A,TRUE,"GENERAL";"TAB2",#N/A,TRUE,"GENERAL";"TAB3",#N/A,TRUE,"GENERAL";"TAB4",#N/A,TRUE,"GENERAL";"TAB5",#N/A,TRUE,"GENERAL"}</definedName>
    <definedName name="rthjtj" hidden="1">{"TAB1",#N/A,TRUE,"GENERAL";"TAB2",#N/A,TRUE,"GENERAL";"TAB3",#N/A,TRUE,"GENERAL";"TAB4",#N/A,TRUE,"GENERAL";"TAB5",#N/A,TRUE,"GENERAL"}</definedName>
    <definedName name="rthjtj_1" localSheetId="19" hidden="1">{"TAB1",#N/A,TRUE,"GENERAL";"TAB2",#N/A,TRUE,"GENERAL";"TAB3",#N/A,TRUE,"GENERAL";"TAB4",#N/A,TRUE,"GENERAL";"TAB5",#N/A,TRUE,"GENERAL"}</definedName>
    <definedName name="rthjtj_1" localSheetId="20" hidden="1">{"TAB1",#N/A,TRUE,"GENERAL";"TAB2",#N/A,TRUE,"GENERAL";"TAB3",#N/A,TRUE,"GENERAL";"TAB4",#N/A,TRUE,"GENERAL";"TAB5",#N/A,TRUE,"GENERAL"}</definedName>
    <definedName name="rthjtj_1" hidden="1">{"TAB1",#N/A,TRUE,"GENERAL";"TAB2",#N/A,TRUE,"GENERAL";"TAB3",#N/A,TRUE,"GENERAL";"TAB4",#N/A,TRUE,"GENERAL";"TAB5",#N/A,TRUE,"GENERAL"}</definedName>
    <definedName name="rthrthg" localSheetId="19" hidden="1">{"via1",#N/A,TRUE,"general";"via2",#N/A,TRUE,"general";"via3",#N/A,TRUE,"general"}</definedName>
    <definedName name="rthrthg" localSheetId="20" hidden="1">{"via1",#N/A,TRUE,"general";"via2",#N/A,TRUE,"general";"via3",#N/A,TRUE,"general"}</definedName>
    <definedName name="rthrthg" hidden="1">{"via1",#N/A,TRUE,"general";"via2",#N/A,TRUE,"general";"via3",#N/A,TRUE,"general"}</definedName>
    <definedName name="rthrthg_1" localSheetId="19" hidden="1">{"via1",#N/A,TRUE,"general";"via2",#N/A,TRUE,"general";"via3",#N/A,TRUE,"general"}</definedName>
    <definedName name="rthrthg_1" localSheetId="20" hidden="1">{"via1",#N/A,TRUE,"general";"via2",#N/A,TRUE,"general";"via3",#N/A,TRUE,"general"}</definedName>
    <definedName name="rthrthg_1" hidden="1">{"via1",#N/A,TRUE,"general";"via2",#N/A,TRUE,"general";"via3",#N/A,TRUE,"general"}</definedName>
    <definedName name="rthtrh" localSheetId="19" hidden="1">{"via1",#N/A,TRUE,"general";"via2",#N/A,TRUE,"general";"via3",#N/A,TRUE,"general"}</definedName>
    <definedName name="rthtrh" localSheetId="20" hidden="1">{"via1",#N/A,TRUE,"general";"via2",#N/A,TRUE,"general";"via3",#N/A,TRUE,"general"}</definedName>
    <definedName name="rthtrh" hidden="1">{"via1",#N/A,TRUE,"general";"via2",#N/A,TRUE,"general";"via3",#N/A,TRUE,"general"}</definedName>
    <definedName name="rthtrh_1" localSheetId="19" hidden="1">{"via1",#N/A,TRUE,"general";"via2",#N/A,TRUE,"general";"via3",#N/A,TRUE,"general"}</definedName>
    <definedName name="rthtrh_1" localSheetId="20" hidden="1">{"via1",#N/A,TRUE,"general";"via2",#N/A,TRUE,"general";"via3",#N/A,TRUE,"general"}</definedName>
    <definedName name="rthtrh_1" hidden="1">{"via1",#N/A,TRUE,"general";"via2",#N/A,TRUE,"general";"via3",#N/A,TRUE,"general"}</definedName>
    <definedName name="rtkk" localSheetId="19" hidden="1">{"via1",#N/A,TRUE,"general";"via2",#N/A,TRUE,"general";"via3",#N/A,TRUE,"general"}</definedName>
    <definedName name="rtkk" localSheetId="20" hidden="1">{"via1",#N/A,TRUE,"general";"via2",#N/A,TRUE,"general";"via3",#N/A,TRUE,"general"}</definedName>
    <definedName name="rtkk" hidden="1">{"via1",#N/A,TRUE,"general";"via2",#N/A,TRUE,"general";"via3",#N/A,TRUE,"general"}</definedName>
    <definedName name="rtkk_1" localSheetId="19" hidden="1">{"via1",#N/A,TRUE,"general";"via2",#N/A,TRUE,"general";"via3",#N/A,TRUE,"general"}</definedName>
    <definedName name="rtkk_1" localSheetId="20" hidden="1">{"via1",#N/A,TRUE,"general";"via2",#N/A,TRUE,"general";"via3",#N/A,TRUE,"general"}</definedName>
    <definedName name="rtkk_1" hidden="1">{"via1",#N/A,TRUE,"general";"via2",#N/A,TRUE,"general";"via3",#N/A,TRUE,"general"}</definedName>
    <definedName name="rttthy" localSheetId="19" hidden="1">{"via1",#N/A,TRUE,"general";"via2",#N/A,TRUE,"general";"via3",#N/A,TRUE,"general"}</definedName>
    <definedName name="rttthy" localSheetId="20" hidden="1">{"via1",#N/A,TRUE,"general";"via2",#N/A,TRUE,"general";"via3",#N/A,TRUE,"general"}</definedName>
    <definedName name="rttthy" hidden="1">{"via1",#N/A,TRUE,"general";"via2",#N/A,TRUE,"general";"via3",#N/A,TRUE,"general"}</definedName>
    <definedName name="rttthy_1" localSheetId="19" hidden="1">{"via1",#N/A,TRUE,"general";"via2",#N/A,TRUE,"general";"via3",#N/A,TRUE,"general"}</definedName>
    <definedName name="rttthy_1" localSheetId="20" hidden="1">{"via1",#N/A,TRUE,"general";"via2",#N/A,TRUE,"general";"via3",#N/A,TRUE,"general"}</definedName>
    <definedName name="rttthy_1" hidden="1">{"via1",#N/A,TRUE,"general";"via2",#N/A,TRUE,"general";"via3",#N/A,TRUE,"general"}</definedName>
    <definedName name="rtu" localSheetId="19" hidden="1">{"via1",#N/A,TRUE,"general";"via2",#N/A,TRUE,"general";"via3",#N/A,TRUE,"general"}</definedName>
    <definedName name="rtu" localSheetId="20" hidden="1">{"via1",#N/A,TRUE,"general";"via2",#N/A,TRUE,"general";"via3",#N/A,TRUE,"general"}</definedName>
    <definedName name="rtu" hidden="1">{"via1",#N/A,TRUE,"general";"via2",#N/A,TRUE,"general";"via3",#N/A,TRUE,"general"}</definedName>
    <definedName name="rtu_1" localSheetId="19" hidden="1">{"via1",#N/A,TRUE,"general";"via2",#N/A,TRUE,"general";"via3",#N/A,TRUE,"general"}</definedName>
    <definedName name="rtu_1" localSheetId="20" hidden="1">{"via1",#N/A,TRUE,"general";"via2",#N/A,TRUE,"general";"via3",#N/A,TRUE,"general"}</definedName>
    <definedName name="rtu_1" hidden="1">{"via1",#N/A,TRUE,"general";"via2",#N/A,TRUE,"general";"via3",#N/A,TRUE,"general"}</definedName>
    <definedName name="rtug" localSheetId="19" hidden="1">{"TAB1",#N/A,TRUE,"GENERAL";"TAB2",#N/A,TRUE,"GENERAL";"TAB3",#N/A,TRUE,"GENERAL";"TAB4",#N/A,TRUE,"GENERAL";"TAB5",#N/A,TRUE,"GENERAL"}</definedName>
    <definedName name="rtug" localSheetId="20" hidden="1">{"TAB1",#N/A,TRUE,"GENERAL";"TAB2",#N/A,TRUE,"GENERAL";"TAB3",#N/A,TRUE,"GENERAL";"TAB4",#N/A,TRUE,"GENERAL";"TAB5",#N/A,TRUE,"GENERAL"}</definedName>
    <definedName name="rtug" hidden="1">{"TAB1",#N/A,TRUE,"GENERAL";"TAB2",#N/A,TRUE,"GENERAL";"TAB3",#N/A,TRUE,"GENERAL";"TAB4",#N/A,TRUE,"GENERAL";"TAB5",#N/A,TRUE,"GENERAL"}</definedName>
    <definedName name="rtug_1" localSheetId="19" hidden="1">{"TAB1",#N/A,TRUE,"GENERAL";"TAB2",#N/A,TRUE,"GENERAL";"TAB3",#N/A,TRUE,"GENERAL";"TAB4",#N/A,TRUE,"GENERAL";"TAB5",#N/A,TRUE,"GENERAL"}</definedName>
    <definedName name="rtug_1" localSheetId="20" hidden="1">{"TAB1",#N/A,TRUE,"GENERAL";"TAB2",#N/A,TRUE,"GENERAL";"TAB3",#N/A,TRUE,"GENERAL";"TAB4",#N/A,TRUE,"GENERAL";"TAB5",#N/A,TRUE,"GENERAL"}</definedName>
    <definedName name="rtug_1"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20" hidden="1">{"TAB1",#N/A,TRUE,"GENERAL";"TAB2",#N/A,TRUE,"GENERAL";"TAB3",#N/A,TRUE,"GENERAL";"TAB4",#N/A,TRUE,"GENERAL";"TAB5",#N/A,TRUE,"GENERAL"}</definedName>
    <definedName name="rtugsd" hidden="1">{"TAB1",#N/A,TRUE,"GENERAL";"TAB2",#N/A,TRUE,"GENERAL";"TAB3",#N/A,TRUE,"GENERAL";"TAB4",#N/A,TRUE,"GENERAL";"TAB5",#N/A,TRUE,"GENERAL"}</definedName>
    <definedName name="rtugsd_1" localSheetId="19" hidden="1">{"TAB1",#N/A,TRUE,"GENERAL";"TAB2",#N/A,TRUE,"GENERAL";"TAB3",#N/A,TRUE,"GENERAL";"TAB4",#N/A,TRUE,"GENERAL";"TAB5",#N/A,TRUE,"GENERAL"}</definedName>
    <definedName name="rtugsd_1" localSheetId="20" hidden="1">{"TAB1",#N/A,TRUE,"GENERAL";"TAB2",#N/A,TRUE,"GENERAL";"TAB3",#N/A,TRUE,"GENERAL";"TAB4",#N/A,TRUE,"GENERAL";"TAB5",#N/A,TRUE,"GENERAL"}</definedName>
    <definedName name="rtugsd_1" hidden="1">{"TAB1",#N/A,TRUE,"GENERAL";"TAB2",#N/A,TRUE,"GENERAL";"TAB3",#N/A,TRUE,"GENERAL";"TAB4",#N/A,TRUE,"GENERAL";"TAB5",#N/A,TRUE,"GENERAL"}</definedName>
    <definedName name="rturtu" localSheetId="19" hidden="1">{"via1",#N/A,TRUE,"general";"via2",#N/A,TRUE,"general";"via3",#N/A,TRUE,"general"}</definedName>
    <definedName name="rturtu" localSheetId="20" hidden="1">{"via1",#N/A,TRUE,"general";"via2",#N/A,TRUE,"general";"via3",#N/A,TRUE,"general"}</definedName>
    <definedName name="rturtu" hidden="1">{"via1",#N/A,TRUE,"general";"via2",#N/A,TRUE,"general";"via3",#N/A,TRUE,"general"}</definedName>
    <definedName name="rturtu_1" localSheetId="19" hidden="1">{"via1",#N/A,TRUE,"general";"via2",#N/A,TRUE,"general";"via3",#N/A,TRUE,"general"}</definedName>
    <definedName name="rturtu_1" localSheetId="20" hidden="1">{"via1",#N/A,TRUE,"general";"via2",#N/A,TRUE,"general";"via3",#N/A,TRUE,"general"}</definedName>
    <definedName name="rturtu_1" hidden="1">{"via1",#N/A,TRUE,"general";"via2",#N/A,TRUE,"general";"via3",#N/A,TRUE,"general"}</definedName>
    <definedName name="rturu" localSheetId="19" hidden="1">{"via1",#N/A,TRUE,"general";"via2",#N/A,TRUE,"general";"via3",#N/A,TRUE,"general"}</definedName>
    <definedName name="rturu" localSheetId="20" hidden="1">{"via1",#N/A,TRUE,"general";"via2",#N/A,TRUE,"general";"via3",#N/A,TRUE,"general"}</definedName>
    <definedName name="rturu" hidden="1">{"via1",#N/A,TRUE,"general";"via2",#N/A,TRUE,"general";"via3",#N/A,TRUE,"general"}</definedName>
    <definedName name="rturu_1" localSheetId="19" hidden="1">{"via1",#N/A,TRUE,"general";"via2",#N/A,TRUE,"general";"via3",#N/A,TRUE,"general"}</definedName>
    <definedName name="rturu_1" localSheetId="20" hidden="1">{"via1",#N/A,TRUE,"general";"via2",#N/A,TRUE,"general";"via3",#N/A,TRUE,"general"}</definedName>
    <definedName name="rturu_1" hidden="1">{"via1",#N/A,TRUE,"general";"via2",#N/A,TRUE,"general";"via3",#N/A,TRUE,"general"}</definedName>
    <definedName name="rtut" localSheetId="19" hidden="1">{"via1",#N/A,TRUE,"general";"via2",#N/A,TRUE,"general";"via3",#N/A,TRUE,"general"}</definedName>
    <definedName name="rtut" localSheetId="20" hidden="1">{"via1",#N/A,TRUE,"general";"via2",#N/A,TRUE,"general";"via3",#N/A,TRUE,"general"}</definedName>
    <definedName name="rtut" hidden="1">{"via1",#N/A,TRUE,"general";"via2",#N/A,TRUE,"general";"via3",#N/A,TRUE,"general"}</definedName>
    <definedName name="rtut_1" localSheetId="19" hidden="1">{"via1",#N/A,TRUE,"general";"via2",#N/A,TRUE,"general";"via3",#N/A,TRUE,"general"}</definedName>
    <definedName name="rtut_1" localSheetId="20" hidden="1">{"via1",#N/A,TRUE,"general";"via2",#N/A,TRUE,"general";"via3",#N/A,TRUE,"general"}</definedName>
    <definedName name="rtut_1" hidden="1">{"via1",#N/A,TRUE,"general";"via2",#N/A,TRUE,"general";"via3",#N/A,TRUE,"general"}</definedName>
    <definedName name="rtutru" localSheetId="19" hidden="1">{"via1",#N/A,TRUE,"general";"via2",#N/A,TRUE,"general";"via3",#N/A,TRUE,"general"}</definedName>
    <definedName name="rtutru" localSheetId="20" hidden="1">{"via1",#N/A,TRUE,"general";"via2",#N/A,TRUE,"general";"via3",#N/A,TRUE,"general"}</definedName>
    <definedName name="rtutru" hidden="1">{"via1",#N/A,TRUE,"general";"via2",#N/A,TRUE,"general";"via3",#N/A,TRUE,"general"}</definedName>
    <definedName name="rtutru_1" localSheetId="19" hidden="1">{"via1",#N/A,TRUE,"general";"via2",#N/A,TRUE,"general";"via3",#N/A,TRUE,"general"}</definedName>
    <definedName name="rtutru_1" localSheetId="20" hidden="1">{"via1",#N/A,TRUE,"general";"via2",#N/A,TRUE,"general";"via3",#N/A,TRUE,"general"}</definedName>
    <definedName name="rtutru_1" hidden="1">{"via1",#N/A,TRUE,"general";"via2",#N/A,TRUE,"general";"via3",#N/A,TRUE,"general"}</definedName>
    <definedName name="rtuy" localSheetId="19" hidden="1">{"via1",#N/A,TRUE,"general";"via2",#N/A,TRUE,"general";"via3",#N/A,TRUE,"general"}</definedName>
    <definedName name="rtuy" localSheetId="20" hidden="1">{"via1",#N/A,TRUE,"general";"via2",#N/A,TRUE,"general";"via3",#N/A,TRUE,"general"}</definedName>
    <definedName name="rtuy" hidden="1">{"via1",#N/A,TRUE,"general";"via2",#N/A,TRUE,"general";"via3",#N/A,TRUE,"general"}</definedName>
    <definedName name="rtuy_1" localSheetId="19" hidden="1">{"via1",#N/A,TRUE,"general";"via2",#N/A,TRUE,"general";"via3",#N/A,TRUE,"general"}</definedName>
    <definedName name="rtuy_1" localSheetId="20" hidden="1">{"via1",#N/A,TRUE,"general";"via2",#N/A,TRUE,"general";"via3",#N/A,TRUE,"general"}</definedName>
    <definedName name="rtuy_1" hidden="1">{"via1",#N/A,TRUE,"general";"via2",#N/A,TRUE,"general";"via3",#N/A,TRUE,"general"}</definedName>
    <definedName name="rty" localSheetId="7">#REF!</definedName>
    <definedName name="rty" localSheetId="19">#REF!</definedName>
    <definedName name="rty" localSheetId="18">#REF!</definedName>
    <definedName name="rty" localSheetId="20">#REF!</definedName>
    <definedName name="rty" localSheetId="1">#REF!</definedName>
    <definedName name="rty">#REF!</definedName>
    <definedName name="rtyhr" localSheetId="19" hidden="1">{"TAB1",#N/A,TRUE,"GENERAL";"TAB2",#N/A,TRUE,"GENERAL";"TAB3",#N/A,TRUE,"GENERAL";"TAB4",#N/A,TRUE,"GENERAL";"TAB5",#N/A,TRUE,"GENERAL"}</definedName>
    <definedName name="rtyhr" localSheetId="20" hidden="1">{"TAB1",#N/A,TRUE,"GENERAL";"TAB2",#N/A,TRUE,"GENERAL";"TAB3",#N/A,TRUE,"GENERAL";"TAB4",#N/A,TRUE,"GENERAL";"TAB5",#N/A,TRUE,"GENERAL"}</definedName>
    <definedName name="rtyhr" hidden="1">{"TAB1",#N/A,TRUE,"GENERAL";"TAB2",#N/A,TRUE,"GENERAL";"TAB3",#N/A,TRUE,"GENERAL";"TAB4",#N/A,TRUE,"GENERAL";"TAB5",#N/A,TRUE,"GENERAL"}</definedName>
    <definedName name="rtyhr_1" localSheetId="19" hidden="1">{"TAB1",#N/A,TRUE,"GENERAL";"TAB2",#N/A,TRUE,"GENERAL";"TAB3",#N/A,TRUE,"GENERAL";"TAB4",#N/A,TRUE,"GENERAL";"TAB5",#N/A,TRUE,"GENERAL"}</definedName>
    <definedName name="rtyhr_1" localSheetId="20" hidden="1">{"TAB1",#N/A,TRUE,"GENERAL";"TAB2",#N/A,TRUE,"GENERAL";"TAB3",#N/A,TRUE,"GENERAL";"TAB4",#N/A,TRUE,"GENERAL";"TAB5",#N/A,TRUE,"GENERAL"}</definedName>
    <definedName name="rtyhr_1" hidden="1">{"TAB1",#N/A,TRUE,"GENERAL";"TAB2",#N/A,TRUE,"GENERAL";"TAB3",#N/A,TRUE,"GENERAL";"TAB4",#N/A,TRUE,"GENERAL";"TAB5",#N/A,TRUE,"GENERAL"}</definedName>
    <definedName name="rtym" localSheetId="19" hidden="1">{"via1",#N/A,TRUE,"general";"via2",#N/A,TRUE,"general";"via3",#N/A,TRUE,"general"}</definedName>
    <definedName name="rtym" localSheetId="20" hidden="1">{"via1",#N/A,TRUE,"general";"via2",#N/A,TRUE,"general";"via3",#N/A,TRUE,"general"}</definedName>
    <definedName name="rtym" hidden="1">{"via1",#N/A,TRUE,"general";"via2",#N/A,TRUE,"general";"via3",#N/A,TRUE,"general"}</definedName>
    <definedName name="rtym_1" localSheetId="19" hidden="1">{"via1",#N/A,TRUE,"general";"via2",#N/A,TRUE,"general";"via3",#N/A,TRUE,"general"}</definedName>
    <definedName name="rtym_1" localSheetId="20" hidden="1">{"via1",#N/A,TRUE,"general";"via2",#N/A,TRUE,"general";"via3",#N/A,TRUE,"general"}</definedName>
    <definedName name="rtym_1" hidden="1">{"via1",#N/A,TRUE,"general";"via2",#N/A,TRUE,"general";"via3",#N/A,TRUE,"general"}</definedName>
    <definedName name="rtyrey" localSheetId="19" hidden="1">{"TAB1",#N/A,TRUE,"GENERAL";"TAB2",#N/A,TRUE,"GENERAL";"TAB3",#N/A,TRUE,"GENERAL";"TAB4",#N/A,TRUE,"GENERAL";"TAB5",#N/A,TRUE,"GENERAL"}</definedName>
    <definedName name="rtyrey" localSheetId="20" hidden="1">{"TAB1",#N/A,TRUE,"GENERAL";"TAB2",#N/A,TRUE,"GENERAL";"TAB3",#N/A,TRUE,"GENERAL";"TAB4",#N/A,TRUE,"GENERAL";"TAB5",#N/A,TRUE,"GENERAL"}</definedName>
    <definedName name="rtyrey" hidden="1">{"TAB1",#N/A,TRUE,"GENERAL";"TAB2",#N/A,TRUE,"GENERAL";"TAB3",#N/A,TRUE,"GENERAL";"TAB4",#N/A,TRUE,"GENERAL";"TAB5",#N/A,TRUE,"GENERAL"}</definedName>
    <definedName name="rtyrey_1" localSheetId="19" hidden="1">{"TAB1",#N/A,TRUE,"GENERAL";"TAB2",#N/A,TRUE,"GENERAL";"TAB3",#N/A,TRUE,"GENERAL";"TAB4",#N/A,TRUE,"GENERAL";"TAB5",#N/A,TRUE,"GENERAL"}</definedName>
    <definedName name="rtyrey_1" localSheetId="20" hidden="1">{"TAB1",#N/A,TRUE,"GENERAL";"TAB2",#N/A,TRUE,"GENERAL";"TAB3",#N/A,TRUE,"GENERAL";"TAB4",#N/A,TRUE,"GENERAL";"TAB5",#N/A,TRUE,"GENERAL"}</definedName>
    <definedName name="rtyrey_1" hidden="1">{"TAB1",#N/A,TRUE,"GENERAL";"TAB2",#N/A,TRUE,"GENERAL";"TAB3",#N/A,TRUE,"GENERAL";"TAB4",#N/A,TRUE,"GENERAL";"TAB5",#N/A,TRUE,"GENERAL"}</definedName>
    <definedName name="rtyrh" localSheetId="19" hidden="1">{"via1",#N/A,TRUE,"general";"via2",#N/A,TRUE,"general";"via3",#N/A,TRUE,"general"}</definedName>
    <definedName name="rtyrh" localSheetId="20" hidden="1">{"via1",#N/A,TRUE,"general";"via2",#N/A,TRUE,"general";"via3",#N/A,TRUE,"general"}</definedName>
    <definedName name="rtyrh" hidden="1">{"via1",#N/A,TRUE,"general";"via2",#N/A,TRUE,"general";"via3",#N/A,TRUE,"general"}</definedName>
    <definedName name="rtyrh_1" localSheetId="19" hidden="1">{"via1",#N/A,TRUE,"general";"via2",#N/A,TRUE,"general";"via3",#N/A,TRUE,"general"}</definedName>
    <definedName name="rtyrh_1" localSheetId="20" hidden="1">{"via1",#N/A,TRUE,"general";"via2",#N/A,TRUE,"general";"via3",#N/A,TRUE,"general"}</definedName>
    <definedName name="rtyrh_1" hidden="1">{"via1",#N/A,TRUE,"general";"via2",#N/A,TRUE,"general";"via3",#N/A,TRUE,"general"}</definedName>
    <definedName name="RTYRTY" localSheetId="19" hidden="1">{"via1",#N/A,TRUE,"general";"via2",#N/A,TRUE,"general";"via3",#N/A,TRUE,"general"}</definedName>
    <definedName name="RTYRTY" localSheetId="20" hidden="1">{"via1",#N/A,TRUE,"general";"via2",#N/A,TRUE,"general";"via3",#N/A,TRUE,"general"}</definedName>
    <definedName name="RTYRTY" hidden="1">{"via1",#N/A,TRUE,"general";"via2",#N/A,TRUE,"general";"via3",#N/A,TRUE,"general"}</definedName>
    <definedName name="RTYRTY_1" localSheetId="19" hidden="1">{"via1",#N/A,TRUE,"general";"via2",#N/A,TRUE,"general";"via3",#N/A,TRUE,"general"}</definedName>
    <definedName name="RTYRTY_1" localSheetId="20" hidden="1">{"via1",#N/A,TRUE,"general";"via2",#N/A,TRUE,"general";"via3",#N/A,TRUE,"general"}</definedName>
    <definedName name="RTYRTY_1" hidden="1">{"via1",#N/A,TRUE,"general";"via2",#N/A,TRUE,"general";"via3",#N/A,TRUE,"general"}</definedName>
    <definedName name="rtyt" localSheetId="19" hidden="1">{"TAB1",#N/A,TRUE,"GENERAL";"TAB2",#N/A,TRUE,"GENERAL";"TAB3",#N/A,TRUE,"GENERAL";"TAB4",#N/A,TRUE,"GENERAL";"TAB5",#N/A,TRUE,"GENERAL"}</definedName>
    <definedName name="rtyt" localSheetId="20" hidden="1">{"TAB1",#N/A,TRUE,"GENERAL";"TAB2",#N/A,TRUE,"GENERAL";"TAB3",#N/A,TRUE,"GENERAL";"TAB4",#N/A,TRUE,"GENERAL";"TAB5",#N/A,TRUE,"GENERAL"}</definedName>
    <definedName name="rtyt" hidden="1">{"TAB1",#N/A,TRUE,"GENERAL";"TAB2",#N/A,TRUE,"GENERAL";"TAB3",#N/A,TRUE,"GENERAL";"TAB4",#N/A,TRUE,"GENERAL";"TAB5",#N/A,TRUE,"GENERAL"}</definedName>
    <definedName name="rtyt_1" localSheetId="19" hidden="1">{"TAB1",#N/A,TRUE,"GENERAL";"TAB2",#N/A,TRUE,"GENERAL";"TAB3",#N/A,TRUE,"GENERAL";"TAB4",#N/A,TRUE,"GENERAL";"TAB5",#N/A,TRUE,"GENERAL"}</definedName>
    <definedName name="rtyt_1" localSheetId="20" hidden="1">{"TAB1",#N/A,TRUE,"GENERAL";"TAB2",#N/A,TRUE,"GENERAL";"TAB3",#N/A,TRUE,"GENERAL";"TAB4",#N/A,TRUE,"GENERAL";"TAB5",#N/A,TRUE,"GENERAL"}</definedName>
    <definedName name="rtyt_1" hidden="1">{"TAB1",#N/A,TRUE,"GENERAL";"TAB2",#N/A,TRUE,"GENERAL";"TAB3",#N/A,TRUE,"GENERAL";"TAB4",#N/A,TRUE,"GENERAL";"TAB5",#N/A,TRUE,"GENERAL"}</definedName>
    <definedName name="rtytry" localSheetId="19" hidden="1">{"via1",#N/A,TRUE,"general";"via2",#N/A,TRUE,"general";"via3",#N/A,TRUE,"general"}</definedName>
    <definedName name="rtytry" localSheetId="20" hidden="1">{"via1",#N/A,TRUE,"general";"via2",#N/A,TRUE,"general";"via3",#N/A,TRUE,"general"}</definedName>
    <definedName name="rtytry" hidden="1">{"via1",#N/A,TRUE,"general";"via2",#N/A,TRUE,"general";"via3",#N/A,TRUE,"general"}</definedName>
    <definedName name="rtytry_1" localSheetId="19" hidden="1">{"via1",#N/A,TRUE,"general";"via2",#N/A,TRUE,"general";"via3",#N/A,TRUE,"general"}</definedName>
    <definedName name="rtytry_1" localSheetId="20" hidden="1">{"via1",#N/A,TRUE,"general";"via2",#N/A,TRUE,"general";"via3",#N/A,TRUE,"general"}</definedName>
    <definedName name="rtytry_1" hidden="1">{"via1",#N/A,TRUE,"general";"via2",#N/A,TRUE,"general";"via3",#N/A,TRUE,"general"}</definedName>
    <definedName name="rueda" localSheetId="7">[51]lisprecios!#REF!</definedName>
    <definedName name="rueda" localSheetId="1">[51]lisprecios!#REF!</definedName>
    <definedName name="rueda">[51]lisprecios!#REF!</definedName>
    <definedName name="ruru" localSheetId="19" hidden="1">{"TAB1",#N/A,TRUE,"GENERAL";"TAB2",#N/A,TRUE,"GENERAL";"TAB3",#N/A,TRUE,"GENERAL";"TAB4",#N/A,TRUE,"GENERAL";"TAB5",#N/A,TRUE,"GENERAL"}</definedName>
    <definedName name="ruru" localSheetId="20" hidden="1">{"TAB1",#N/A,TRUE,"GENERAL";"TAB2",#N/A,TRUE,"GENERAL";"TAB3",#N/A,TRUE,"GENERAL";"TAB4",#N/A,TRUE,"GENERAL";"TAB5",#N/A,TRUE,"GENERAL"}</definedName>
    <definedName name="ruru" hidden="1">{"TAB1",#N/A,TRUE,"GENERAL";"TAB2",#N/A,TRUE,"GENERAL";"TAB3",#N/A,TRUE,"GENERAL";"TAB4",#N/A,TRUE,"GENERAL";"TAB5",#N/A,TRUE,"GENERAL"}</definedName>
    <definedName name="ruru_1" localSheetId="19" hidden="1">{"TAB1",#N/A,TRUE,"GENERAL";"TAB2",#N/A,TRUE,"GENERAL";"TAB3",#N/A,TRUE,"GENERAL";"TAB4",#N/A,TRUE,"GENERAL";"TAB5",#N/A,TRUE,"GENERAL"}</definedName>
    <definedName name="ruru_1" localSheetId="20" hidden="1">{"TAB1",#N/A,TRUE,"GENERAL";"TAB2",#N/A,TRUE,"GENERAL";"TAB3",#N/A,TRUE,"GENERAL";"TAB4",#N/A,TRUE,"GENERAL";"TAB5",#N/A,TRUE,"GENERAL"}</definedName>
    <definedName name="ruru_1" hidden="1">{"TAB1",#N/A,TRUE,"GENERAL";"TAB2",#N/A,TRUE,"GENERAL";"TAB3",#N/A,TRUE,"GENERAL";"TAB4",#N/A,TRUE,"GENERAL";"TAB5",#N/A,TRUE,"GENERAL"}</definedName>
    <definedName name="RUTA" localSheetId="7">DATE(YEAR('2.4'!Loan_Start),MONTH('2.4'!Loan_Start)+Payment_Number,DAY('2.4'!Loan_Start))</definedName>
    <definedName name="RUTA" localSheetId="19">DATE(YEAR([0]!Loan_Start),MONTH([0]!Loan_Start)+Payment_Number,DAY([0]!Loan_Start))</definedName>
    <definedName name="RUTA" localSheetId="18">DATE(YEAR([0]!Loan_Start),MONTH([0]!Loan_Start)+Payment_Number,DAY([0]!Loan_Start))</definedName>
    <definedName name="RUTA" localSheetId="20">DATE(YEAR('M DE OBRA'!Loan_Start),MONTH('M DE OBRA'!Loan_Start)+Payment_Number,DAY('M DE OBRA'!Loan_Start))</definedName>
    <definedName name="RUTA" localSheetId="1">DATE(YEAR('PRESUPUESTO GENERAL HORNILLAS'!Loan_Start),MONTH('PRESUPUESTO GENERAL HORNILLAS'!Loan_Start)+Payment_Number,DAY('PRESUPUESTO GENERAL HORNILLAS'!Loan_Start))</definedName>
    <definedName name="RUTA">DATE(YEAR([0]!Loan_Start),MONTH([0]!Loan_Start)+Payment_Number,DAY([0]!Loan_Start))</definedName>
    <definedName name="rutu" localSheetId="19" hidden="1">{"via1",#N/A,TRUE,"general";"via2",#N/A,TRUE,"general";"via3",#N/A,TRUE,"general"}</definedName>
    <definedName name="rutu" localSheetId="20" hidden="1">{"via1",#N/A,TRUE,"general";"via2",#N/A,TRUE,"general";"via3",#N/A,TRUE,"general"}</definedName>
    <definedName name="rutu" hidden="1">{"via1",#N/A,TRUE,"general";"via2",#N/A,TRUE,"general";"via3",#N/A,TRUE,"general"}</definedName>
    <definedName name="rutu_1" localSheetId="19" hidden="1">{"via1",#N/A,TRUE,"general";"via2",#N/A,TRUE,"general";"via3",#N/A,TRUE,"general"}</definedName>
    <definedName name="rutu_1" localSheetId="20" hidden="1">{"via1",#N/A,TRUE,"general";"via2",#N/A,TRUE,"general";"via3",#N/A,TRUE,"general"}</definedName>
    <definedName name="rutu_1" hidden="1">{"via1",#N/A,TRUE,"general";"via2",#N/A,TRUE,"general";"via3",#N/A,TRUE,"general"}</definedName>
    <definedName name="Rv" localSheetId="7">#REF!</definedName>
    <definedName name="Rv" localSheetId="1">#REF!</definedName>
    <definedName name="Rv">#REF!</definedName>
    <definedName name="Rw" localSheetId="7">#REF!</definedName>
    <definedName name="RW" localSheetId="19">[217]items!$C$4:$J$248</definedName>
    <definedName name="RW" localSheetId="18">[217]items!$C$4:$J$248</definedName>
    <definedName name="RW" localSheetId="20">[217]items!$C$4:$J$248</definedName>
    <definedName name="Rw" localSheetId="1">#REF!</definedName>
    <definedName name="Rw">#REF!</definedName>
    <definedName name="rwt" localSheetId="19" hidden="1">{"via1",#N/A,TRUE,"general";"via2",#N/A,TRUE,"general";"via3",#N/A,TRUE,"general"}</definedName>
    <definedName name="rwt" localSheetId="20" hidden="1">{"via1",#N/A,TRUE,"general";"via2",#N/A,TRUE,"general";"via3",#N/A,TRUE,"general"}</definedName>
    <definedName name="rwt" hidden="1">{"via1",#N/A,TRUE,"general";"via2",#N/A,TRUE,"general";"via3",#N/A,TRUE,"general"}</definedName>
    <definedName name="rwt_1" localSheetId="19" hidden="1">{"via1",#N/A,TRUE,"general";"via2",#N/A,TRUE,"general";"via3",#N/A,TRUE,"general"}</definedName>
    <definedName name="rwt_1" localSheetId="20" hidden="1">{"via1",#N/A,TRUE,"general";"via2",#N/A,TRUE,"general";"via3",#N/A,TRUE,"general"}</definedName>
    <definedName name="rwt_1" hidden="1">{"via1",#N/A,TRUE,"general";"via2",#N/A,TRUE,"general";"via3",#N/A,TRUE,"general"}</definedName>
    <definedName name="Rx" localSheetId="7">#REF!</definedName>
    <definedName name="Rx" localSheetId="1">#REF!</definedName>
    <definedName name="Rx">#REF!</definedName>
    <definedName name="Ry" localSheetId="7">#REF!</definedName>
    <definedName name="ry" localSheetId="19" hidden="1">{"via1",#N/A,TRUE,"general";"via2",#N/A,TRUE,"general";"via3",#N/A,TRUE,"general"}</definedName>
    <definedName name="ry" localSheetId="18" hidden="1">{"via1",#N/A,TRUE,"general";"via2",#N/A,TRUE,"general";"via3",#N/A,TRUE,"general"}</definedName>
    <definedName name="ry" localSheetId="20" hidden="1">{"via1",#N/A,TRUE,"general";"via2",#N/A,TRUE,"general";"via3",#N/A,TRUE,"general"}</definedName>
    <definedName name="Ry" localSheetId="1">#REF!</definedName>
    <definedName name="Ry">#REF!</definedName>
    <definedName name="ry_1" localSheetId="19" hidden="1">{"via1",#N/A,TRUE,"general";"via2",#N/A,TRUE,"general";"via3",#N/A,TRUE,"general"}</definedName>
    <definedName name="ry_1" localSheetId="20" hidden="1">{"via1",#N/A,TRUE,"general";"via2",#N/A,TRUE,"general";"via3",#N/A,TRUE,"general"}</definedName>
    <definedName name="ry_1" hidden="1">{"via1",#N/A,TRUE,"general";"via2",#N/A,TRUE,"general";"via3",#N/A,TRUE,"general"}</definedName>
    <definedName name="ryeryb" localSheetId="19" hidden="1">{"TAB1",#N/A,TRUE,"GENERAL";"TAB2",#N/A,TRUE,"GENERAL";"TAB3",#N/A,TRUE,"GENERAL";"TAB4",#N/A,TRUE,"GENERAL";"TAB5",#N/A,TRUE,"GENERAL"}</definedName>
    <definedName name="ryeryb" localSheetId="20" hidden="1">{"TAB1",#N/A,TRUE,"GENERAL";"TAB2",#N/A,TRUE,"GENERAL";"TAB3",#N/A,TRUE,"GENERAL";"TAB4",#N/A,TRUE,"GENERAL";"TAB5",#N/A,TRUE,"GENERAL"}</definedName>
    <definedName name="ryeryb" hidden="1">{"TAB1",#N/A,TRUE,"GENERAL";"TAB2",#N/A,TRUE,"GENERAL";"TAB3",#N/A,TRUE,"GENERAL";"TAB4",#N/A,TRUE,"GENERAL";"TAB5",#N/A,TRUE,"GENERAL"}</definedName>
    <definedName name="ryeryb_1" localSheetId="19" hidden="1">{"TAB1",#N/A,TRUE,"GENERAL";"TAB2",#N/A,TRUE,"GENERAL";"TAB3",#N/A,TRUE,"GENERAL";"TAB4",#N/A,TRUE,"GENERAL";"TAB5",#N/A,TRUE,"GENERAL"}</definedName>
    <definedName name="ryeryb_1" localSheetId="20" hidden="1">{"TAB1",#N/A,TRUE,"GENERAL";"TAB2",#N/A,TRUE,"GENERAL";"TAB3",#N/A,TRUE,"GENERAL";"TAB4",#N/A,TRUE,"GENERAL";"TAB5",#N/A,TRUE,"GENERAL"}</definedName>
    <definedName name="ryeryb_1" hidden="1">{"TAB1",#N/A,TRUE,"GENERAL";"TAB2",#N/A,TRUE,"GENERAL";"TAB3",#N/A,TRUE,"GENERAL";"TAB4",#N/A,TRUE,"GENERAL";"TAB5",#N/A,TRUE,"GENERAL"}</definedName>
    <definedName name="RYRY" localSheetId="7">#REF!</definedName>
    <definedName name="RYRY" localSheetId="1">#REF!</definedName>
    <definedName name="RYRY">#REF!</definedName>
    <definedName name="rytrsdg" localSheetId="19" hidden="1">{"via1",#N/A,TRUE,"general";"via2",#N/A,TRUE,"general";"via3",#N/A,TRUE,"general"}</definedName>
    <definedName name="rytrsdg" localSheetId="20" hidden="1">{"via1",#N/A,TRUE,"general";"via2",#N/A,TRUE,"general";"via3",#N/A,TRUE,"general"}</definedName>
    <definedName name="rytrsdg" hidden="1">{"via1",#N/A,TRUE,"general";"via2",#N/A,TRUE,"general";"via3",#N/A,TRUE,"general"}</definedName>
    <definedName name="rytrsdg_1" localSheetId="19" hidden="1">{"via1",#N/A,TRUE,"general";"via2",#N/A,TRUE,"general";"via3",#N/A,TRUE,"general"}</definedName>
    <definedName name="rytrsdg_1" localSheetId="20" hidden="1">{"via1",#N/A,TRUE,"general";"via2",#N/A,TRUE,"general";"via3",#N/A,TRUE,"general"}</definedName>
    <definedName name="rytrsdg_1" hidden="1">{"via1",#N/A,TRUE,"general";"via2",#N/A,TRUE,"general";"via3",#N/A,TRUE,"general"}</definedName>
    <definedName name="Rz" localSheetId="7">#REF!</definedName>
    <definedName name="Rz" localSheetId="1">#REF!</definedName>
    <definedName name="Rz">#REF!</definedName>
    <definedName name="S" localSheetId="7">[9]!absc</definedName>
    <definedName name="S" localSheetId="19">#REF!</definedName>
    <definedName name="S" localSheetId="18">#REF!</definedName>
    <definedName name="S" localSheetId="20">#REF!</definedName>
    <definedName name="S" localSheetId="1">[9]!absc</definedName>
    <definedName name="S">[9]!absc</definedName>
    <definedName name="Sa" localSheetId="7">#REF!</definedName>
    <definedName name="Sa" localSheetId="19">#REF!</definedName>
    <definedName name="Sa" localSheetId="18">#REF!</definedName>
    <definedName name="Sa" localSheetId="20">#REF!</definedName>
    <definedName name="Sa" localSheetId="1">#REF!</definedName>
    <definedName name="Sa">#REF!</definedName>
    <definedName name="saa" localSheetId="19" hidden="1">{"via1",#N/A,TRUE,"general";"via2",#N/A,TRUE,"general";"via3",#N/A,TRUE,"general"}</definedName>
    <definedName name="saa" localSheetId="20" hidden="1">{"via1",#N/A,TRUE,"general";"via2",#N/A,TRUE,"general";"via3",#N/A,TRUE,"general"}</definedName>
    <definedName name="saa" hidden="1">{"via1",#N/A,TRUE,"general";"via2",#N/A,TRUE,"general";"via3",#N/A,TRUE,"general"}</definedName>
    <definedName name="saa_1" localSheetId="19" hidden="1">{"via1",#N/A,TRUE,"general";"via2",#N/A,TRUE,"general";"via3",#N/A,TRUE,"general"}</definedName>
    <definedName name="saa_1" localSheetId="20" hidden="1">{"via1",#N/A,TRUE,"general";"via2",#N/A,TRUE,"general";"via3",#N/A,TRUE,"general"}</definedName>
    <definedName name="saa_1" hidden="1">{"via1",#N/A,TRUE,"general";"via2",#N/A,TRUE,"general";"via3",#N/A,TRUE,"general"}</definedName>
    <definedName name="SAD" localSheetId="19" hidden="1">{"via1",#N/A,TRUE,"general";"via2",#N/A,TRUE,"general";"via3",#N/A,TRUE,"general"}</definedName>
    <definedName name="SAD" localSheetId="20" hidden="1">{"via1",#N/A,TRUE,"general";"via2",#N/A,TRUE,"general";"via3",#N/A,TRUE,"general"}</definedName>
    <definedName name="SAD" hidden="1">{"via1",#N/A,TRUE,"general";"via2",#N/A,TRUE,"general";"via3",#N/A,TRUE,"general"}</definedName>
    <definedName name="SAD_1" localSheetId="19" hidden="1">{"via1",#N/A,TRUE,"general";"via2",#N/A,TRUE,"general";"via3",#N/A,TRUE,"general"}</definedName>
    <definedName name="SAD_1" localSheetId="20" hidden="1">{"via1",#N/A,TRUE,"general";"via2",#N/A,TRUE,"general";"via3",#N/A,TRUE,"general"}</definedName>
    <definedName name="SAD_1" hidden="1">{"via1",#N/A,TRUE,"general";"via2",#N/A,TRUE,"general";"via3",#N/A,TRUE,"general"}</definedName>
    <definedName name="SADASDFSDF" localSheetId="7">#REF!</definedName>
    <definedName name="SADASDFSDF" localSheetId="1">#REF!</definedName>
    <definedName name="SADASDFSDF">#REF!</definedName>
    <definedName name="SADF" localSheetId="19" hidden="1">{"via1",#N/A,TRUE,"general";"via2",#N/A,TRUE,"general";"via3",#N/A,TRUE,"general"}</definedName>
    <definedName name="SADF" localSheetId="20" hidden="1">{"via1",#N/A,TRUE,"general";"via2",#N/A,TRUE,"general";"via3",#N/A,TRUE,"general"}</definedName>
    <definedName name="SADF" hidden="1">{"via1",#N/A,TRUE,"general";"via2",#N/A,TRUE,"general";"via3",#N/A,TRUE,"general"}</definedName>
    <definedName name="SADF_1" localSheetId="19" hidden="1">{"via1",#N/A,TRUE,"general";"via2",#N/A,TRUE,"general";"via3",#N/A,TRUE,"general"}</definedName>
    <definedName name="SADF_1" localSheetId="20" hidden="1">{"via1",#N/A,TRUE,"general";"via2",#N/A,TRUE,"general";"via3",#N/A,TRUE,"general"}</definedName>
    <definedName name="SADF_1" hidden="1">{"via1",#N/A,TRUE,"general";"via2",#N/A,TRUE,"general";"via3",#N/A,TRUE,"general"}</definedName>
    <definedName name="sadff" localSheetId="19" hidden="1">{"TAB1",#N/A,TRUE,"GENERAL";"TAB2",#N/A,TRUE,"GENERAL";"TAB3",#N/A,TRUE,"GENERAL";"TAB4",#N/A,TRUE,"GENERAL";"TAB5",#N/A,TRUE,"GENERAL"}</definedName>
    <definedName name="sadff" localSheetId="20" hidden="1">{"TAB1",#N/A,TRUE,"GENERAL";"TAB2",#N/A,TRUE,"GENERAL";"TAB3",#N/A,TRUE,"GENERAL";"TAB4",#N/A,TRUE,"GENERAL";"TAB5",#N/A,TRUE,"GENERAL"}</definedName>
    <definedName name="sadff" hidden="1">{"TAB1",#N/A,TRUE,"GENERAL";"TAB2",#N/A,TRUE,"GENERAL";"TAB3",#N/A,TRUE,"GENERAL";"TAB4",#N/A,TRUE,"GENERAL";"TAB5",#N/A,TRUE,"GENERAL"}</definedName>
    <definedName name="sadff_1" localSheetId="19" hidden="1">{"TAB1",#N/A,TRUE,"GENERAL";"TAB2",#N/A,TRUE,"GENERAL";"TAB3",#N/A,TRUE,"GENERAL";"TAB4",#N/A,TRUE,"GENERAL";"TAB5",#N/A,TRUE,"GENERAL"}</definedName>
    <definedName name="sadff_1" localSheetId="20" hidden="1">{"TAB1",#N/A,TRUE,"GENERAL";"TAB2",#N/A,TRUE,"GENERAL";"TAB3",#N/A,TRUE,"GENERAL";"TAB4",#N/A,TRUE,"GENERAL";"TAB5",#N/A,TRUE,"GENERAL"}</definedName>
    <definedName name="sadff_1" hidden="1">{"TAB1",#N/A,TRUE,"GENERAL";"TAB2",#N/A,TRUE,"GENERAL";"TAB3",#N/A,TRUE,"GENERAL";"TAB4",#N/A,TRUE,"GENERAL";"TAB5",#N/A,TRUE,"GENERAL"}</definedName>
    <definedName name="sadfo" localSheetId="19" hidden="1">{"via1",#N/A,TRUE,"general";"via2",#N/A,TRUE,"general";"via3",#N/A,TRUE,"general"}</definedName>
    <definedName name="sadfo" localSheetId="20" hidden="1">{"via1",#N/A,TRUE,"general";"via2",#N/A,TRUE,"general";"via3",#N/A,TRUE,"general"}</definedName>
    <definedName name="sadfo" hidden="1">{"via1",#N/A,TRUE,"general";"via2",#N/A,TRUE,"general";"via3",#N/A,TRUE,"general"}</definedName>
    <definedName name="sadfo_1" localSheetId="19" hidden="1">{"via1",#N/A,TRUE,"general";"via2",#N/A,TRUE,"general";"via3",#N/A,TRUE,"general"}</definedName>
    <definedName name="sadfo_1" localSheetId="20" hidden="1">{"via1",#N/A,TRUE,"general";"via2",#N/A,TRUE,"general";"via3",#N/A,TRUE,"general"}</definedName>
    <definedName name="sadfo_1" hidden="1">{"via1",#N/A,TRUE,"general";"via2",#N/A,TRUE,"general";"via3",#N/A,TRUE,"general"}</definedName>
    <definedName name="safdp" localSheetId="19" hidden="1">{"TAB1",#N/A,TRUE,"GENERAL";"TAB2",#N/A,TRUE,"GENERAL";"TAB3",#N/A,TRUE,"GENERAL";"TAB4",#N/A,TRUE,"GENERAL";"TAB5",#N/A,TRUE,"GENERAL"}</definedName>
    <definedName name="safdp" localSheetId="20" hidden="1">{"TAB1",#N/A,TRUE,"GENERAL";"TAB2",#N/A,TRUE,"GENERAL";"TAB3",#N/A,TRUE,"GENERAL";"TAB4",#N/A,TRUE,"GENERAL";"TAB5",#N/A,TRUE,"GENERAL"}</definedName>
    <definedName name="safdp" hidden="1">{"TAB1",#N/A,TRUE,"GENERAL";"TAB2",#N/A,TRUE,"GENERAL";"TAB3",#N/A,TRUE,"GENERAL";"TAB4",#N/A,TRUE,"GENERAL";"TAB5",#N/A,TRUE,"GENERAL"}</definedName>
    <definedName name="safdp_1" localSheetId="19" hidden="1">{"TAB1",#N/A,TRUE,"GENERAL";"TAB2",#N/A,TRUE,"GENERAL";"TAB3",#N/A,TRUE,"GENERAL";"TAB4",#N/A,TRUE,"GENERAL";"TAB5",#N/A,TRUE,"GENERAL"}</definedName>
    <definedName name="safdp_1" localSheetId="20" hidden="1">{"TAB1",#N/A,TRUE,"GENERAL";"TAB2",#N/A,TRUE,"GENERAL";"TAB3",#N/A,TRUE,"GENERAL";"TAB4",#N/A,TRUE,"GENERAL";"TAB5",#N/A,TRUE,"GENERAL"}</definedName>
    <definedName name="safdp_1" hidden="1">{"TAB1",#N/A,TRUE,"GENERAL";"TAB2",#N/A,TRUE,"GENERAL";"TAB3",#N/A,TRUE,"GENERAL";"TAB4",#N/A,TRUE,"GENERAL";"TAB5",#N/A,TRUE,"GENERAL"}</definedName>
    <definedName name="Salarios" localSheetId="7">#REF!</definedName>
    <definedName name="Salarios" localSheetId="20">#REF!</definedName>
    <definedName name="Salarios" localSheetId="1">#REF!</definedName>
    <definedName name="Salarios">#REF!</definedName>
    <definedName name="Saldo_Capital" localSheetId="7">#REF!</definedName>
    <definedName name="Saldo_Capital" localSheetId="1">#REF!</definedName>
    <definedName name="Saldo_Capital">#REF!</definedName>
    <definedName name="SalMinimo">[54]BASES!$E$41</definedName>
    <definedName name="sanitario">[104]lisprecios!$D$35</definedName>
    <definedName name="sasa" localSheetId="7">'[4]CALCULO POI'!#REF!</definedName>
    <definedName name="sasa" localSheetId="1">'[4]CALCULO POI'!#REF!</definedName>
    <definedName name="sasa">'[4]CALCULO POI'!#REF!</definedName>
    <definedName name="Sb" localSheetId="7">#REF!</definedName>
    <definedName name="SB" localSheetId="19">#REF!</definedName>
    <definedName name="SB" localSheetId="18">#REF!</definedName>
    <definedName name="SB" localSheetId="20">#REF!</definedName>
    <definedName name="Sb" localSheetId="1">#REF!</definedName>
    <definedName name="Sb">#REF!</definedName>
    <definedName name="sbe" localSheetId="7">#REF!</definedName>
    <definedName name="sbe" localSheetId="19">#REF!</definedName>
    <definedName name="sbe" localSheetId="18">#REF!</definedName>
    <definedName name="sbe" localSheetId="20">#REF!</definedName>
    <definedName name="sbe" localSheetId="1">#REF!</definedName>
    <definedName name="sbe">#REF!</definedName>
    <definedName name="Sbf">[17]CALCULO!$E$61</definedName>
    <definedName name="sbgfbgdr" localSheetId="19" hidden="1">{"via1",#N/A,TRUE,"general";"via2",#N/A,TRUE,"general";"via3",#N/A,TRUE,"general"}</definedName>
    <definedName name="sbgfbgdr" localSheetId="20" hidden="1">{"via1",#N/A,TRUE,"general";"via2",#N/A,TRUE,"general";"via3",#N/A,TRUE,"general"}</definedName>
    <definedName name="sbgfbgdr" hidden="1">{"via1",#N/A,TRUE,"general";"via2",#N/A,TRUE,"general";"via3",#N/A,TRUE,"general"}</definedName>
    <definedName name="sbgfbgdr_1" localSheetId="19" hidden="1">{"via1",#N/A,TRUE,"general";"via2",#N/A,TRUE,"general";"via3",#N/A,TRUE,"general"}</definedName>
    <definedName name="sbgfbgdr_1" localSheetId="20" hidden="1">{"via1",#N/A,TRUE,"general";"via2",#N/A,TRUE,"general";"via3",#N/A,TRUE,"general"}</definedName>
    <definedName name="sbgfbgdr_1" hidden="1">{"via1",#N/A,TRUE,"general";"via2",#N/A,TRUE,"general";"via3",#N/A,TRUE,"general"}</definedName>
    <definedName name="Sc" localSheetId="7">#REF!</definedName>
    <definedName name="SC" localSheetId="19">#REF!</definedName>
    <definedName name="SC" localSheetId="18">#REF!</definedName>
    <definedName name="SC" localSheetId="20">#REF!</definedName>
    <definedName name="Sc" localSheetId="1">#REF!</definedName>
    <definedName name="Sc">#REF!</definedName>
    <definedName name="Sched_Pay" localSheetId="7">#REF!</definedName>
    <definedName name="Sched_Pay" localSheetId="20">#REF!</definedName>
    <definedName name="Sched_Pay" localSheetId="1">#REF!</definedName>
    <definedName name="Sched_Pay">#REF!</definedName>
    <definedName name="Scheduled_Extra_Payments" localSheetId="7">#REF!</definedName>
    <definedName name="Scheduled_Extra_Payments" localSheetId="20">#REF!</definedName>
    <definedName name="Scheduled_Extra_Payments" localSheetId="1">#REF!</definedName>
    <definedName name="Scheduled_Extra_Payments">#REF!</definedName>
    <definedName name="Scheduled_Interest_Rate" localSheetId="7">#REF!</definedName>
    <definedName name="Scheduled_Interest_Rate" localSheetId="20">#REF!</definedName>
    <definedName name="Scheduled_Interest_Rate" localSheetId="1">#REF!</definedName>
    <definedName name="Scheduled_Interest_Rate">#REF!</definedName>
    <definedName name="Scheduled_Monthly_Payment" localSheetId="7">#REF!</definedName>
    <definedName name="Scheduled_Monthly_Payment" localSheetId="20">#REF!</definedName>
    <definedName name="Scheduled_Monthly_Payment" localSheetId="1">#REF!</definedName>
    <definedName name="Scheduled_Monthly_Payment">#REF!</definedName>
    <definedName name="SContLab" localSheetId="7">#REF!</definedName>
    <definedName name="SContLab" localSheetId="1">#REF!</definedName>
    <definedName name="SContLab">#REF!</definedName>
    <definedName name="SContParts" localSheetId="7">#REF!</definedName>
    <definedName name="SContParts" localSheetId="1">#REF!</definedName>
    <definedName name="SContParts">#REF!</definedName>
    <definedName name="scope" localSheetId="7">#REF!</definedName>
    <definedName name="scope" localSheetId="1">#REF!</definedName>
    <definedName name="scope">#REF!</definedName>
    <definedName name="scope1">'[67]REF - Listas'!$D$32:$D$38</definedName>
    <definedName name="Sd" localSheetId="7">#REF!</definedName>
    <definedName name="sd" localSheetId="19" hidden="1">{"TAB1",#N/A,TRUE,"GENERAL";"TAB2",#N/A,TRUE,"GENERAL";"TAB3",#N/A,TRUE,"GENERAL";"TAB4",#N/A,TRUE,"GENERAL";"TAB5",#N/A,TRUE,"GENERAL"}</definedName>
    <definedName name="sd" localSheetId="18" hidden="1">{"TAB1",#N/A,TRUE,"GENERAL";"TAB2",#N/A,TRUE,"GENERAL";"TAB3",#N/A,TRUE,"GENERAL";"TAB4",#N/A,TRUE,"GENERAL";"TAB5",#N/A,TRUE,"GENERAL"}</definedName>
    <definedName name="sd" localSheetId="20" hidden="1">{"TAB1",#N/A,TRUE,"GENERAL";"TAB2",#N/A,TRUE,"GENERAL";"TAB3",#N/A,TRUE,"GENERAL";"TAB4",#N/A,TRUE,"GENERAL";"TAB5",#N/A,TRUE,"GENERAL"}</definedName>
    <definedName name="Sd" localSheetId="1">#REF!</definedName>
    <definedName name="Sd">#REF!</definedName>
    <definedName name="sd_1" localSheetId="19" hidden="1">{"TAB1",#N/A,TRUE,"GENERAL";"TAB2",#N/A,TRUE,"GENERAL";"TAB3",#N/A,TRUE,"GENERAL";"TAB4",#N/A,TRUE,"GENERAL";"TAB5",#N/A,TRUE,"GENERAL"}</definedName>
    <definedName name="sd_1" localSheetId="20" hidden="1">{"TAB1",#N/A,TRUE,"GENERAL";"TAB2",#N/A,TRUE,"GENERAL";"TAB3",#N/A,TRUE,"GENERAL";"TAB4",#N/A,TRUE,"GENERAL";"TAB5",#N/A,TRUE,"GENERAL"}</definedName>
    <definedName name="sd_1" hidden="1">{"TAB1",#N/A,TRUE,"GENERAL";"TAB2",#N/A,TRUE,"GENERAL";"TAB3",#N/A,TRUE,"GENERAL";"TAB4",#N/A,TRUE,"GENERAL";"TAB5",#N/A,TRUE,"GENERAL"}</definedName>
    <definedName name="sdaf" localSheetId="19" hidden="1">{"via1",#N/A,TRUE,"general";"via2",#N/A,TRUE,"general";"via3",#N/A,TRUE,"general"}</definedName>
    <definedName name="sdaf" localSheetId="20" hidden="1">{"via1",#N/A,TRUE,"general";"via2",#N/A,TRUE,"general";"via3",#N/A,TRUE,"general"}</definedName>
    <definedName name="sdaf" hidden="1">{"via1",#N/A,TRUE,"general";"via2",#N/A,TRUE,"general";"via3",#N/A,TRUE,"general"}</definedName>
    <definedName name="sdaf_1" localSheetId="19" hidden="1">{"via1",#N/A,TRUE,"general";"via2",#N/A,TRUE,"general";"via3",#N/A,TRUE,"general"}</definedName>
    <definedName name="sdaf_1" localSheetId="20" hidden="1">{"via1",#N/A,TRUE,"general";"via2",#N/A,TRUE,"general";"via3",#N/A,TRUE,"general"}</definedName>
    <definedName name="sdaf_1" hidden="1">{"via1",#N/A,TRUE,"general";"via2",#N/A,TRUE,"general";"via3",#N/A,TRUE,"general"}</definedName>
    <definedName name="sdas" localSheetId="19" hidden="1">{"via1",#N/A,TRUE,"general";"via2",#N/A,TRUE,"general";"via3",#N/A,TRUE,"general"}</definedName>
    <definedName name="sdas" localSheetId="20" hidden="1">{"via1",#N/A,TRUE,"general";"via2",#N/A,TRUE,"general";"via3",#N/A,TRUE,"general"}</definedName>
    <definedName name="sdas" hidden="1">{"via1",#N/A,TRUE,"general";"via2",#N/A,TRUE,"general";"via3",#N/A,TRUE,"general"}</definedName>
    <definedName name="sdas_1" localSheetId="19" hidden="1">{"via1",#N/A,TRUE,"general";"via2",#N/A,TRUE,"general";"via3",#N/A,TRUE,"general"}</definedName>
    <definedName name="sdas_1" localSheetId="20" hidden="1">{"via1",#N/A,TRUE,"general";"via2",#N/A,TRUE,"general";"via3",#N/A,TRUE,"general"}</definedName>
    <definedName name="sdas_1" hidden="1">{"via1",#N/A,TRUE,"general";"via2",#N/A,TRUE,"general";"via3",#N/A,TRUE,"general"}</definedName>
    <definedName name="sdasdf" localSheetId="19" hidden="1">{"via1",#N/A,TRUE,"general";"via2",#N/A,TRUE,"general";"via3",#N/A,TRUE,"general"}</definedName>
    <definedName name="sdasdf" localSheetId="20" hidden="1">{"via1",#N/A,TRUE,"general";"via2",#N/A,TRUE,"general";"via3",#N/A,TRUE,"general"}</definedName>
    <definedName name="sdasdf" hidden="1">{"via1",#N/A,TRUE,"general";"via2",#N/A,TRUE,"general";"via3",#N/A,TRUE,"general"}</definedName>
    <definedName name="sdasdf_1" localSheetId="19" hidden="1">{"via1",#N/A,TRUE,"general";"via2",#N/A,TRUE,"general";"via3",#N/A,TRUE,"general"}</definedName>
    <definedName name="sdasdf_1" localSheetId="20" hidden="1">{"via1",#N/A,TRUE,"general";"via2",#N/A,TRUE,"general";"via3",#N/A,TRUE,"general"}</definedName>
    <definedName name="sdasdf_1" hidden="1">{"via1",#N/A,TRUE,"general";"via2",#N/A,TRUE,"general";"via3",#N/A,TRUE,"general"}</definedName>
    <definedName name="SDCDSCT" localSheetId="19" hidden="1">{"TAB1",#N/A,TRUE,"GENERAL";"TAB2",#N/A,TRUE,"GENERAL";"TAB3",#N/A,TRUE,"GENERAL";"TAB4",#N/A,TRUE,"GENERAL";"TAB5",#N/A,TRUE,"GENERAL"}</definedName>
    <definedName name="SDCDSCT" localSheetId="20" hidden="1">{"TAB1",#N/A,TRUE,"GENERAL";"TAB2",#N/A,TRUE,"GENERAL";"TAB3",#N/A,TRUE,"GENERAL";"TAB4",#N/A,TRUE,"GENERAL";"TAB5",#N/A,TRUE,"GENERAL"}</definedName>
    <definedName name="SDCDSCT" hidden="1">{"TAB1",#N/A,TRUE,"GENERAL";"TAB2",#N/A,TRUE,"GENERAL";"TAB3",#N/A,TRUE,"GENERAL";"TAB4",#N/A,TRUE,"GENERAL";"TAB5",#N/A,TRUE,"GENERAL"}</definedName>
    <definedName name="SDCDSCT_1" localSheetId="19" hidden="1">{"TAB1",#N/A,TRUE,"GENERAL";"TAB2",#N/A,TRUE,"GENERAL";"TAB3",#N/A,TRUE,"GENERAL";"TAB4",#N/A,TRUE,"GENERAL";"TAB5",#N/A,TRUE,"GENERAL"}</definedName>
    <definedName name="SDCDSCT_1" localSheetId="20" hidden="1">{"TAB1",#N/A,TRUE,"GENERAL";"TAB2",#N/A,TRUE,"GENERAL";"TAB3",#N/A,TRUE,"GENERAL";"TAB4",#N/A,TRUE,"GENERAL";"TAB5",#N/A,TRUE,"GENERAL"}</definedName>
    <definedName name="SDCDSCT_1" hidden="1">{"TAB1",#N/A,TRUE,"GENERAL";"TAB2",#N/A,TRUE,"GENERAL";"TAB3",#N/A,TRUE,"GENERAL";"TAB4",#N/A,TRUE,"GENERAL";"TAB5",#N/A,TRUE,"GENERAL"}</definedName>
    <definedName name="SDE" localSheetId="7">#REF!</definedName>
    <definedName name="SDE" localSheetId="19">#REF!</definedName>
    <definedName name="SDE" localSheetId="18">#REF!</definedName>
    <definedName name="SDE" localSheetId="20">#REF!</definedName>
    <definedName name="SDE" localSheetId="1">#REF!</definedName>
    <definedName name="SDE">#REF!</definedName>
    <definedName name="SDF">[163]PRECIOS!$G$6</definedName>
    <definedName name="SDFCE" localSheetId="19" hidden="1">{"TAB1",#N/A,TRUE,"GENERAL";"TAB2",#N/A,TRUE,"GENERAL";"TAB3",#N/A,TRUE,"GENERAL";"TAB4",#N/A,TRUE,"GENERAL";"TAB5",#N/A,TRUE,"GENERAL"}</definedName>
    <definedName name="SDFCE" localSheetId="20" hidden="1">{"TAB1",#N/A,TRUE,"GENERAL";"TAB2",#N/A,TRUE,"GENERAL";"TAB3",#N/A,TRUE,"GENERAL";"TAB4",#N/A,TRUE,"GENERAL";"TAB5",#N/A,TRUE,"GENERAL"}</definedName>
    <definedName name="SDFCE" hidden="1">{"TAB1",#N/A,TRUE,"GENERAL";"TAB2",#N/A,TRUE,"GENERAL";"TAB3",#N/A,TRUE,"GENERAL";"TAB4",#N/A,TRUE,"GENERAL";"TAB5",#N/A,TRUE,"GENERAL"}</definedName>
    <definedName name="SDFCE_1" localSheetId="19" hidden="1">{"TAB1",#N/A,TRUE,"GENERAL";"TAB2",#N/A,TRUE,"GENERAL";"TAB3",#N/A,TRUE,"GENERAL";"TAB4",#N/A,TRUE,"GENERAL";"TAB5",#N/A,TRUE,"GENERAL"}</definedName>
    <definedName name="SDFCE_1" localSheetId="20" hidden="1">{"TAB1",#N/A,TRUE,"GENERAL";"TAB2",#N/A,TRUE,"GENERAL";"TAB3",#N/A,TRUE,"GENERAL";"TAB4",#N/A,TRUE,"GENERAL";"TAB5",#N/A,TRUE,"GENERAL"}</definedName>
    <definedName name="SDFCE_1" hidden="1">{"TAB1",#N/A,TRUE,"GENERAL";"TAB2",#N/A,TRUE,"GENERAL";"TAB3",#N/A,TRUE,"GENERAL";"TAB4",#N/A,TRUE,"GENERAL";"TAB5",#N/A,TRUE,"GENERAL"}</definedName>
    <definedName name="sdfd" localSheetId="19" hidden="1">{"via1",#N/A,TRUE,"general";"via2",#N/A,TRUE,"general";"via3",#N/A,TRUE,"general"}</definedName>
    <definedName name="sdfd" localSheetId="20" hidden="1">{"via1",#N/A,TRUE,"general";"via2",#N/A,TRUE,"general";"via3",#N/A,TRUE,"general"}</definedName>
    <definedName name="sdfd" hidden="1">{"via1",#N/A,TRUE,"general";"via2",#N/A,TRUE,"general";"via3",#N/A,TRUE,"general"}</definedName>
    <definedName name="sdfd_1" localSheetId="19" hidden="1">{"via1",#N/A,TRUE,"general";"via2",#N/A,TRUE,"general";"via3",#N/A,TRUE,"general"}</definedName>
    <definedName name="sdfd_1" localSheetId="20" hidden="1">{"via1",#N/A,TRUE,"general";"via2",#N/A,TRUE,"general";"via3",#N/A,TRUE,"general"}</definedName>
    <definedName name="sdfd_1" hidden="1">{"via1",#N/A,TRUE,"general";"via2",#N/A,TRUE,"general";"via3",#N/A,TRUE,"general"}</definedName>
    <definedName name="sdfds" localSheetId="19" hidden="1">{"via1",#N/A,TRUE,"general";"via2",#N/A,TRUE,"general";"via3",#N/A,TRUE,"general"}</definedName>
    <definedName name="sdfds" localSheetId="20" hidden="1">{"via1",#N/A,TRUE,"general";"via2",#N/A,TRUE,"general";"via3",#N/A,TRUE,"general"}</definedName>
    <definedName name="sdfds" hidden="1">{"via1",#N/A,TRUE,"general";"via2",#N/A,TRUE,"general";"via3",#N/A,TRUE,"general"}</definedName>
    <definedName name="sdfds_1" localSheetId="19" hidden="1">{"via1",#N/A,TRUE,"general";"via2",#N/A,TRUE,"general";"via3",#N/A,TRUE,"general"}</definedName>
    <definedName name="sdfds_1" localSheetId="20" hidden="1">{"via1",#N/A,TRUE,"general";"via2",#N/A,TRUE,"general";"via3",#N/A,TRUE,"general"}</definedName>
    <definedName name="sdfds_1" hidden="1">{"via1",#N/A,TRUE,"general";"via2",#N/A,TRUE,"general";"via3",#N/A,TRUE,"general"}</definedName>
    <definedName name="SDFDSO" localSheetId="19" hidden="1">{"via1",#N/A,TRUE,"general";"via2",#N/A,TRUE,"general";"via3",#N/A,TRUE,"general"}</definedName>
    <definedName name="SDFDSO" localSheetId="20" hidden="1">{"via1",#N/A,TRUE,"general";"via2",#N/A,TRUE,"general";"via3",#N/A,TRUE,"general"}</definedName>
    <definedName name="SDFDSO" hidden="1">{"via1",#N/A,TRUE,"general";"via2",#N/A,TRUE,"general";"via3",#N/A,TRUE,"general"}</definedName>
    <definedName name="SDFDSO_1" localSheetId="19" hidden="1">{"via1",#N/A,TRUE,"general";"via2",#N/A,TRUE,"general";"via3",#N/A,TRUE,"general"}</definedName>
    <definedName name="SDFDSO_1" localSheetId="20" hidden="1">{"via1",#N/A,TRUE,"general";"via2",#N/A,TRUE,"general";"via3",#N/A,TRUE,"general"}</definedName>
    <definedName name="SDFDSO_1" hidden="1">{"via1",#N/A,TRUE,"general";"via2",#N/A,TRUE,"general";"via3",#N/A,TRUE,"general"}</definedName>
    <definedName name="sdfdstp" localSheetId="19" hidden="1">{"TAB1",#N/A,TRUE,"GENERAL";"TAB2",#N/A,TRUE,"GENERAL";"TAB3",#N/A,TRUE,"GENERAL";"TAB4",#N/A,TRUE,"GENERAL";"TAB5",#N/A,TRUE,"GENERAL"}</definedName>
    <definedName name="sdfdstp" localSheetId="20" hidden="1">{"TAB1",#N/A,TRUE,"GENERAL";"TAB2",#N/A,TRUE,"GENERAL";"TAB3",#N/A,TRUE,"GENERAL";"TAB4",#N/A,TRUE,"GENERAL";"TAB5",#N/A,TRUE,"GENERAL"}</definedName>
    <definedName name="sdfdstp" hidden="1">{"TAB1",#N/A,TRUE,"GENERAL";"TAB2",#N/A,TRUE,"GENERAL";"TAB3",#N/A,TRUE,"GENERAL";"TAB4",#N/A,TRUE,"GENERAL";"TAB5",#N/A,TRUE,"GENERAL"}</definedName>
    <definedName name="sdfdstp_1" localSheetId="19" hidden="1">{"TAB1",#N/A,TRUE,"GENERAL";"TAB2",#N/A,TRUE,"GENERAL";"TAB3",#N/A,TRUE,"GENERAL";"TAB4",#N/A,TRUE,"GENERAL";"TAB5",#N/A,TRUE,"GENERAL"}</definedName>
    <definedName name="sdfdstp_1" localSheetId="20" hidden="1">{"TAB1",#N/A,TRUE,"GENERAL";"TAB2",#N/A,TRUE,"GENERAL";"TAB3",#N/A,TRUE,"GENERAL";"TAB4",#N/A,TRUE,"GENERAL";"TAB5",#N/A,TRUE,"GENERAL"}</definedName>
    <definedName name="sdfdstp_1" hidden="1">{"TAB1",#N/A,TRUE,"GENERAL";"TAB2",#N/A,TRUE,"GENERAL";"TAB3",#N/A,TRUE,"GENERAL";"TAB4",#N/A,TRUE,"GENERAL";"TAB5",#N/A,TRUE,"GENERAL"}</definedName>
    <definedName name="SDFEO" localSheetId="19" hidden="1">{"via1",#N/A,TRUE,"general";"via2",#N/A,TRUE,"general";"via3",#N/A,TRUE,"general"}</definedName>
    <definedName name="SDFEO" localSheetId="20" hidden="1">{"via1",#N/A,TRUE,"general";"via2",#N/A,TRUE,"general";"via3",#N/A,TRUE,"general"}</definedName>
    <definedName name="SDFEO" hidden="1">{"via1",#N/A,TRUE,"general";"via2",#N/A,TRUE,"general";"via3",#N/A,TRUE,"general"}</definedName>
    <definedName name="SDFEO_1" localSheetId="19" hidden="1">{"via1",#N/A,TRUE,"general";"via2",#N/A,TRUE,"general";"via3",#N/A,TRUE,"general"}</definedName>
    <definedName name="SDFEO_1" localSheetId="20" hidden="1">{"via1",#N/A,TRUE,"general";"via2",#N/A,TRUE,"general";"via3",#N/A,TRUE,"general"}</definedName>
    <definedName name="SDFEO_1" hidden="1">{"via1",#N/A,TRUE,"general";"via2",#N/A,TRUE,"general";"via3",#N/A,TRUE,"general"}</definedName>
    <definedName name="sdfg" localSheetId="7">#REF!</definedName>
    <definedName name="sdfg" localSheetId="19" hidden="1">{"TAB1",#N/A,TRUE,"GENERAL";"TAB2",#N/A,TRUE,"GENERAL";"TAB3",#N/A,TRUE,"GENERAL";"TAB4",#N/A,TRUE,"GENERAL";"TAB5",#N/A,TRUE,"GENERAL"}</definedName>
    <definedName name="sdfg" localSheetId="18" hidden="1">{"TAB1",#N/A,TRUE,"GENERAL";"TAB2",#N/A,TRUE,"GENERAL";"TAB3",#N/A,TRUE,"GENERAL";"TAB4",#N/A,TRUE,"GENERAL";"TAB5",#N/A,TRUE,"GENERAL"}</definedName>
    <definedName name="sdfg" localSheetId="20" hidden="1">{"TAB1",#N/A,TRUE,"GENERAL";"TAB2",#N/A,TRUE,"GENERAL";"TAB3",#N/A,TRUE,"GENERAL";"TAB4",#N/A,TRUE,"GENERAL";"TAB5",#N/A,TRUE,"GENERAL"}</definedName>
    <definedName name="sdfg" localSheetId="1">#REF!</definedName>
    <definedName name="sdfg">#REF!</definedName>
    <definedName name="sdfg_1" localSheetId="19" hidden="1">{"TAB1",#N/A,TRUE,"GENERAL";"TAB2",#N/A,TRUE,"GENERAL";"TAB3",#N/A,TRUE,"GENERAL";"TAB4",#N/A,TRUE,"GENERAL";"TAB5",#N/A,TRUE,"GENERAL"}</definedName>
    <definedName name="sdfg_1" localSheetId="20" hidden="1">{"TAB1",#N/A,TRUE,"GENERAL";"TAB2",#N/A,TRUE,"GENERAL";"TAB3",#N/A,TRUE,"GENERAL";"TAB4",#N/A,TRUE,"GENERAL";"TAB5",#N/A,TRUE,"GENERAL"}</definedName>
    <definedName name="sdfg_1" hidden="1">{"TAB1",#N/A,TRUE,"GENERAL";"TAB2",#N/A,TRUE,"GENERAL";"TAB3",#N/A,TRUE,"GENERAL";"TAB4",#N/A,TRUE,"GENERAL";"TAB5",#N/A,TRUE,"GENERAL"}</definedName>
    <definedName name="sdfgdsfk" localSheetId="19" hidden="1">{"via1",#N/A,TRUE,"general";"via2",#N/A,TRUE,"general";"via3",#N/A,TRUE,"general"}</definedName>
    <definedName name="sdfgdsfk" localSheetId="20" hidden="1">{"via1",#N/A,TRUE,"general";"via2",#N/A,TRUE,"general";"via3",#N/A,TRUE,"general"}</definedName>
    <definedName name="sdfgdsfk" hidden="1">{"via1",#N/A,TRUE,"general";"via2",#N/A,TRUE,"general";"via3",#N/A,TRUE,"general"}</definedName>
    <definedName name="sdfgdsfk_1" localSheetId="19" hidden="1">{"via1",#N/A,TRUE,"general";"via2",#N/A,TRUE,"general";"via3",#N/A,TRUE,"general"}</definedName>
    <definedName name="sdfgdsfk_1" localSheetId="20" hidden="1">{"via1",#N/A,TRUE,"general";"via2",#N/A,TRUE,"general";"via3",#N/A,TRUE,"general"}</definedName>
    <definedName name="sdfgdsfk_1" hidden="1">{"via1",#N/A,TRUE,"general";"via2",#N/A,TRUE,"general";"via3",#N/A,TRUE,"general"}</definedName>
    <definedName name="sdfgsg" localSheetId="19" hidden="1">{"via1",#N/A,TRUE,"general";"via2",#N/A,TRUE,"general";"via3",#N/A,TRUE,"general"}</definedName>
    <definedName name="sdfgsg" localSheetId="20" hidden="1">{"via1",#N/A,TRUE,"general";"via2",#N/A,TRUE,"general";"via3",#N/A,TRUE,"general"}</definedName>
    <definedName name="sdfgsg" hidden="1">{"via1",#N/A,TRUE,"general";"via2",#N/A,TRUE,"general";"via3",#N/A,TRUE,"general"}</definedName>
    <definedName name="sdfgsg_1" localSheetId="19" hidden="1">{"via1",#N/A,TRUE,"general";"via2",#N/A,TRUE,"general";"via3",#N/A,TRUE,"general"}</definedName>
    <definedName name="sdfgsg_1" localSheetId="20" hidden="1">{"via1",#N/A,TRUE,"general";"via2",#N/A,TRUE,"general";"via3",#N/A,TRUE,"general"}</definedName>
    <definedName name="sdfgsg_1" hidden="1">{"via1",#N/A,TRUE,"general";"via2",#N/A,TRUE,"general";"via3",#N/A,TRUE,"general"}</definedName>
    <definedName name="SDFLJK" localSheetId="19" hidden="1">{"TAB1",#N/A,TRUE,"GENERAL";"TAB2",#N/A,TRUE,"GENERAL";"TAB3",#N/A,TRUE,"GENERAL";"TAB4",#N/A,TRUE,"GENERAL";"TAB5",#N/A,TRUE,"GENERAL"}</definedName>
    <definedName name="SDFLJK" localSheetId="20" hidden="1">{"TAB1",#N/A,TRUE,"GENERAL";"TAB2",#N/A,TRUE,"GENERAL";"TAB3",#N/A,TRUE,"GENERAL";"TAB4",#N/A,TRUE,"GENERAL";"TAB5",#N/A,TRUE,"GENERAL"}</definedName>
    <definedName name="SDFLJK" hidden="1">{"TAB1",#N/A,TRUE,"GENERAL";"TAB2",#N/A,TRUE,"GENERAL";"TAB3",#N/A,TRUE,"GENERAL";"TAB4",#N/A,TRUE,"GENERAL";"TAB5",#N/A,TRUE,"GENERAL"}</definedName>
    <definedName name="SDFLJK_1" localSheetId="19" hidden="1">{"TAB1",#N/A,TRUE,"GENERAL";"TAB2",#N/A,TRUE,"GENERAL";"TAB3",#N/A,TRUE,"GENERAL";"TAB4",#N/A,TRUE,"GENERAL";"TAB5",#N/A,TRUE,"GENERAL"}</definedName>
    <definedName name="SDFLJK_1" localSheetId="20" hidden="1">{"TAB1",#N/A,TRUE,"GENERAL";"TAB2",#N/A,TRUE,"GENERAL";"TAB3",#N/A,TRUE,"GENERAL";"TAB4",#N/A,TRUE,"GENERAL";"TAB5",#N/A,TRUE,"GENERAL"}</definedName>
    <definedName name="SDFLJK_1" hidden="1">{"TAB1",#N/A,TRUE,"GENERAL";"TAB2",#N/A,TRUE,"GENERAL";"TAB3",#N/A,TRUE,"GENERAL";"TAB4",#N/A,TRUE,"GENERAL";"TAB5",#N/A,TRUE,"GENERAL"}</definedName>
    <definedName name="sdfsd" localSheetId="7">#REF!</definedName>
    <definedName name="sdfsd" localSheetId="1">#REF!</definedName>
    <definedName name="sdfsd">#REF!</definedName>
    <definedName name="sdfsd4" localSheetId="19" hidden="1">{"via1",#N/A,TRUE,"general";"via2",#N/A,TRUE,"general";"via3",#N/A,TRUE,"general"}</definedName>
    <definedName name="sdfsd4" localSheetId="20" hidden="1">{"via1",#N/A,TRUE,"general";"via2",#N/A,TRUE,"general";"via3",#N/A,TRUE,"general"}</definedName>
    <definedName name="sdfsd4" hidden="1">{"via1",#N/A,TRUE,"general";"via2",#N/A,TRUE,"general";"via3",#N/A,TRUE,"general"}</definedName>
    <definedName name="sdfsd4_1" localSheetId="19" hidden="1">{"via1",#N/A,TRUE,"general";"via2",#N/A,TRUE,"general";"via3",#N/A,TRUE,"general"}</definedName>
    <definedName name="sdfsd4_1" localSheetId="20" hidden="1">{"via1",#N/A,TRUE,"general";"via2",#N/A,TRUE,"general";"via3",#N/A,TRUE,"general"}</definedName>
    <definedName name="sdfsd4_1" hidden="1">{"via1",#N/A,TRUE,"general";"via2",#N/A,TRUE,"general";"via3",#N/A,TRUE,"general"}</definedName>
    <definedName name="SDFSDF" localSheetId="19" hidden="1">{"TAB1",#N/A,TRUE,"GENERAL";"TAB2",#N/A,TRUE,"GENERAL";"TAB3",#N/A,TRUE,"GENERAL";"TAB4",#N/A,TRUE,"GENERAL";"TAB5",#N/A,TRUE,"GENERAL"}</definedName>
    <definedName name="SDFSDF" localSheetId="20" hidden="1">{"TAB1",#N/A,TRUE,"GENERAL";"TAB2",#N/A,TRUE,"GENERAL";"TAB3",#N/A,TRUE,"GENERAL";"TAB4",#N/A,TRUE,"GENERAL";"TAB5",#N/A,TRUE,"GENERAL"}</definedName>
    <definedName name="SDFSDF" hidden="1">{"TAB1",#N/A,TRUE,"GENERAL";"TAB2",#N/A,TRUE,"GENERAL";"TAB3",#N/A,TRUE,"GENERAL";"TAB4",#N/A,TRUE,"GENERAL";"TAB5",#N/A,TRUE,"GENERAL"}</definedName>
    <definedName name="SDFSDF_1" localSheetId="19" hidden="1">{"TAB1",#N/A,TRUE,"GENERAL";"TAB2",#N/A,TRUE,"GENERAL";"TAB3",#N/A,TRUE,"GENERAL";"TAB4",#N/A,TRUE,"GENERAL";"TAB5",#N/A,TRUE,"GENERAL"}</definedName>
    <definedName name="SDFSDF_1" localSheetId="20" hidden="1">{"TAB1",#N/A,TRUE,"GENERAL";"TAB2",#N/A,TRUE,"GENERAL";"TAB3",#N/A,TRUE,"GENERAL";"TAB4",#N/A,TRUE,"GENERAL";"TAB5",#N/A,TRUE,"GENERAL"}</definedName>
    <definedName name="SDFSDF_1" hidden="1">{"TAB1",#N/A,TRUE,"GENERAL";"TAB2",#N/A,TRUE,"GENERAL";"TAB3",#N/A,TRUE,"GENERAL";"TAB4",#N/A,TRUE,"GENERAL";"TAB5",#N/A,TRUE,"GENERAL"}</definedName>
    <definedName name="sdfsdfb" localSheetId="19" hidden="1">{"via1",#N/A,TRUE,"general";"via2",#N/A,TRUE,"general";"via3",#N/A,TRUE,"general"}</definedName>
    <definedName name="sdfsdfb" localSheetId="20" hidden="1">{"via1",#N/A,TRUE,"general";"via2",#N/A,TRUE,"general";"via3",#N/A,TRUE,"general"}</definedName>
    <definedName name="sdfsdfb" hidden="1">{"via1",#N/A,TRUE,"general";"via2",#N/A,TRUE,"general";"via3",#N/A,TRUE,"general"}</definedName>
    <definedName name="sdfsdfb_1" localSheetId="19" hidden="1">{"via1",#N/A,TRUE,"general";"via2",#N/A,TRUE,"general";"via3",#N/A,TRUE,"general"}</definedName>
    <definedName name="sdfsdfb_1" localSheetId="20" hidden="1">{"via1",#N/A,TRUE,"general";"via2",#N/A,TRUE,"general";"via3",#N/A,TRUE,"general"}</definedName>
    <definedName name="sdfsdfb_1" hidden="1">{"via1",#N/A,TRUE,"general";"via2",#N/A,TRUE,"general";"via3",#N/A,TRUE,"general"}</definedName>
    <definedName name="SDFSF" localSheetId="19" hidden="1">{"TAB1",#N/A,TRUE,"GENERAL";"TAB2",#N/A,TRUE,"GENERAL";"TAB3",#N/A,TRUE,"GENERAL";"TAB4",#N/A,TRUE,"GENERAL";"TAB5",#N/A,TRUE,"GENERAL"}</definedName>
    <definedName name="SDFSF" localSheetId="20" hidden="1">{"TAB1",#N/A,TRUE,"GENERAL";"TAB2",#N/A,TRUE,"GENERAL";"TAB3",#N/A,TRUE,"GENERAL";"TAB4",#N/A,TRUE,"GENERAL";"TAB5",#N/A,TRUE,"GENERAL"}</definedName>
    <definedName name="SDFSF" hidden="1">{"TAB1",#N/A,TRUE,"GENERAL";"TAB2",#N/A,TRUE,"GENERAL";"TAB3",#N/A,TRUE,"GENERAL";"TAB4",#N/A,TRUE,"GENERAL";"TAB5",#N/A,TRUE,"GENERAL"}</definedName>
    <definedName name="SDFSF_1" localSheetId="19" hidden="1">{"TAB1",#N/A,TRUE,"GENERAL";"TAB2",#N/A,TRUE,"GENERAL";"TAB3",#N/A,TRUE,"GENERAL";"TAB4",#N/A,TRUE,"GENERAL";"TAB5",#N/A,TRUE,"GENERAL"}</definedName>
    <definedName name="SDFSF_1" localSheetId="20" hidden="1">{"TAB1",#N/A,TRUE,"GENERAL";"TAB2",#N/A,TRUE,"GENERAL";"TAB3",#N/A,TRUE,"GENERAL";"TAB4",#N/A,TRUE,"GENERAL";"TAB5",#N/A,TRUE,"GENERAL"}</definedName>
    <definedName name="SDFSF_1"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20" hidden="1">{"TAB1",#N/A,TRUE,"GENERAL";"TAB2",#N/A,TRUE,"GENERAL";"TAB3",#N/A,TRUE,"GENERAL";"TAB4",#N/A,TRUE,"GENERAL";"TAB5",#N/A,TRUE,"GENERAL"}</definedName>
    <definedName name="sdfsv" hidden="1">{"TAB1",#N/A,TRUE,"GENERAL";"TAB2",#N/A,TRUE,"GENERAL";"TAB3",#N/A,TRUE,"GENERAL";"TAB4",#N/A,TRUE,"GENERAL";"TAB5",#N/A,TRUE,"GENERAL"}</definedName>
    <definedName name="sdfsv_1" localSheetId="19" hidden="1">{"TAB1",#N/A,TRUE,"GENERAL";"TAB2",#N/A,TRUE,"GENERAL";"TAB3",#N/A,TRUE,"GENERAL";"TAB4",#N/A,TRUE,"GENERAL";"TAB5",#N/A,TRUE,"GENERAL"}</definedName>
    <definedName name="sdfsv_1" localSheetId="20" hidden="1">{"TAB1",#N/A,TRUE,"GENERAL";"TAB2",#N/A,TRUE,"GENERAL";"TAB3",#N/A,TRUE,"GENERAL";"TAB4",#N/A,TRUE,"GENERAL";"TAB5",#N/A,TRUE,"GENERAL"}</definedName>
    <definedName name="sdfsv_1"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20" hidden="1">{"TAB1",#N/A,TRUE,"GENERAL";"TAB2",#N/A,TRUE,"GENERAL";"TAB3",#N/A,TRUE,"GENERAL";"TAB4",#N/A,TRUE,"GENERAL";"TAB5",#N/A,TRUE,"GENERAL"}</definedName>
    <definedName name="sdgfd" hidden="1">{"TAB1",#N/A,TRUE,"GENERAL";"TAB2",#N/A,TRUE,"GENERAL";"TAB3",#N/A,TRUE,"GENERAL";"TAB4",#N/A,TRUE,"GENERAL";"TAB5",#N/A,TRUE,"GENERAL"}</definedName>
    <definedName name="sdgfd_1" localSheetId="19" hidden="1">{"TAB1",#N/A,TRUE,"GENERAL";"TAB2",#N/A,TRUE,"GENERAL";"TAB3",#N/A,TRUE,"GENERAL";"TAB4",#N/A,TRUE,"GENERAL";"TAB5",#N/A,TRUE,"GENERAL"}</definedName>
    <definedName name="sdgfd_1" localSheetId="20" hidden="1">{"TAB1",#N/A,TRUE,"GENERAL";"TAB2",#N/A,TRUE,"GENERAL";"TAB3",#N/A,TRUE,"GENERAL";"TAB4",#N/A,TRUE,"GENERAL";"TAB5",#N/A,TRUE,"GENERAL"}</definedName>
    <definedName name="sdgfd_1" hidden="1">{"TAB1",#N/A,TRUE,"GENERAL";"TAB2",#N/A,TRUE,"GENERAL";"TAB3",#N/A,TRUE,"GENERAL";"TAB4",#N/A,TRUE,"GENERAL";"TAB5",#N/A,TRUE,"GENERAL"}</definedName>
    <definedName name="sdgfgp" localSheetId="19" hidden="1">{"via1",#N/A,TRUE,"general";"via2",#N/A,TRUE,"general";"via3",#N/A,TRUE,"general"}</definedName>
    <definedName name="sdgfgp" localSheetId="20" hidden="1">{"via1",#N/A,TRUE,"general";"via2",#N/A,TRUE,"general";"via3",#N/A,TRUE,"general"}</definedName>
    <definedName name="sdgfgp" hidden="1">{"via1",#N/A,TRUE,"general";"via2",#N/A,TRUE,"general";"via3",#N/A,TRUE,"general"}</definedName>
    <definedName name="sdgfgp_1" localSheetId="19" hidden="1">{"via1",#N/A,TRUE,"general";"via2",#N/A,TRUE,"general";"via3",#N/A,TRUE,"general"}</definedName>
    <definedName name="sdgfgp_1" localSheetId="20" hidden="1">{"via1",#N/A,TRUE,"general";"via2",#N/A,TRUE,"general";"via3",#N/A,TRUE,"general"}</definedName>
    <definedName name="sdgfgp_1" hidden="1">{"via1",#N/A,TRUE,"general";"via2",#N/A,TRUE,"general";"via3",#N/A,TRUE,"general"}</definedName>
    <definedName name="sdgfiu" localSheetId="19" hidden="1">{"via1",#N/A,TRUE,"general";"via2",#N/A,TRUE,"general";"via3",#N/A,TRUE,"general"}</definedName>
    <definedName name="sdgfiu" localSheetId="20" hidden="1">{"via1",#N/A,TRUE,"general";"via2",#N/A,TRUE,"general";"via3",#N/A,TRUE,"general"}</definedName>
    <definedName name="sdgfiu" hidden="1">{"via1",#N/A,TRUE,"general";"via2",#N/A,TRUE,"general";"via3",#N/A,TRUE,"general"}</definedName>
    <definedName name="sdgfiu_1" localSheetId="19" hidden="1">{"via1",#N/A,TRUE,"general";"via2",#N/A,TRUE,"general";"via3",#N/A,TRUE,"general"}</definedName>
    <definedName name="sdgfiu_1" localSheetId="20" hidden="1">{"via1",#N/A,TRUE,"general";"via2",#N/A,TRUE,"general";"via3",#N/A,TRUE,"general"}</definedName>
    <definedName name="sdgfiu_1" hidden="1">{"via1",#N/A,TRUE,"general";"via2",#N/A,TRUE,"general";"via3",#N/A,TRUE,"general"}</definedName>
    <definedName name="sdgsd" localSheetId="19" hidden="1">{"TAB1",#N/A,TRUE,"GENERAL";"TAB2",#N/A,TRUE,"GENERAL";"TAB3",#N/A,TRUE,"GENERAL";"TAB4",#N/A,TRUE,"GENERAL";"TAB5",#N/A,TRUE,"GENERAL"}</definedName>
    <definedName name="sdgsd" localSheetId="20" hidden="1">{"TAB1",#N/A,TRUE,"GENERAL";"TAB2",#N/A,TRUE,"GENERAL";"TAB3",#N/A,TRUE,"GENERAL";"TAB4",#N/A,TRUE,"GENERAL";"TAB5",#N/A,TRUE,"GENERAL"}</definedName>
    <definedName name="sdgsd" hidden="1">{"TAB1",#N/A,TRUE,"GENERAL";"TAB2",#N/A,TRUE,"GENERAL";"TAB3",#N/A,TRUE,"GENERAL";"TAB4",#N/A,TRUE,"GENERAL";"TAB5",#N/A,TRUE,"GENERAL"}</definedName>
    <definedName name="sdgsd_1" localSheetId="19" hidden="1">{"TAB1",#N/A,TRUE,"GENERAL";"TAB2",#N/A,TRUE,"GENERAL";"TAB3",#N/A,TRUE,"GENERAL";"TAB4",#N/A,TRUE,"GENERAL";"TAB5",#N/A,TRUE,"GENERAL"}</definedName>
    <definedName name="sdgsd_1" localSheetId="20" hidden="1">{"TAB1",#N/A,TRUE,"GENERAL";"TAB2",#N/A,TRUE,"GENERAL";"TAB3",#N/A,TRUE,"GENERAL";"TAB4",#N/A,TRUE,"GENERAL";"TAB5",#N/A,TRUE,"GENERAL"}</definedName>
    <definedName name="sdgsd_1" hidden="1">{"TAB1",#N/A,TRUE,"GENERAL";"TAB2",#N/A,TRUE,"GENERAL";"TAB3",#N/A,TRUE,"GENERAL";"TAB4",#N/A,TRUE,"GENERAL";"TAB5",#N/A,TRUE,"GENERAL"}</definedName>
    <definedName name="sdgsg" localSheetId="19" hidden="1">{"via1",#N/A,TRUE,"general";"via2",#N/A,TRUE,"general";"via3",#N/A,TRUE,"general"}</definedName>
    <definedName name="sdgsg" localSheetId="20" hidden="1">{"via1",#N/A,TRUE,"general";"via2",#N/A,TRUE,"general";"via3",#N/A,TRUE,"general"}</definedName>
    <definedName name="sdgsg" hidden="1">{"via1",#N/A,TRUE,"general";"via2",#N/A,TRUE,"general";"via3",#N/A,TRUE,"general"}</definedName>
    <definedName name="sdgsg_1" localSheetId="19" hidden="1">{"via1",#N/A,TRUE,"general";"via2",#N/A,TRUE,"general";"via3",#N/A,TRUE,"general"}</definedName>
    <definedName name="sdgsg_1" localSheetId="20" hidden="1">{"via1",#N/A,TRUE,"general";"via2",#N/A,TRUE,"general";"via3",#N/A,TRUE,"general"}</definedName>
    <definedName name="sdgsg_1" hidden="1">{"via1",#N/A,TRUE,"general";"via2",#N/A,TRUE,"general";"via3",#N/A,TRUE,"general"}</definedName>
    <definedName name="SDIKOM" localSheetId="19" hidden="1">{"TAB1",#N/A,TRUE,"GENERAL";"TAB2",#N/A,TRUE,"GENERAL";"TAB3",#N/A,TRUE,"GENERAL";"TAB4",#N/A,TRUE,"GENERAL";"TAB5",#N/A,TRUE,"GENERAL"}</definedName>
    <definedName name="SDIKOM" localSheetId="20" hidden="1">{"TAB1",#N/A,TRUE,"GENERAL";"TAB2",#N/A,TRUE,"GENERAL";"TAB3",#N/A,TRUE,"GENERAL";"TAB4",#N/A,TRUE,"GENERAL";"TAB5",#N/A,TRUE,"GENERAL"}</definedName>
    <definedName name="SDIKOM" hidden="1">{"TAB1",#N/A,TRUE,"GENERAL";"TAB2",#N/A,TRUE,"GENERAL";"TAB3",#N/A,TRUE,"GENERAL";"TAB4",#N/A,TRUE,"GENERAL";"TAB5",#N/A,TRUE,"GENERAL"}</definedName>
    <definedName name="SDIKOM_1" localSheetId="19" hidden="1">{"TAB1",#N/A,TRUE,"GENERAL";"TAB2",#N/A,TRUE,"GENERAL";"TAB3",#N/A,TRUE,"GENERAL";"TAB4",#N/A,TRUE,"GENERAL";"TAB5",#N/A,TRUE,"GENERAL"}</definedName>
    <definedName name="SDIKOM_1" localSheetId="20" hidden="1">{"TAB1",#N/A,TRUE,"GENERAL";"TAB2",#N/A,TRUE,"GENERAL";"TAB3",#N/A,TRUE,"GENERAL";"TAB4",#N/A,TRUE,"GENERAL";"TAB5",#N/A,TRUE,"GENERAL"}</definedName>
    <definedName name="SDIKOM_1" hidden="1">{"TAB1",#N/A,TRUE,"GENERAL";"TAB2",#N/A,TRUE,"GENERAL";"TAB3",#N/A,TRUE,"GENERAL";"TAB4",#N/A,TRUE,"GENERAL";"TAB5",#N/A,TRUE,"GENERAL"}</definedName>
    <definedName name="SDRGSRFG" localSheetId="7">#REF!</definedName>
    <definedName name="SDRGSRFG" localSheetId="1">#REF!</definedName>
    <definedName name="SDRGSRFG">#REF!</definedName>
    <definedName name="sdsd" localSheetId="7">#REF!</definedName>
    <definedName name="sdsd" localSheetId="1">#REF!</definedName>
    <definedName name="sdsd">#REF!</definedName>
    <definedName name="sdsdfh" localSheetId="19" hidden="1">{"via1",#N/A,TRUE,"general";"via2",#N/A,TRUE,"general";"via3",#N/A,TRUE,"general"}</definedName>
    <definedName name="sdsdfh" localSheetId="20" hidden="1">{"via1",#N/A,TRUE,"general";"via2",#N/A,TRUE,"general";"via3",#N/A,TRUE,"general"}</definedName>
    <definedName name="sdsdfh" hidden="1">{"via1",#N/A,TRUE,"general";"via2",#N/A,TRUE,"general";"via3",#N/A,TRUE,"general"}</definedName>
    <definedName name="sdsdfh_1" localSheetId="19" hidden="1">{"via1",#N/A,TRUE,"general";"via2",#N/A,TRUE,"general";"via3",#N/A,TRUE,"general"}</definedName>
    <definedName name="sdsdfh_1" localSheetId="20" hidden="1">{"via1",#N/A,TRUE,"general";"via2",#N/A,TRUE,"general";"via3",#N/A,TRUE,"general"}</definedName>
    <definedName name="sdsdfh_1" hidden="1">{"via1",#N/A,TRUE,"general";"via2",#N/A,TRUE,"general";"via3",#N/A,TRUE,"general"}</definedName>
    <definedName name="Se" localSheetId="7">#REF!</definedName>
    <definedName name="SE" localSheetId="19">#REF!</definedName>
    <definedName name="SE" localSheetId="18">#REF!</definedName>
    <definedName name="SE" localSheetId="20">#REF!</definedName>
    <definedName name="Se" localSheetId="1">#REF!</definedName>
    <definedName name="Se">#REF!</definedName>
    <definedName name="SECTOR" localSheetId="7">#REF!</definedName>
    <definedName name="SECTOR" localSheetId="20">#REF!</definedName>
    <definedName name="SECTOR" localSheetId="1">#REF!</definedName>
    <definedName name="SECTOR">#REF!</definedName>
    <definedName name="segundo" localSheetId="7">'[39]ESTADO RED'!#REF!</definedName>
    <definedName name="segundo" localSheetId="19">'[40]ESTADO RED'!#REF!</definedName>
    <definedName name="segundo" localSheetId="18">'[40]ESTADO RED'!#REF!</definedName>
    <definedName name="segundo" localSheetId="20">'[40]ESTADO RED'!#REF!</definedName>
    <definedName name="segundo" localSheetId="1">'[39]ESTADO RED'!#REF!</definedName>
    <definedName name="segundo">'[39]ESTADO RED'!#REF!</definedName>
    <definedName name="Segundos" localSheetId="7">#REF!</definedName>
    <definedName name="Segundos" localSheetId="1">#REF!</definedName>
    <definedName name="Segundos">#REF!</definedName>
    <definedName name="Seguro" localSheetId="7">#REF!</definedName>
    <definedName name="Seguro" localSheetId="1">#REF!</definedName>
    <definedName name="Seguro">#REF!</definedName>
    <definedName name="SeguroCostos" localSheetId="7">#REF!</definedName>
    <definedName name="SeguroCostos" localSheetId="1">#REF!</definedName>
    <definedName name="SeguroCostos">#REF!</definedName>
    <definedName name="selalternativas">[38]Listado!$S$2:$S$3</definedName>
    <definedName name="SEM_DEL_MES" localSheetId="7">#REF!</definedName>
    <definedName name="SEM_DEL_MES" localSheetId="1">#REF!</definedName>
    <definedName name="SEM_DEL_MES">#REF!</definedName>
    <definedName name="Semanas_mes" localSheetId="7">#REF!</definedName>
    <definedName name="Semanas_mes" localSheetId="1">#REF!</definedName>
    <definedName name="Semanas_mes">#REF!</definedName>
    <definedName name="sencount" hidden="1">1</definedName>
    <definedName name="sep00" localSheetId="7">[14]Dólar!#REF!</definedName>
    <definedName name="sep00" localSheetId="1">[14]Dólar!#REF!</definedName>
    <definedName name="sep00">[14]Dólar!#REF!</definedName>
    <definedName name="Sepjv2" localSheetId="7">#REF!</definedName>
    <definedName name="Sepjv2" localSheetId="1">#REF!</definedName>
    <definedName name="Sepjv2">#REF!</definedName>
    <definedName name="septdetail" localSheetId="7">#REF!</definedName>
    <definedName name="septdetail" localSheetId="1">#REF!</definedName>
    <definedName name="septdetail">#REF!</definedName>
    <definedName name="septtb" localSheetId="7">#REF!</definedName>
    <definedName name="septtb" localSheetId="1">#REF!</definedName>
    <definedName name="septtb">#REF!</definedName>
    <definedName name="SequenceF" localSheetId="7">#REF!</definedName>
    <definedName name="SequenceF" localSheetId="1">#REF!</definedName>
    <definedName name="SequenceF">#REF!</definedName>
    <definedName name="servicioingreso" localSheetId="7">#REF!</definedName>
    <definedName name="servicioingreso" localSheetId="1">#REF!</definedName>
    <definedName name="servicioingreso">#REF!</definedName>
    <definedName name="ServicioSurentingExpress" localSheetId="7">#REF!</definedName>
    <definedName name="ServicioSurentingExpress" localSheetId="1">#REF!</definedName>
    <definedName name="ServicioSurentingExpress">#REF!</definedName>
    <definedName name="servicioutilidad" localSheetId="7">#REF!</definedName>
    <definedName name="servicioutilidad" localSheetId="1">#REF!</definedName>
    <definedName name="servicioutilidad">#REF!</definedName>
    <definedName name="ServicioVehSustituto" localSheetId="7">#REF!</definedName>
    <definedName name="ServicioVehSustituto" localSheetId="1">#REF!</definedName>
    <definedName name="ServicioVehSustituto">#REF!</definedName>
    <definedName name="setrj" localSheetId="19" hidden="1">{"via1",#N/A,TRUE,"general";"via2",#N/A,TRUE,"general";"via3",#N/A,TRUE,"general"}</definedName>
    <definedName name="setrj" localSheetId="20" hidden="1">{"via1",#N/A,TRUE,"general";"via2",#N/A,TRUE,"general";"via3",#N/A,TRUE,"general"}</definedName>
    <definedName name="setrj" hidden="1">{"via1",#N/A,TRUE,"general";"via2",#N/A,TRUE,"general";"via3",#N/A,TRUE,"general"}</definedName>
    <definedName name="setrj_1" localSheetId="19" hidden="1">{"via1",#N/A,TRUE,"general";"via2",#N/A,TRUE,"general";"via3",#N/A,TRUE,"general"}</definedName>
    <definedName name="setrj_1" localSheetId="20" hidden="1">{"via1",#N/A,TRUE,"general";"via2",#N/A,TRUE,"general";"via3",#N/A,TRUE,"general"}</definedName>
    <definedName name="setrj_1" hidden="1">{"via1",#N/A,TRUE,"general";"via2",#N/A,TRUE,"general";"via3",#N/A,TRUE,"general"}</definedName>
    <definedName name="sett" localSheetId="19" hidden="1">{"via1",#N/A,TRUE,"general";"via2",#N/A,TRUE,"general";"via3",#N/A,TRUE,"general"}</definedName>
    <definedName name="sett" localSheetId="20" hidden="1">{"via1",#N/A,TRUE,"general";"via2",#N/A,TRUE,"general";"via3",#N/A,TRUE,"general"}</definedName>
    <definedName name="sett" hidden="1">{"via1",#N/A,TRUE,"general";"via2",#N/A,TRUE,"general";"via3",#N/A,TRUE,"general"}</definedName>
    <definedName name="sett_1" localSheetId="19" hidden="1">{"via1",#N/A,TRUE,"general";"via2",#N/A,TRUE,"general";"via3",#N/A,TRUE,"general"}</definedName>
    <definedName name="sett_1" localSheetId="20" hidden="1">{"via1",#N/A,TRUE,"general";"via2",#N/A,TRUE,"general";"via3",#N/A,TRUE,"general"}</definedName>
    <definedName name="sett_1" hidden="1">{"via1",#N/A,TRUE,"general";"via2",#N/A,TRUE,"general";"via3",#N/A,TRUE,"general"}</definedName>
    <definedName name="Sf" localSheetId="7">#REF!</definedName>
    <definedName name="Sf" localSheetId="1">#REF!</definedName>
    <definedName name="Sf">#REF!</definedName>
    <definedName name="sfasf" localSheetId="19" hidden="1">{"TAB1",#N/A,TRUE,"GENERAL";"TAB2",#N/A,TRUE,"GENERAL";"TAB3",#N/A,TRUE,"GENERAL";"TAB4",#N/A,TRUE,"GENERAL";"TAB5",#N/A,TRUE,"GENERAL"}</definedName>
    <definedName name="sfasf" localSheetId="20" hidden="1">{"TAB1",#N/A,TRUE,"GENERAL";"TAB2",#N/A,TRUE,"GENERAL";"TAB3",#N/A,TRUE,"GENERAL";"TAB4",#N/A,TRUE,"GENERAL";"TAB5",#N/A,TRUE,"GENERAL"}</definedName>
    <definedName name="sfasf" hidden="1">{"TAB1",#N/A,TRUE,"GENERAL";"TAB2",#N/A,TRUE,"GENERAL";"TAB3",#N/A,TRUE,"GENERAL";"TAB4",#N/A,TRUE,"GENERAL";"TAB5",#N/A,TRUE,"GENERAL"}</definedName>
    <definedName name="sfasf_1" localSheetId="19" hidden="1">{"TAB1",#N/A,TRUE,"GENERAL";"TAB2",#N/A,TRUE,"GENERAL";"TAB3",#N/A,TRUE,"GENERAL";"TAB4",#N/A,TRUE,"GENERAL";"TAB5",#N/A,TRUE,"GENERAL"}</definedName>
    <definedName name="sfasf_1" localSheetId="20" hidden="1">{"TAB1",#N/A,TRUE,"GENERAL";"TAB2",#N/A,TRUE,"GENERAL";"TAB3",#N/A,TRUE,"GENERAL";"TAB4",#N/A,TRUE,"GENERAL";"TAB5",#N/A,TRUE,"GENERAL"}</definedName>
    <definedName name="sfasf_1"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20" hidden="1">{"TAB1",#N/A,TRUE,"GENERAL";"TAB2",#N/A,TRUE,"GENERAL";"TAB3",#N/A,TRUE,"GENERAL";"TAB4",#N/A,TRUE,"GENERAL";"TAB5",#N/A,TRUE,"GENERAL"}</definedName>
    <definedName name="SFHSGFH" hidden="1">{"TAB1",#N/A,TRUE,"GENERAL";"TAB2",#N/A,TRUE,"GENERAL";"TAB3",#N/A,TRUE,"GENERAL";"TAB4",#N/A,TRUE,"GENERAL";"TAB5",#N/A,TRUE,"GENERAL"}</definedName>
    <definedName name="SFHSGFH_1" localSheetId="19" hidden="1">{"TAB1",#N/A,TRUE,"GENERAL";"TAB2",#N/A,TRUE,"GENERAL";"TAB3",#N/A,TRUE,"GENERAL";"TAB4",#N/A,TRUE,"GENERAL";"TAB5",#N/A,TRUE,"GENERAL"}</definedName>
    <definedName name="SFHSGFH_1" localSheetId="20" hidden="1">{"TAB1",#N/A,TRUE,"GENERAL";"TAB2",#N/A,TRUE,"GENERAL";"TAB3",#N/A,TRUE,"GENERAL";"TAB4",#N/A,TRUE,"GENERAL";"TAB5",#N/A,TRUE,"GENERAL"}</definedName>
    <definedName name="SFHSGFH_1" hidden="1">{"TAB1",#N/A,TRUE,"GENERAL";"TAB2",#N/A,TRUE,"GENERAL";"TAB3",#N/A,TRUE,"GENERAL";"TAB4",#N/A,TRUE,"GENERAL";"TAB5",#N/A,TRUE,"GENERAL"}</definedName>
    <definedName name="sfsd" localSheetId="19" hidden="1">{"via1",#N/A,TRUE,"general";"via2",#N/A,TRUE,"general";"via3",#N/A,TRUE,"general"}</definedName>
    <definedName name="sfsd" localSheetId="20" hidden="1">{"via1",#N/A,TRUE,"general";"via2",#N/A,TRUE,"general";"via3",#N/A,TRUE,"general"}</definedName>
    <definedName name="sfsd" hidden="1">{"via1",#N/A,TRUE,"general";"via2",#N/A,TRUE,"general";"via3",#N/A,TRUE,"general"}</definedName>
    <definedName name="sfsd_1" localSheetId="19" hidden="1">{"via1",#N/A,TRUE,"general";"via2",#N/A,TRUE,"general";"via3",#N/A,TRUE,"general"}</definedName>
    <definedName name="sfsd_1" localSheetId="20" hidden="1">{"via1",#N/A,TRUE,"general";"via2",#N/A,TRUE,"general";"via3",#N/A,TRUE,"general"}</definedName>
    <definedName name="sfsd_1" hidden="1">{"via1",#N/A,TRUE,"general";"via2",#N/A,TRUE,"general";"via3",#N/A,TRUE,"general"}</definedName>
    <definedName name="sfsdf" localSheetId="19" hidden="1">{"TAB1",#N/A,TRUE,"GENERAL";"TAB2",#N/A,TRUE,"GENERAL";"TAB3",#N/A,TRUE,"GENERAL";"TAB4",#N/A,TRUE,"GENERAL";"TAB5",#N/A,TRUE,"GENERAL"}</definedName>
    <definedName name="sfsdf" localSheetId="20" hidden="1">{"TAB1",#N/A,TRUE,"GENERAL";"TAB2",#N/A,TRUE,"GENERAL";"TAB3",#N/A,TRUE,"GENERAL";"TAB4",#N/A,TRUE,"GENERAL";"TAB5",#N/A,TRUE,"GENERAL"}</definedName>
    <definedName name="sfsdf" hidden="1">{"TAB1",#N/A,TRUE,"GENERAL";"TAB2",#N/A,TRUE,"GENERAL";"TAB3",#N/A,TRUE,"GENERAL";"TAB4",#N/A,TRUE,"GENERAL";"TAB5",#N/A,TRUE,"GENERAL"}</definedName>
    <definedName name="sfsdf_1" localSheetId="19" hidden="1">{"TAB1",#N/A,TRUE,"GENERAL";"TAB2",#N/A,TRUE,"GENERAL";"TAB3",#N/A,TRUE,"GENERAL";"TAB4",#N/A,TRUE,"GENERAL";"TAB5",#N/A,TRUE,"GENERAL"}</definedName>
    <definedName name="sfsdf_1" localSheetId="20" hidden="1">{"TAB1",#N/A,TRUE,"GENERAL";"TAB2",#N/A,TRUE,"GENERAL";"TAB3",#N/A,TRUE,"GENERAL";"TAB4",#N/A,TRUE,"GENERAL";"TAB5",#N/A,TRUE,"GENERAL"}</definedName>
    <definedName name="sfsdf_1"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20" hidden="1">{"TAB1",#N/A,TRUE,"GENERAL";"TAB2",#N/A,TRUE,"GENERAL";"TAB3",#N/A,TRUE,"GENERAL";"TAB4",#N/A,TRUE,"GENERAL";"TAB5",#N/A,TRUE,"GENERAL"}</definedName>
    <definedName name="sfsdferg" hidden="1">{"TAB1",#N/A,TRUE,"GENERAL";"TAB2",#N/A,TRUE,"GENERAL";"TAB3",#N/A,TRUE,"GENERAL";"TAB4",#N/A,TRUE,"GENERAL";"TAB5",#N/A,TRUE,"GENERAL"}</definedName>
    <definedName name="sfsdferg_1" localSheetId="19" hidden="1">{"TAB1",#N/A,TRUE,"GENERAL";"TAB2",#N/A,TRUE,"GENERAL";"TAB3",#N/A,TRUE,"GENERAL";"TAB4",#N/A,TRUE,"GENERAL";"TAB5",#N/A,TRUE,"GENERAL"}</definedName>
    <definedName name="sfsdferg_1" localSheetId="20" hidden="1">{"TAB1",#N/A,TRUE,"GENERAL";"TAB2",#N/A,TRUE,"GENERAL";"TAB3",#N/A,TRUE,"GENERAL";"TAB4",#N/A,TRUE,"GENERAL";"TAB5",#N/A,TRUE,"GENERAL"}</definedName>
    <definedName name="sfsdferg_1"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20" hidden="1">{"TAB1",#N/A,TRUE,"GENERAL";"TAB2",#N/A,TRUE,"GENERAL";"TAB3",#N/A,TRUE,"GENERAL";"TAB4",#N/A,TRUE,"GENERAL";"TAB5",#N/A,TRUE,"GENERAL"}</definedName>
    <definedName name="sfsdfs" hidden="1">{"TAB1",#N/A,TRUE,"GENERAL";"TAB2",#N/A,TRUE,"GENERAL";"TAB3",#N/A,TRUE,"GENERAL";"TAB4",#N/A,TRUE,"GENERAL";"TAB5",#N/A,TRUE,"GENERAL"}</definedName>
    <definedName name="sfsdfs_1" localSheetId="19" hidden="1">{"TAB1",#N/A,TRUE,"GENERAL";"TAB2",#N/A,TRUE,"GENERAL";"TAB3",#N/A,TRUE,"GENERAL";"TAB4",#N/A,TRUE,"GENERAL";"TAB5",#N/A,TRUE,"GENERAL"}</definedName>
    <definedName name="sfsdfs_1" localSheetId="20" hidden="1">{"TAB1",#N/A,TRUE,"GENERAL";"TAB2",#N/A,TRUE,"GENERAL";"TAB3",#N/A,TRUE,"GENERAL";"TAB4",#N/A,TRUE,"GENERAL";"TAB5",#N/A,TRUE,"GENERAL"}</definedName>
    <definedName name="sfsdfs_1" hidden="1">{"TAB1",#N/A,TRUE,"GENERAL";"TAB2",#N/A,TRUE,"GENERAL";"TAB3",#N/A,TRUE,"GENERAL";"TAB4",#N/A,TRUE,"GENERAL";"TAB5",#N/A,TRUE,"GENERAL"}</definedName>
    <definedName name="sfsfsf" localSheetId="7">#REF!,#REF!,#REF!,#REF!,#REF!,#REF!,#REF!</definedName>
    <definedName name="sfsfsf" localSheetId="1">#REF!,#REF!,#REF!,#REF!,#REF!,#REF!,#REF!</definedName>
    <definedName name="sfsfsf">#REF!,#REF!,#REF!,#REF!,#REF!,#REF!,#REF!</definedName>
    <definedName name="Sg" localSheetId="7">#REF!</definedName>
    <definedName name="Sg" localSheetId="1">#REF!</definedName>
    <definedName name="Sg">#REF!</definedName>
    <definedName name="SGET" localSheetId="7">#REF!</definedName>
    <definedName name="SGET" localSheetId="1">#REF!</definedName>
    <definedName name="SGET">#REF!</definedName>
    <definedName name="Sh" localSheetId="7">#REF!</definedName>
    <definedName name="Sh" localSheetId="1">#REF!</definedName>
    <definedName name="Sh">#REF!</definedName>
    <definedName name="Share" localSheetId="7">[116]Cover!#REF!</definedName>
    <definedName name="Share" localSheetId="1">[116]Cover!#REF!</definedName>
    <definedName name="Share">[116]Cover!#REF!</definedName>
    <definedName name="SHARED_FORMULA_21">#N/A</definedName>
    <definedName name="SHIL">[28]PRECIOS!$A$1:$D$221</definedName>
    <definedName name="ship_terms" localSheetId="7">#REF!</definedName>
    <definedName name="ship_terms" localSheetId="1">#REF!</definedName>
    <definedName name="ship_terms">#REF!</definedName>
    <definedName name="SHIP_VIA" localSheetId="7">#REF!</definedName>
    <definedName name="SHIP_VIA" localSheetId="1">#REF!</definedName>
    <definedName name="SHIP_VIA">#REF!</definedName>
    <definedName name="Shovel_1" localSheetId="7">#REF!</definedName>
    <definedName name="Shovel_1" localSheetId="1">#REF!</definedName>
    <definedName name="Shovel_1">#REF!</definedName>
    <definedName name="Shovel_2" localSheetId="7">#REF!</definedName>
    <definedName name="Shovel_2" localSheetId="1">#REF!</definedName>
    <definedName name="Shovel_2">#REF!</definedName>
    <definedName name="Shovel_3" localSheetId="7">#REF!</definedName>
    <definedName name="Shovel_3" localSheetId="1">#REF!</definedName>
    <definedName name="Shovel_3">#REF!</definedName>
    <definedName name="Shovel_4" localSheetId="7">#REF!</definedName>
    <definedName name="Shovel_4" localSheetId="1">#REF!</definedName>
    <definedName name="Shovel_4">#REF!</definedName>
    <definedName name="Shovel_5" localSheetId="7">#REF!</definedName>
    <definedName name="Shovel_5" localSheetId="1">#REF!</definedName>
    <definedName name="Shovel_5">#REF!</definedName>
    <definedName name="show_all" localSheetId="7">'[218]Mine variance - tree'!#REF!</definedName>
    <definedName name="show_all" localSheetId="1">'[218]Mine variance - tree'!#REF!</definedName>
    <definedName name="show_all">'[218]Mine variance - tree'!#REF!</definedName>
    <definedName name="si" localSheetId="7">#REF!</definedName>
    <definedName name="si" localSheetId="19">#REF!</definedName>
    <definedName name="si" localSheetId="18">#REF!</definedName>
    <definedName name="si" localSheetId="20">#REF!</definedName>
    <definedName name="si" localSheetId="1">#REF!</definedName>
    <definedName name="si">#REF!</definedName>
    <definedName name="SIFON_180_2" localSheetId="7">#REF!</definedName>
    <definedName name="SIFON_180_2" localSheetId="1">#REF!</definedName>
    <definedName name="SIFON_180_2">#REF!</definedName>
    <definedName name="SIKA" localSheetId="7">#REF!</definedName>
    <definedName name="SIKA" localSheetId="1">#REF!</definedName>
    <definedName name="SIKA">#REF!</definedName>
    <definedName name="SIKA_1">'[219]LISTA PRECIO'!$B$72</definedName>
    <definedName name="SIKADUR" localSheetId="7">#REF!</definedName>
    <definedName name="SIKADUR" localSheetId="1">#REF!</definedName>
    <definedName name="SIKADUR">#REF!</definedName>
    <definedName name="Sim_Model_Input_1" localSheetId="7">[211]HL!#REF!</definedName>
    <definedName name="Sim_Model_Input_1" localSheetId="1">[211]HL!#REF!</definedName>
    <definedName name="Sim_Model_Input_1">[211]HL!#REF!</definedName>
    <definedName name="Sim_Model_Input_4" localSheetId="7">[211]HL!#REF!</definedName>
    <definedName name="Sim_Model_Input_4" localSheetId="1">[211]HL!#REF!</definedName>
    <definedName name="Sim_Model_Input_4">[211]HL!#REF!</definedName>
    <definedName name="Sim_Model_Output_1" localSheetId="7">[211]HL!#REF!</definedName>
    <definedName name="Sim_Model_Output_1" localSheetId="1">[211]HL!#REF!</definedName>
    <definedName name="Sim_Model_Output_1">[211]HL!#REF!</definedName>
    <definedName name="Sitio">[206]Sheet1!$C$2:$C$4</definedName>
    <definedName name="sk" localSheetId="7">#REF!</definedName>
    <definedName name="sk" localSheetId="19">#REF!</definedName>
    <definedName name="sk" localSheetId="18">#REF!</definedName>
    <definedName name="sk" localSheetId="20">#REF!</definedName>
    <definedName name="sk" localSheetId="1">#REF!</definedName>
    <definedName name="sk">#REF!</definedName>
    <definedName name="SL" localSheetId="7">#REF!</definedName>
    <definedName name="SL" localSheetId="20">#REF!</definedName>
    <definedName name="SL" localSheetId="1">#REF!</definedName>
    <definedName name="SL">#REF!</definedName>
    <definedName name="SLube" localSheetId="7">#REF!</definedName>
    <definedName name="SLube" localSheetId="1">#REF!</definedName>
    <definedName name="SLube">#REF!</definedName>
    <definedName name="sm" localSheetId="7">#REF!</definedName>
    <definedName name="sm" localSheetId="20">#REF!</definedName>
    <definedName name="sm" localSheetId="1">#REF!</definedName>
    <definedName name="sm">#REF!</definedName>
    <definedName name="sn" localSheetId="7">#REF!</definedName>
    <definedName name="sn" localSheetId="20">#REF!</definedName>
    <definedName name="sn" localSheetId="1">#REF!</definedName>
    <definedName name="sn">#REF!</definedName>
    <definedName name="snw" localSheetId="7">#REF!</definedName>
    <definedName name="snw" localSheetId="20">#REF!</definedName>
    <definedName name="snw" localSheetId="1">#REF!</definedName>
    <definedName name="snw">#REF!</definedName>
    <definedName name="sñ" localSheetId="7">#REF!</definedName>
    <definedName name="sñ" localSheetId="20">#REF!</definedName>
    <definedName name="sñ" localSheetId="1">#REF!</definedName>
    <definedName name="sñ">#REF!</definedName>
    <definedName name="so" localSheetId="7">#REF!</definedName>
    <definedName name="so" localSheetId="20">#REF!</definedName>
    <definedName name="so" localSheetId="1">#REF!</definedName>
    <definedName name="so">#REF!</definedName>
    <definedName name="Soat" localSheetId="7">#REF!</definedName>
    <definedName name="Soat" localSheetId="1">#REF!</definedName>
    <definedName name="Soat">#REF!</definedName>
    <definedName name="SoatCostos" localSheetId="7">#REF!</definedName>
    <definedName name="SoatCostos" localSheetId="1">#REF!</definedName>
    <definedName name="SoatCostos">#REF!</definedName>
    <definedName name="SOBRE2H" localSheetId="7">#REF!</definedName>
    <definedName name="SOBRE2H" localSheetId="1">#REF!</definedName>
    <definedName name="SOBRE2H">#REF!</definedName>
    <definedName name="sobrecimiento" localSheetId="7">#REF!</definedName>
    <definedName name="sobrecimiento" localSheetId="1">#REF!</definedName>
    <definedName name="sobrecimiento">#REF!</definedName>
    <definedName name="SOCIAL" localSheetId="7">#REF!</definedName>
    <definedName name="SOCIAL" localSheetId="1">#REF!</definedName>
    <definedName name="SOCIAL">#REF!</definedName>
    <definedName name="SOHaul" localSheetId="7">#REF!</definedName>
    <definedName name="SOHaul" localSheetId="1">#REF!</definedName>
    <definedName name="SOHaul">#REF!</definedName>
    <definedName name="SOL" localSheetId="7">#REF!</definedName>
    <definedName name="SOL" localSheetId="1">#REF!</definedName>
    <definedName name="SOL">#REF!</definedName>
    <definedName name="solado" localSheetId="7">#REF!</definedName>
    <definedName name="solado" localSheetId="1">#REF!</definedName>
    <definedName name="solado">#REF!</definedName>
    <definedName name="SOLDA" localSheetId="7">#REF!</definedName>
    <definedName name="SOLDA" localSheetId="1">#REF!</definedName>
    <definedName name="SOLDA">#REF!</definedName>
    <definedName name="Soldador">'[35]M.O.'!$F$10</definedName>
    <definedName name="Soldador_1A">'[42]M.O.'!$F$10</definedName>
    <definedName name="SOLDADORES" localSheetId="7">#REF!</definedName>
    <definedName name="SOLDADORES" localSheetId="1">#REF!</definedName>
    <definedName name="SOLDADORES">#REF!</definedName>
    <definedName name="SOLDADURA" localSheetId="7">#REF!</definedName>
    <definedName name="SOLDADURA" localSheetId="1">#REF!</definedName>
    <definedName name="SOLDADURA">#REF!</definedName>
    <definedName name="Soldadura_cawell">'[42]LISTADO '!$F$94</definedName>
    <definedName name="Soldadura_electrica">'[42]LISTADO '!$F$9</definedName>
    <definedName name="Solids.SG" localSheetId="7">#REF!</definedName>
    <definedName name="Solids.SG" localSheetId="1">#REF!</definedName>
    <definedName name="Solids.SG">#REF!</definedName>
    <definedName name="spread" localSheetId="7">#REF!</definedName>
    <definedName name="spread" localSheetId="1">#REF!</definedName>
    <definedName name="spread">#REF!</definedName>
    <definedName name="SpreadDesctos" localSheetId="7">#REF!</definedName>
    <definedName name="SpreadDesctos" localSheetId="1">#REF!</definedName>
    <definedName name="SpreadDesctos">#REF!</definedName>
    <definedName name="SpreadFcro" localSheetId="7">#REF!</definedName>
    <definedName name="SpreadFcro" localSheetId="1">#REF!</definedName>
    <definedName name="SpreadFcro">#REF!</definedName>
    <definedName name="SpreadServicios" localSheetId="7">#REF!</definedName>
    <definedName name="SpreadServicios" localSheetId="1">#REF!</definedName>
    <definedName name="SpreadServicios">#REF!</definedName>
    <definedName name="Spreadsheet_name" localSheetId="7">#REF!</definedName>
    <definedName name="Spreadsheet_name" localSheetId="1">#REF!</definedName>
    <definedName name="Spreadsheet_name">#REF!</definedName>
    <definedName name="SpreadTotal" localSheetId="7">#REF!</definedName>
    <definedName name="SpreadTotal" localSheetId="1">#REF!</definedName>
    <definedName name="SpreadTotal">#REF!</definedName>
    <definedName name="sr" localSheetId="7">#REF!</definedName>
    <definedName name="sr" localSheetId="20">#REF!</definedName>
    <definedName name="sr" localSheetId="1">#REF!</definedName>
    <definedName name="sr">#REF!</definedName>
    <definedName name="SRandM" localSheetId="7">#REF!</definedName>
    <definedName name="SRandM" localSheetId="1">#REF!</definedName>
    <definedName name="SRandM">#REF!</definedName>
    <definedName name="srwrwr" localSheetId="19" hidden="1">{"TAB1",#N/A,TRUE,"GENERAL";"TAB2",#N/A,TRUE,"GENERAL";"TAB3",#N/A,TRUE,"GENERAL";"TAB4",#N/A,TRUE,"GENERAL";"TAB5",#N/A,TRUE,"GENERAL"}</definedName>
    <definedName name="srwrwr" localSheetId="20" hidden="1">{"TAB1",#N/A,TRUE,"GENERAL";"TAB2",#N/A,TRUE,"GENERAL";"TAB3",#N/A,TRUE,"GENERAL";"TAB4",#N/A,TRUE,"GENERAL";"TAB5",#N/A,TRUE,"GENERAL"}</definedName>
    <definedName name="srwrwr" hidden="1">{"TAB1",#N/A,TRUE,"GENERAL";"TAB2",#N/A,TRUE,"GENERAL";"TAB3",#N/A,TRUE,"GENERAL";"TAB4",#N/A,TRUE,"GENERAL";"TAB5",#N/A,TRUE,"GENERAL"}</definedName>
    <definedName name="srwrwr_1" localSheetId="19" hidden="1">{"TAB1",#N/A,TRUE,"GENERAL";"TAB2",#N/A,TRUE,"GENERAL";"TAB3",#N/A,TRUE,"GENERAL";"TAB4",#N/A,TRUE,"GENERAL";"TAB5",#N/A,TRUE,"GENERAL"}</definedName>
    <definedName name="srwrwr_1" localSheetId="20" hidden="1">{"TAB1",#N/A,TRUE,"GENERAL";"TAB2",#N/A,TRUE,"GENERAL";"TAB3",#N/A,TRUE,"GENERAL";"TAB4",#N/A,TRUE,"GENERAL";"TAB5",#N/A,TRUE,"GENERAL"}</definedName>
    <definedName name="srwrwr_1" hidden="1">{"TAB1",#N/A,TRUE,"GENERAL";"TAB2",#N/A,TRUE,"GENERAL";"TAB3",#N/A,TRUE,"GENERAL";"TAB4",#N/A,TRUE,"GENERAL";"TAB5",#N/A,TRUE,"GENERAL"}</definedName>
    <definedName name="ss" localSheetId="7">#REF!</definedName>
    <definedName name="ss" localSheetId="19">#REF!</definedName>
    <definedName name="ss" localSheetId="18">#REF!</definedName>
    <definedName name="ss" localSheetId="20">#REF!</definedName>
    <definedName name="ss" localSheetId="1">#REF!</definedName>
    <definedName name="ss">#REF!</definedName>
    <definedName name="SSDSD" localSheetId="7">#REF!</definedName>
    <definedName name="SSDSD" localSheetId="1">#REF!</definedName>
    <definedName name="SSDSD">#REF!</definedName>
    <definedName name="sss" localSheetId="7">#REF!</definedName>
    <definedName name="sss" localSheetId="1">#REF!</definedName>
    <definedName name="sss">#REF!</definedName>
    <definedName name="sssasas" localSheetId="7">[76]Estruc.ICEL!#REF!</definedName>
    <definedName name="sssasas" localSheetId="20">[76]Estruc.ICEL!#REF!</definedName>
    <definedName name="sssasas" localSheetId="1">[76]Estruc.ICEL!#REF!</definedName>
    <definedName name="sssasas">[76]Estruc.ICEL!#REF!</definedName>
    <definedName name="ssss" localSheetId="7">#REF!</definedName>
    <definedName name="ssss" localSheetId="1">#REF!</definedName>
    <definedName name="ssss">#REF!</definedName>
    <definedName name="sssss" localSheetId="7">#REF!</definedName>
    <definedName name="sssss" localSheetId="1">#REF!</definedName>
    <definedName name="sssss">#REF!</definedName>
    <definedName name="sssss7" localSheetId="19" hidden="1">{"via1",#N/A,TRUE,"general";"via2",#N/A,TRUE,"general";"via3",#N/A,TRUE,"general"}</definedName>
    <definedName name="sssss7" localSheetId="20" hidden="1">{"via1",#N/A,TRUE,"general";"via2",#N/A,TRUE,"general";"via3",#N/A,TRUE,"general"}</definedName>
    <definedName name="sssss7" hidden="1">{"via1",#N/A,TRUE,"general";"via2",#N/A,TRUE,"general";"via3",#N/A,TRUE,"general"}</definedName>
    <definedName name="sssss7_1" localSheetId="19" hidden="1">{"via1",#N/A,TRUE,"general";"via2",#N/A,TRUE,"general";"via3",#N/A,TRUE,"general"}</definedName>
    <definedName name="sssss7_1" localSheetId="20" hidden="1">{"via1",#N/A,TRUE,"general";"via2",#N/A,TRUE,"general";"via3",#N/A,TRUE,"general"}</definedName>
    <definedName name="sssss7_1" hidden="1">{"via1",#N/A,TRUE,"general";"via2",#N/A,TRUE,"general";"via3",#N/A,TRUE,"general"}</definedName>
    <definedName name="sssssa" localSheetId="19" hidden="1">{"TAB1",#N/A,TRUE,"GENERAL";"TAB2",#N/A,TRUE,"GENERAL";"TAB3",#N/A,TRUE,"GENERAL";"TAB4",#N/A,TRUE,"GENERAL";"TAB5",#N/A,TRUE,"GENERAL"}</definedName>
    <definedName name="sssssa" localSheetId="20" hidden="1">{"TAB1",#N/A,TRUE,"GENERAL";"TAB2",#N/A,TRUE,"GENERAL";"TAB3",#N/A,TRUE,"GENERAL";"TAB4",#N/A,TRUE,"GENERAL";"TAB5",#N/A,TRUE,"GENERAL"}</definedName>
    <definedName name="sssssa" hidden="1">{"TAB1",#N/A,TRUE,"GENERAL";"TAB2",#N/A,TRUE,"GENERAL";"TAB3",#N/A,TRUE,"GENERAL";"TAB4",#N/A,TRUE,"GENERAL";"TAB5",#N/A,TRUE,"GENERAL"}</definedName>
    <definedName name="sssssa_1" localSheetId="19" hidden="1">{"TAB1",#N/A,TRUE,"GENERAL";"TAB2",#N/A,TRUE,"GENERAL";"TAB3",#N/A,TRUE,"GENERAL";"TAB4",#N/A,TRUE,"GENERAL";"TAB5",#N/A,TRUE,"GENERAL"}</definedName>
    <definedName name="sssssa_1" localSheetId="20" hidden="1">{"TAB1",#N/A,TRUE,"GENERAL";"TAB2",#N/A,TRUE,"GENERAL";"TAB3",#N/A,TRUE,"GENERAL";"TAB4",#N/A,TRUE,"GENERAL";"TAB5",#N/A,TRUE,"GENERAL"}</definedName>
    <definedName name="sssssa_1" hidden="1">{"TAB1",#N/A,TRUE,"GENERAL";"TAB2",#N/A,TRUE,"GENERAL";"TAB3",#N/A,TRUE,"GENERAL";"TAB4",#N/A,TRUE,"GENERAL";"TAB5",#N/A,TRUE,"GENERAL"}</definedName>
    <definedName name="SSSSSS" localSheetId="7">#REF!</definedName>
    <definedName name="SSSSSS" localSheetId="20">#REF!</definedName>
    <definedName name="SSSSSS" localSheetId="1">#REF!</definedName>
    <definedName name="SSSSSS">#REF!</definedName>
    <definedName name="SSSSSSS" localSheetId="19">IF(BASICOS!Loan_Amount*BASICOS!Interest_Rate*Loan_Years*Loan_Start&gt;0,1,0)</definedName>
    <definedName name="SSSSSSS" localSheetId="18">IF(INSUMOS!Loan_Amount*INSUMOS!Interest_Rate*Loan_Years*Loan_Start&gt;0,1,0)</definedName>
    <definedName name="SSSSSSS" localSheetId="20">IF('M DE OBRA'!Loan_Amount*'M DE OBRA'!Interest_Rate*'M DE OBRA'!Loan_Years*'M DE OBRA'!Loan_Start&gt;0,1,0)</definedName>
    <definedName name="SSSSSSS">#N/A</definedName>
    <definedName name="ssssssssss" localSheetId="7">#REF!</definedName>
    <definedName name="ssssssssss" localSheetId="1">#REF!</definedName>
    <definedName name="ssssssssss">#REF!</definedName>
    <definedName name="sssssssssss" localSheetId="7">#REF!</definedName>
    <definedName name="sssssssssss" localSheetId="1">#REF!</definedName>
    <definedName name="sssssssssss">#REF!</definedName>
    <definedName name="ssssssssssssssssssss" localSheetId="7">#REF!</definedName>
    <definedName name="ssssssssssssssssssss" localSheetId="1">#REF!</definedName>
    <definedName name="ssssssssssssssssssss">#REF!</definedName>
    <definedName name="sssssy" localSheetId="19" hidden="1">{"via1",#N/A,TRUE,"general";"via2",#N/A,TRUE,"general";"via3",#N/A,TRUE,"general"}</definedName>
    <definedName name="sssssy" localSheetId="20" hidden="1">{"via1",#N/A,TRUE,"general";"via2",#N/A,TRUE,"general";"via3",#N/A,TRUE,"general"}</definedName>
    <definedName name="sssssy" hidden="1">{"via1",#N/A,TRUE,"general";"via2",#N/A,TRUE,"general";"via3",#N/A,TRUE,"general"}</definedName>
    <definedName name="sssssy_1" localSheetId="19" hidden="1">{"via1",#N/A,TRUE,"general";"via2",#N/A,TRUE,"general";"via3",#N/A,TRUE,"general"}</definedName>
    <definedName name="sssssy_1" localSheetId="20" hidden="1">{"via1",#N/A,TRUE,"general";"via2",#N/A,TRUE,"general";"via3",#N/A,TRUE,"general"}</definedName>
    <definedName name="sssssy_1" hidden="1">{"via1",#N/A,TRUE,"general";"via2",#N/A,TRUE,"general";"via3",#N/A,TRUE,"general"}</definedName>
    <definedName name="Standby" localSheetId="7">#REF!</definedName>
    <definedName name="Standby" localSheetId="1">#REF!</definedName>
    <definedName name="Standby">#REF!</definedName>
    <definedName name="StandbyCostos" localSheetId="7">#REF!</definedName>
    <definedName name="StandbyCostos" localSheetId="1">#REF!</definedName>
    <definedName name="StandbyCostos">#REF!</definedName>
    <definedName name="StartBid" localSheetId="7">#REF!</definedName>
    <definedName name="StartBid" localSheetId="1">#REF!</definedName>
    <definedName name="StartBid">#REF!</definedName>
    <definedName name="StartItems" localSheetId="7">#REF!</definedName>
    <definedName name="StartItems" localSheetId="1">#REF!</definedName>
    <definedName name="StartItems">#REF!</definedName>
    <definedName name="StartPeriod">[220]Index!$S$41</definedName>
    <definedName name="StartRates" localSheetId="7">#REF!</definedName>
    <definedName name="StartRates" localSheetId="1">#REF!</definedName>
    <definedName name="StartRates">#REF!</definedName>
    <definedName name="StartTags" localSheetId="7">#REF!</definedName>
    <definedName name="StartTags" localSheetId="1">#REF!</definedName>
    <definedName name="StartTags">#REF!</definedName>
    <definedName name="status">'[143]LISTS-FOR INTERNAL USE ONLY'!$B$8:$B$13</definedName>
    <definedName name="statusofexecution" localSheetId="7">#REF!</definedName>
    <definedName name="statusofexecution" localSheetId="1">#REF!</definedName>
    <definedName name="statusofexecution">#REF!</definedName>
    <definedName name="STOCK_CODE" localSheetId="7">#REF!</definedName>
    <definedName name="STOCK_CODE" localSheetId="1">#REF!</definedName>
    <definedName name="STOCK_CODE">#REF!</definedName>
    <definedName name="stock_oreganal" localSheetId="7">[94]INPUT_TEMP!#REF!</definedName>
    <definedName name="stock_oreganal" localSheetId="1">[94]INPUT_TEMP!#REF!</definedName>
    <definedName name="stock_oreganal">[94]INPUT_TEMP!#REF!</definedName>
    <definedName name="StorageTank_Height" localSheetId="7">#REF!</definedName>
    <definedName name="StorageTank_Height" localSheetId="1">#REF!</definedName>
    <definedName name="StorageTank_Height">#REF!</definedName>
    <definedName name="StorageTank_Radius" localSheetId="7">#REF!</definedName>
    <definedName name="StorageTank_Radius" localSheetId="1">#REF!</definedName>
    <definedName name="StorageTank_Radius">#REF!</definedName>
    <definedName name="StorageTank_TotalVolume" localSheetId="7">#REF!</definedName>
    <definedName name="StorageTank_TotalVolume" localSheetId="1">#REF!</definedName>
    <definedName name="StorageTank_TotalVolume">#REF!</definedName>
    <definedName name="StorageTank1_DryTonnes" localSheetId="7">#REF!</definedName>
    <definedName name="StorageTank1_DryTonnes" localSheetId="1">#REF!</definedName>
    <definedName name="StorageTank1_DryTonnes">#REF!</definedName>
    <definedName name="StorageTank1_SlurryVolume" localSheetId="7">#REF!</definedName>
    <definedName name="StorageTank1_SlurryVolume" localSheetId="1">#REF!</definedName>
    <definedName name="StorageTank1_SlurryVolume">#REF!</definedName>
    <definedName name="StorageTank2_DryTonnes" localSheetId="7">#REF!</definedName>
    <definedName name="StorageTank2_DryTonnes" localSheetId="1">#REF!</definedName>
    <definedName name="StorageTank2_DryTonnes">#REF!</definedName>
    <definedName name="StorageTank2_SlurryVolume" localSheetId="7">#REF!</definedName>
    <definedName name="StorageTank2_SlurryVolume" localSheetId="1">#REF!</definedName>
    <definedName name="StorageTank2_SlurryVolume">#REF!</definedName>
    <definedName name="StorageTank3_DryTonnes" localSheetId="7">#REF!</definedName>
    <definedName name="StorageTank3_DryTonnes" localSheetId="1">#REF!</definedName>
    <definedName name="StorageTank3_DryTonnes">#REF!</definedName>
    <definedName name="StorageTank3_SlurryVolume" localSheetId="7">#REF!</definedName>
    <definedName name="StorageTank3_SlurryVolume" localSheetId="1">#REF!</definedName>
    <definedName name="StorageTank3_SlurryVolume">#REF!</definedName>
    <definedName name="StorageTank4_DryTonnes" localSheetId="7">#REF!</definedName>
    <definedName name="StorageTank4_DryTonnes" localSheetId="1">#REF!</definedName>
    <definedName name="StorageTank4_DryTonnes">#REF!</definedName>
    <definedName name="StorageTank4_SlurryVolume" localSheetId="7">#REF!</definedName>
    <definedName name="StorageTank4_SlurryVolume" localSheetId="1">#REF!</definedName>
    <definedName name="StorageTank4_SlurryVolume">#REF!</definedName>
    <definedName name="StrBaseIncremCanon" localSheetId="7">#REF!</definedName>
    <definedName name="StrBaseIncremCanon" localSheetId="1">#REF!</definedName>
    <definedName name="StrBaseIncremCanon">#REF!</definedName>
    <definedName name="StrBaseReliquidacion" localSheetId="7">#REF!</definedName>
    <definedName name="StrBaseReliquidacion" localSheetId="1">#REF!</definedName>
    <definedName name="StrBaseReliquidacion">#REF!</definedName>
    <definedName name="StrClienDescontarIVA" localSheetId="7">#REF!</definedName>
    <definedName name="StrClienDescontarIVA" localSheetId="1">#REF!</definedName>
    <definedName name="StrClienDescontarIVA">#REF!</definedName>
    <definedName name="StrCliente" localSheetId="7">#REF!</definedName>
    <definedName name="StrCliente" localSheetId="1">#REF!</definedName>
    <definedName name="StrCliente">#REF!</definedName>
    <definedName name="StrClienTributaRentaPresun" localSheetId="7">#REF!</definedName>
    <definedName name="StrClienTributaRentaPresun" localSheetId="1">#REF!</definedName>
    <definedName name="StrClienTributaRentaPresun">#REF!</definedName>
    <definedName name="strDescAccesorios" localSheetId="7">#REF!</definedName>
    <definedName name="strDescAccesorios" localSheetId="1">#REF!</definedName>
    <definedName name="strDescAccesorios">#REF!</definedName>
    <definedName name="strDescPlanSeguro" localSheetId="7">#REF!</definedName>
    <definedName name="strDescPlanSeguro" localSheetId="1">#REF!</definedName>
    <definedName name="strDescPlanSeguro">#REF!</definedName>
    <definedName name="strEstado" localSheetId="7">#REF!</definedName>
    <definedName name="strEstado" localSheetId="1">#REF!</definedName>
    <definedName name="strEstado">#REF!</definedName>
    <definedName name="StrFrecPago" localSheetId="7">#REF!</definedName>
    <definedName name="StrFrecPago" localSheetId="1">#REF!</definedName>
    <definedName name="StrFrecPago">#REF!</definedName>
    <definedName name="StrFrecReliquidacion" localSheetId="7">#REF!</definedName>
    <definedName name="StrFrecReliquidacion" localSheetId="1">#REF!</definedName>
    <definedName name="StrFrecReliquidacion">#REF!</definedName>
    <definedName name="StrGerenteCuenta" localSheetId="7">#REF!</definedName>
    <definedName name="StrGerenteCuenta" localSheetId="1">#REF!</definedName>
    <definedName name="StrGerenteCuenta">#REF!</definedName>
    <definedName name="StrImpDosXMil" localSheetId="7">#REF!</definedName>
    <definedName name="StrImpDosXMil" localSheetId="1">#REF!</definedName>
    <definedName name="StrImpDosXMil">#REF!</definedName>
    <definedName name="StrMarcaVehicModelo" localSheetId="7">#REF!</definedName>
    <definedName name="StrMarcaVehicModelo" localSheetId="1">#REF!</definedName>
    <definedName name="StrMarcaVehicModelo">#REF!</definedName>
    <definedName name="StrMarcaVehícModelo" localSheetId="7">#REF!</definedName>
    <definedName name="StrMarcaVehícModelo" localSheetId="1">#REF!</definedName>
    <definedName name="StrMarcaVehícModelo">#REF!</definedName>
    <definedName name="StrModalidadCanon" localSheetId="7">#REF!</definedName>
    <definedName name="StrModalidadCanon" localSheetId="1">#REF!</definedName>
    <definedName name="StrModalidadCanon">#REF!</definedName>
    <definedName name="StrModalidadPago" localSheetId="7">#REF!</definedName>
    <definedName name="StrModalidadPago" localSheetId="1">#REF!</definedName>
    <definedName name="StrModalidadPago">#REF!</definedName>
    <definedName name="strNomVariable1" localSheetId="7">#REF!</definedName>
    <definedName name="strNomVariable1" localSheetId="1">#REF!</definedName>
    <definedName name="strNomVariable1">#REF!</definedName>
    <definedName name="strNomVariable2" localSheetId="7">#REF!</definedName>
    <definedName name="strNomVariable2" localSheetId="1">#REF!</definedName>
    <definedName name="strNomVariable2">#REF!</definedName>
    <definedName name="strNomVariable3" localSheetId="7">#REF!</definedName>
    <definedName name="strNomVariable3" localSheetId="1">#REF!</definedName>
    <definedName name="strNomVariable3">#REF!</definedName>
    <definedName name="StrNumeroCotizacion" localSheetId="7">#REF!</definedName>
    <definedName name="StrNumeroCotizacion" localSheetId="1">#REF!</definedName>
    <definedName name="StrNumeroCotizacion">#REF!</definedName>
    <definedName name="StrNumeroCotización" localSheetId="7">#REF!</definedName>
    <definedName name="StrNumeroCotización" localSheetId="1">#REF!</definedName>
    <definedName name="StrNumeroCotización">#REF!</definedName>
    <definedName name="strPlaca" localSheetId="7">#REF!</definedName>
    <definedName name="strPlaca" localSheetId="1">#REF!</definedName>
    <definedName name="strPlaca">#REF!</definedName>
    <definedName name="StrRentBack" localSheetId="7">#REF!</definedName>
    <definedName name="StrRentBack" localSheetId="1">#REF!</definedName>
    <definedName name="StrRentBack">#REF!</definedName>
    <definedName name="strTipoCliente" localSheetId="7">#REF!</definedName>
    <definedName name="strTipoCliente" localSheetId="1">#REF!</definedName>
    <definedName name="strTipoCliente">#REF!</definedName>
    <definedName name="StrTipoContrato" localSheetId="7">#REF!</definedName>
    <definedName name="StrTipoContrato" localSheetId="1">#REF!</definedName>
    <definedName name="StrTipoContrato">#REF!</definedName>
    <definedName name="stt" localSheetId="19" hidden="1">{"via1",#N/A,TRUE,"general";"via2",#N/A,TRUE,"general";"via3",#N/A,TRUE,"general"}</definedName>
    <definedName name="stt" localSheetId="20" hidden="1">{"via1",#N/A,TRUE,"general";"via2",#N/A,TRUE,"general";"via3",#N/A,TRUE,"general"}</definedName>
    <definedName name="stt" hidden="1">{"via1",#N/A,TRUE,"general";"via2",#N/A,TRUE,"general";"via3",#N/A,TRUE,"general"}</definedName>
    <definedName name="stt_1" localSheetId="19" hidden="1">{"via1",#N/A,TRUE,"general";"via2",#N/A,TRUE,"general";"via3",#N/A,TRUE,"general"}</definedName>
    <definedName name="stt_1" localSheetId="20" hidden="1">{"via1",#N/A,TRUE,"general";"via2",#N/A,TRUE,"general";"via3",#N/A,TRUE,"general"}</definedName>
    <definedName name="stt_1" hidden="1">{"via1",#N/A,TRUE,"general";"via2",#N/A,TRUE,"general";"via3",#N/A,TRUE,"general"}</definedName>
    <definedName name="Stub" localSheetId="7" hidden="1">#REF!</definedName>
    <definedName name="Stub" localSheetId="1" hidden="1">#REF!</definedName>
    <definedName name="Stub" hidden="1">#REF!</definedName>
    <definedName name="Stub_Header1" localSheetId="7" hidden="1">#REF!</definedName>
    <definedName name="Stub_Header1" localSheetId="1" hidden="1">#REF!</definedName>
    <definedName name="Stub_Header1" hidden="1">#REF!</definedName>
    <definedName name="Stub_Header2" localSheetId="7" hidden="1">#REF!</definedName>
    <definedName name="Stub_Header2" localSheetId="1" hidden="1">#REF!</definedName>
    <definedName name="Stub_Header2" hidden="1">#REF!</definedName>
    <definedName name="Stub_Header3" localSheetId="7" hidden="1">#REF!</definedName>
    <definedName name="Stub_Header3" localSheetId="1" hidden="1">#REF!</definedName>
    <definedName name="Stub_Header3" hidden="1">#REF!</definedName>
    <definedName name="STyre" localSheetId="7">#REF!</definedName>
    <definedName name="STyre" localSheetId="1">#REF!</definedName>
    <definedName name="STyre">#REF!</definedName>
    <definedName name="subprograma">[38]Subprograma!$B$2:$B$87</definedName>
    <definedName name="SUBTOTAL" localSheetId="7">#REF!</definedName>
    <definedName name="SUBTOTAL" localSheetId="20">#REF!</definedName>
    <definedName name="SUBTOTAL" localSheetId="1">#REF!</definedName>
    <definedName name="SUBTOTAL">#REF!</definedName>
    <definedName name="SUBTOTALMAT" localSheetId="7">#REF!</definedName>
    <definedName name="SUBTOTALMAT" localSheetId="20">#REF!</definedName>
    <definedName name="SUBTOTALMAT" localSheetId="1">#REF!</definedName>
    <definedName name="SUBTOTALMAT">#REF!</definedName>
    <definedName name="SUELDOS">'[160]Base Datos Sueldo'!$B$7:$C$26</definedName>
    <definedName name="suma" localSheetId="19">[88]Hoja1!$F$60</definedName>
    <definedName name="suma" localSheetId="18">[88]Hoja1!$F$60</definedName>
    <definedName name="suma" localSheetId="20">[88]Hoja1!$F$60</definedName>
    <definedName name="suma">[221]Hoja1!$F$60</definedName>
    <definedName name="Super_T">'[35]LISTADO '!$F$23</definedName>
    <definedName name="SUPERCEL" localSheetId="7">#REF!</definedName>
    <definedName name="SUPERCEL" localSheetId="1">#REF!</definedName>
    <definedName name="SUPERCEL">#REF!</definedName>
    <definedName name="supert">'[42]LISTADO '!$F$110</definedName>
    <definedName name="Supervía" hidden="1">{#N/A,#N/A,TRUE,"0001";#N/A,#N/A,TRUE,"0002";#N/A,#N/A,TRUE,"0003";#N/A,#N/A,TRUE,"0004";#N/A,#N/A,TRUE,"0005";#N/A,#N/A,TRUE,"0006";#N/A,#N/A,TRUE,"0007";#N/A,#N/A,TRUE,"0008";#N/A,#N/A,TRUE,"0009";#N/A,#N/A,TRUE,"0010"}</definedName>
    <definedName name="supervision" localSheetId="7">#REF!</definedName>
    <definedName name="supervision" localSheetId="1">#REF!</definedName>
    <definedName name="supervision">#REF!</definedName>
    <definedName name="SupportFleet" localSheetId="7">#REF!</definedName>
    <definedName name="SupportFleet" localSheetId="1">#REF!</definedName>
    <definedName name="SupportFleet">#REF!</definedName>
    <definedName name="SupportOpCost" localSheetId="7">#REF!</definedName>
    <definedName name="SupportOpCost" localSheetId="1">#REF!</definedName>
    <definedName name="SupportOpCost">#REF!</definedName>
    <definedName name="SupportRepl" localSheetId="7">#REF!</definedName>
    <definedName name="SupportRepl" localSheetId="1">#REF!</definedName>
    <definedName name="SupportRepl">#REF!</definedName>
    <definedName name="swssdecs" localSheetId="7">#REF!</definedName>
    <definedName name="swssdecs" localSheetId="1">#REF!</definedName>
    <definedName name="swssdecs">#REF!</definedName>
    <definedName name="swsw" localSheetId="19" hidden="1">{"via1",#N/A,TRUE,"general";"via2",#N/A,TRUE,"general";"via3",#N/A,TRUE,"general"}</definedName>
    <definedName name="swsw" localSheetId="20" hidden="1">{"via1",#N/A,TRUE,"general";"via2",#N/A,TRUE,"general";"via3",#N/A,TRUE,"general"}</definedName>
    <definedName name="swsw" hidden="1">{"via1",#N/A,TRUE,"general";"via2",#N/A,TRUE,"general";"via3",#N/A,TRUE,"general"}</definedName>
    <definedName name="swsw_1" localSheetId="19" hidden="1">{"via1",#N/A,TRUE,"general";"via2",#N/A,TRUE,"general";"via3",#N/A,TRUE,"general"}</definedName>
    <definedName name="swsw_1" localSheetId="20" hidden="1">{"via1",#N/A,TRUE,"general";"via2",#N/A,TRUE,"general";"via3",#N/A,TRUE,"general"}</definedName>
    <definedName name="swsw_1" hidden="1">{"via1",#N/A,TRUE,"general";"via2",#N/A,TRUE,"general";"via3",#N/A,TRUE,"general"}</definedName>
    <definedName name="swsw3" localSheetId="19" hidden="1">{"TAB1",#N/A,TRUE,"GENERAL";"TAB2",#N/A,TRUE,"GENERAL";"TAB3",#N/A,TRUE,"GENERAL";"TAB4",#N/A,TRUE,"GENERAL";"TAB5",#N/A,TRUE,"GENERAL"}</definedName>
    <definedName name="swsw3" localSheetId="20" hidden="1">{"TAB1",#N/A,TRUE,"GENERAL";"TAB2",#N/A,TRUE,"GENERAL";"TAB3",#N/A,TRUE,"GENERAL";"TAB4",#N/A,TRUE,"GENERAL";"TAB5",#N/A,TRUE,"GENERAL"}</definedName>
    <definedName name="swsw3" hidden="1">{"TAB1",#N/A,TRUE,"GENERAL";"TAB2",#N/A,TRUE,"GENERAL";"TAB3",#N/A,TRUE,"GENERAL";"TAB4",#N/A,TRUE,"GENERAL";"TAB5",#N/A,TRUE,"GENERAL"}</definedName>
    <definedName name="swsw3_1" localSheetId="19" hidden="1">{"TAB1",#N/A,TRUE,"GENERAL";"TAB2",#N/A,TRUE,"GENERAL";"TAB3",#N/A,TRUE,"GENERAL";"TAB4",#N/A,TRUE,"GENERAL";"TAB5",#N/A,TRUE,"GENERAL"}</definedName>
    <definedName name="swsw3_1" localSheetId="20" hidden="1">{"TAB1",#N/A,TRUE,"GENERAL";"TAB2",#N/A,TRUE,"GENERAL";"TAB3",#N/A,TRUE,"GENERAL";"TAB4",#N/A,TRUE,"GENERAL";"TAB5",#N/A,TRUE,"GENERAL"}</definedName>
    <definedName name="swsw3_1" hidden="1">{"TAB1",#N/A,TRUE,"GENERAL";"TAB2",#N/A,TRUE,"GENERAL";"TAB3",#N/A,TRUE,"GENERAL";"TAB4",#N/A,TRUE,"GENERAL";"TAB5",#N/A,TRUE,"GENERAL"}</definedName>
    <definedName name="t" localSheetId="19">[9]!absc</definedName>
    <definedName name="t" localSheetId="18">[9]!absc</definedName>
    <definedName name="t" localSheetId="20">[9]!absc</definedName>
    <definedName name="t">[10]Cálculo!$B$42</definedName>
    <definedName name="T.1" localSheetId="7">#REF!</definedName>
    <definedName name="T.1" localSheetId="1">#REF!</definedName>
    <definedName name="T.1">#REF!</definedName>
    <definedName name="T.10" localSheetId="7">#REF!</definedName>
    <definedName name="T.10" localSheetId="1">#REF!</definedName>
    <definedName name="T.10">#REF!</definedName>
    <definedName name="T.11" localSheetId="7">#REF!</definedName>
    <definedName name="T.11" localSheetId="1">#REF!</definedName>
    <definedName name="T.11">#REF!</definedName>
    <definedName name="T.12" localSheetId="7">#REF!</definedName>
    <definedName name="T.12" localSheetId="1">#REF!</definedName>
    <definedName name="T.12">#REF!</definedName>
    <definedName name="T.13" localSheetId="7">#REF!</definedName>
    <definedName name="T.13" localSheetId="1">#REF!</definedName>
    <definedName name="T.13">#REF!</definedName>
    <definedName name="T.14" localSheetId="7">#REF!</definedName>
    <definedName name="T.14" localSheetId="1">#REF!</definedName>
    <definedName name="T.14">#REF!</definedName>
    <definedName name="T.15" localSheetId="7">#REF!</definedName>
    <definedName name="T.15" localSheetId="1">#REF!</definedName>
    <definedName name="T.15">#REF!</definedName>
    <definedName name="T.16" localSheetId="7">#REF!</definedName>
    <definedName name="T.16" localSheetId="1">#REF!</definedName>
    <definedName name="T.16">#REF!</definedName>
    <definedName name="T.17" localSheetId="7">#REF!</definedName>
    <definedName name="T.17" localSheetId="1">#REF!</definedName>
    <definedName name="T.17">#REF!</definedName>
    <definedName name="T.2" localSheetId="7">#REF!</definedName>
    <definedName name="T.2" localSheetId="1">#REF!</definedName>
    <definedName name="T.2">#REF!</definedName>
    <definedName name="T.3" localSheetId="7">#REF!</definedName>
    <definedName name="T.3" localSheetId="1">#REF!</definedName>
    <definedName name="T.3">#REF!</definedName>
    <definedName name="T.4" localSheetId="7">#REF!</definedName>
    <definedName name="T.4" localSheetId="1">#REF!</definedName>
    <definedName name="T.4">#REF!</definedName>
    <definedName name="T.5" localSheetId="7">#REF!</definedName>
    <definedName name="T.5" localSheetId="1">#REF!</definedName>
    <definedName name="T.5">#REF!</definedName>
    <definedName name="T.6" localSheetId="7">#REF!</definedName>
    <definedName name="T.6" localSheetId="1">#REF!</definedName>
    <definedName name="T.6">#REF!</definedName>
    <definedName name="T.7" localSheetId="7">#REF!</definedName>
    <definedName name="T.7" localSheetId="1">#REF!</definedName>
    <definedName name="T.7">#REF!</definedName>
    <definedName name="T.8" localSheetId="7">#REF!</definedName>
    <definedName name="T.8" localSheetId="1">#REF!</definedName>
    <definedName name="T.8">#REF!</definedName>
    <definedName name="T.9" localSheetId="7">#REF!</definedName>
    <definedName name="T.9" localSheetId="1">#REF!</definedName>
    <definedName name="T.9">#REF!</definedName>
    <definedName name="t5t5" localSheetId="19" hidden="1">{"TAB1",#N/A,TRUE,"GENERAL";"TAB2",#N/A,TRUE,"GENERAL";"TAB3",#N/A,TRUE,"GENERAL";"TAB4",#N/A,TRUE,"GENERAL";"TAB5",#N/A,TRUE,"GENERAL"}</definedName>
    <definedName name="t5t5" localSheetId="20" hidden="1">{"TAB1",#N/A,TRUE,"GENERAL";"TAB2",#N/A,TRUE,"GENERAL";"TAB3",#N/A,TRUE,"GENERAL";"TAB4",#N/A,TRUE,"GENERAL";"TAB5",#N/A,TRUE,"GENERAL"}</definedName>
    <definedName name="t5t5" hidden="1">{"TAB1",#N/A,TRUE,"GENERAL";"TAB2",#N/A,TRUE,"GENERAL";"TAB3",#N/A,TRUE,"GENERAL";"TAB4",#N/A,TRUE,"GENERAL";"TAB5",#N/A,TRUE,"GENERAL"}</definedName>
    <definedName name="t5t5_1" localSheetId="19" hidden="1">{"TAB1",#N/A,TRUE,"GENERAL";"TAB2",#N/A,TRUE,"GENERAL";"TAB3",#N/A,TRUE,"GENERAL";"TAB4",#N/A,TRUE,"GENERAL";"TAB5",#N/A,TRUE,"GENERAL"}</definedName>
    <definedName name="t5t5_1" localSheetId="20" hidden="1">{"TAB1",#N/A,TRUE,"GENERAL";"TAB2",#N/A,TRUE,"GENERAL";"TAB3",#N/A,TRUE,"GENERAL";"TAB4",#N/A,TRUE,"GENERAL";"TAB5",#N/A,TRUE,"GENERAL"}</definedName>
    <definedName name="t5t5_1" hidden="1">{"TAB1",#N/A,TRUE,"GENERAL";"TAB2",#N/A,TRUE,"GENERAL";"TAB3",#N/A,TRUE,"GENERAL";"TAB4",#N/A,TRUE,"GENERAL";"TAB5",#N/A,TRUE,"GENERAL"}</definedName>
    <definedName name="Ta" localSheetId="7">#REF!</definedName>
    <definedName name="Ta" localSheetId="1">#REF!</definedName>
    <definedName name="Ta">#REF!</definedName>
    <definedName name="TAB" localSheetId="7">#REF!</definedName>
    <definedName name="TAB" localSheetId="1">#REF!</definedName>
    <definedName name="TAB">#REF!</definedName>
    <definedName name="Tab_Elec">[141]Inputs!$J$25</definedName>
    <definedName name="Tab_Expense">[141]Inputs!$P$127:$Q$161</definedName>
    <definedName name="Tab_Process">[141]Inputs!$N$127:$O$173</definedName>
    <definedName name="Tab_Respons">[141]Inputs!$L$127:$M$139</definedName>
    <definedName name="TABLA" localSheetId="7">#REF!</definedName>
    <definedName name="TABLA" localSheetId="19">#REF!</definedName>
    <definedName name="TABLA" localSheetId="18">#REF!</definedName>
    <definedName name="TABLA" localSheetId="20">#REF!</definedName>
    <definedName name="TABLA" localSheetId="1">#REF!</definedName>
    <definedName name="TABLA">#REF!</definedName>
    <definedName name="TABLA_CMI">[4]BS.DATOS!$Q$5:$X$17</definedName>
    <definedName name="TABLA_DE_CARACOLI" localSheetId="7">#REF!</definedName>
    <definedName name="TABLA_DE_CARACOLI" localSheetId="1">#REF!</definedName>
    <definedName name="TABLA_DE_CARACOLI">#REF!</definedName>
    <definedName name="Tabla_en_madera">'[42]LISTADO '!$F$13</definedName>
    <definedName name="TABLA_RN">[4]BS.DATOS!$AA$5:$AH$17</definedName>
    <definedName name="TABLA1" localSheetId="7">#REF!</definedName>
    <definedName name="TABLA1" localSheetId="1">#REF!</definedName>
    <definedName name="TABLA1">#REF!</definedName>
    <definedName name="TABLA1.2.2" localSheetId="7">'[27]A.P.U'!#REF!</definedName>
    <definedName name="TABLA1.2.2" localSheetId="1">'[27]A.P.U'!#REF!</definedName>
    <definedName name="TABLA1.2.2">'[27]A.P.U'!#REF!</definedName>
    <definedName name="tabla2" localSheetId="7">#REF!</definedName>
    <definedName name="tabla2" localSheetId="1">#REF!</definedName>
    <definedName name="tabla2">#REF!</definedName>
    <definedName name="tablaDeDTFS" localSheetId="7">#REF!</definedName>
    <definedName name="tablaDeDTFS" localSheetId="1">#REF!</definedName>
    <definedName name="tablaDeDTFS">#REF!</definedName>
    <definedName name="TablaR" localSheetId="7">#REF!</definedName>
    <definedName name="TablaR" localSheetId="1">#REF!</definedName>
    <definedName name="TablaR">#REF!</definedName>
    <definedName name="TABLERO_4_CIRCUITOS">'[42]LISTADO '!$F$108</definedName>
    <definedName name="Tablero_trifásico_12_circuitos" localSheetId="7">'[53]L. MAT.'!#REF!</definedName>
    <definedName name="Tablero_trifásico_12_circuitos" localSheetId="1">'[53]L. MAT.'!#REF!</definedName>
    <definedName name="Tablero_trifásico_12_circuitos">'[53]L. MAT.'!#REF!</definedName>
    <definedName name="tablilla" localSheetId="7">#REF!</definedName>
    <definedName name="tablilla" localSheetId="1">#REF!</definedName>
    <definedName name="tablilla">#REF!</definedName>
    <definedName name="Tablon">'[35]LISTADO '!$F$29</definedName>
    <definedName name="Tablon_gres">'[42]LISTADO '!$F$28</definedName>
    <definedName name="TagBid1" localSheetId="7">#REF!</definedName>
    <definedName name="TagBid1" localSheetId="1">#REF!</definedName>
    <definedName name="TagBid1">#REF!</definedName>
    <definedName name="tagbid1ext" localSheetId="7">#REF!</definedName>
    <definedName name="tagbid1ext" localSheetId="1">#REF!</definedName>
    <definedName name="tagbid1ext">#REF!</definedName>
    <definedName name="tagbid1UnevalCost" localSheetId="7">#REF!</definedName>
    <definedName name="tagbid1UnevalCost" localSheetId="1">#REF!</definedName>
    <definedName name="tagbid1UnevalCost">#REF!</definedName>
    <definedName name="tagbid1unit" localSheetId="7">#REF!</definedName>
    <definedName name="tagbid1unit" localSheetId="1">#REF!</definedName>
    <definedName name="tagbid1unit">#REF!</definedName>
    <definedName name="TagBid2" localSheetId="7">#REF!</definedName>
    <definedName name="TagBid2" localSheetId="1">#REF!</definedName>
    <definedName name="TagBid2">#REF!</definedName>
    <definedName name="tagbid2ext" localSheetId="7">#REF!</definedName>
    <definedName name="tagbid2ext" localSheetId="1">#REF!</definedName>
    <definedName name="tagbid2ext">#REF!</definedName>
    <definedName name="tagbid2UnEvalCost" localSheetId="7">#REF!</definedName>
    <definedName name="tagbid2UnEvalCost" localSheetId="1">#REF!</definedName>
    <definedName name="tagbid2UnEvalCost">#REF!</definedName>
    <definedName name="tagbid2unit" localSheetId="7">#REF!</definedName>
    <definedName name="tagbid2unit" localSheetId="1">#REF!</definedName>
    <definedName name="tagbid2unit">#REF!</definedName>
    <definedName name="TagBid3" localSheetId="7">#REF!</definedName>
    <definedName name="TagBid3" localSheetId="1">#REF!</definedName>
    <definedName name="TagBid3">#REF!</definedName>
    <definedName name="tagbid3ext" localSheetId="7">#REF!</definedName>
    <definedName name="tagbid3ext" localSheetId="1">#REF!</definedName>
    <definedName name="tagbid3ext">#REF!</definedName>
    <definedName name="tagBid3UnevalCost" localSheetId="7">#REF!</definedName>
    <definedName name="tagBid3UnevalCost" localSheetId="1">#REF!</definedName>
    <definedName name="tagBid3UnevalCost">#REF!</definedName>
    <definedName name="tagbid3unit" localSheetId="7">#REF!</definedName>
    <definedName name="tagbid3unit" localSheetId="1">#REF!</definedName>
    <definedName name="tagbid3unit">#REF!</definedName>
    <definedName name="TagBid4" localSheetId="7">#REF!</definedName>
    <definedName name="TagBid4" localSheetId="1">#REF!</definedName>
    <definedName name="TagBid4">#REF!</definedName>
    <definedName name="tagbid4ext" localSheetId="7">#REF!</definedName>
    <definedName name="tagbid4ext" localSheetId="1">#REF!</definedName>
    <definedName name="tagbid4ext">#REF!</definedName>
    <definedName name="tagBid4UnEvalCost" localSheetId="7">#REF!</definedName>
    <definedName name="tagBid4UnEvalCost" localSheetId="1">#REF!</definedName>
    <definedName name="tagBid4UnEvalCost">#REF!</definedName>
    <definedName name="tagbid4unit" localSheetId="7">#REF!</definedName>
    <definedName name="tagbid4unit" localSheetId="1">#REF!</definedName>
    <definedName name="tagbid4unit">#REF!</definedName>
    <definedName name="TagBidRange" localSheetId="7">#REF!</definedName>
    <definedName name="TagBidRange" localSheetId="1">#REF!</definedName>
    <definedName name="TagBidRange">#REF!</definedName>
    <definedName name="TagCurrency_conversion_factor" localSheetId="7">#REF!</definedName>
    <definedName name="TagCurrency_conversion_factor" localSheetId="1">#REF!</definedName>
    <definedName name="TagCurrency_conversion_factor">#REF!</definedName>
    <definedName name="TagDescription" localSheetId="7">#REF!</definedName>
    <definedName name="TagDescription" localSheetId="1">#REF!</definedName>
    <definedName name="TagDescription">#REF!</definedName>
    <definedName name="tagid" localSheetId="7">#REF!</definedName>
    <definedName name="tagid" localSheetId="1">#REF!</definedName>
    <definedName name="tagid">#REF!</definedName>
    <definedName name="TagLineNo" localSheetId="7">#REF!</definedName>
    <definedName name="TagLineNo" localSheetId="1">#REF!</definedName>
    <definedName name="TagLineNo">#REF!</definedName>
    <definedName name="TagList.EndDate" localSheetId="7">#REF!</definedName>
    <definedName name="TagList.EndDate" localSheetId="1">#REF!</definedName>
    <definedName name="TagList.EndDate">#REF!</definedName>
    <definedName name="TagList.StartDate" localSheetId="7">#REF!</definedName>
    <definedName name="TagList.StartDate" localSheetId="1">#REF!</definedName>
    <definedName name="TagList.StartDate">#REF!</definedName>
    <definedName name="TagQuantity" localSheetId="7">#REF!</definedName>
    <definedName name="TagQuantity" localSheetId="1">#REF!</definedName>
    <definedName name="TagQuantity">#REF!</definedName>
    <definedName name="TagRefer" localSheetId="7">#REF!</definedName>
    <definedName name="TagRefer" localSheetId="1">#REF!</definedName>
    <definedName name="TagRefer">#REF!</definedName>
    <definedName name="tagunit" localSheetId="7">#REF!</definedName>
    <definedName name="tagunit" localSheetId="1">#REF!</definedName>
    <definedName name="tagunit">#REF!</definedName>
    <definedName name="Tanq" localSheetId="7">#REF!</definedName>
    <definedName name="Tanq" localSheetId="1">#REF!</definedName>
    <definedName name="Tanq">#REF!</definedName>
    <definedName name="TANQUES4.1" localSheetId="7">#REF!</definedName>
    <definedName name="TANQUES4.1" localSheetId="1">#REF!</definedName>
    <definedName name="TANQUES4.1">#REF!</definedName>
    <definedName name="TAPA">[197]PRECIOS!$B$43</definedName>
    <definedName name="TAPA_HF" localSheetId="7">#REF!</definedName>
    <definedName name="TAPA_HF" localSheetId="1">#REF!</definedName>
    <definedName name="TAPA_HF">#REF!</definedName>
    <definedName name="TAPON_2__P.V.C" localSheetId="7">#REF!</definedName>
    <definedName name="TAPON_2__P.V.C" localSheetId="1">#REF!</definedName>
    <definedName name="TAPON_2__P.V.C">#REF!</definedName>
    <definedName name="TARIFAS_SUBSIDIOS" localSheetId="7">#REF!</definedName>
    <definedName name="TARIFAS_SUBSIDIOS" localSheetId="1">#REF!</definedName>
    <definedName name="TARIFAS_SUBSIDIOS">#REF!</definedName>
    <definedName name="TARIFAS1" localSheetId="7">#REF!</definedName>
    <definedName name="TARIFAS1" localSheetId="1">#REF!</definedName>
    <definedName name="TARIFAS1">#REF!</definedName>
    <definedName name="Tasa_Efectiva_Mensual_Fondeo" localSheetId="7">#REF!</definedName>
    <definedName name="Tasa_Efectiva_Mensual_Fondeo" localSheetId="1">#REF!</definedName>
    <definedName name="Tasa_Efectiva_Mensual_Fondeo">#REF!</definedName>
    <definedName name="Tax_Rate_Col">'[90]Inputs-SUMMARY'!$H$466:$BR$466</definedName>
    <definedName name="Taxpb" localSheetId="7" hidden="1">#REF!</definedName>
    <definedName name="Taxpb" localSheetId="1" hidden="1">#REF!</definedName>
    <definedName name="Taxpb" hidden="1">#REF!</definedName>
    <definedName name="Tb" localSheetId="7">#REF!</definedName>
    <definedName name="tb" localSheetId="19">#REF!</definedName>
    <definedName name="tb" localSheetId="18">#REF!</definedName>
    <definedName name="tb" localSheetId="20">#REF!</definedName>
    <definedName name="Tb" localSheetId="1">#REF!</definedName>
    <definedName name="Tb">#REF!</definedName>
    <definedName name="TBCUR">[222]Sheet4!$A$2:$E$235</definedName>
    <definedName name="TBMAYINT" localSheetId="7">#REF!</definedName>
    <definedName name="TBMAYINT" localSheetId="1">#REF!</definedName>
    <definedName name="TBMAYINT">#REF!</definedName>
    <definedName name="tbres" localSheetId="7">#REF!</definedName>
    <definedName name="tbres" localSheetId="1">#REF!</definedName>
    <definedName name="tbres">#REF!</definedName>
    <definedName name="TBV1A" localSheetId="7">#REF!</definedName>
    <definedName name="TBV1A" localSheetId="1">#REF!</definedName>
    <definedName name="TBV1A">#REF!</definedName>
    <definedName name="Tc" localSheetId="7">#REF!</definedName>
    <definedName name="Tc" localSheetId="1">#REF!</definedName>
    <definedName name="Tc">#REF!</definedName>
    <definedName name="TCN" localSheetId="7">#REF!</definedName>
    <definedName name="TCN" localSheetId="20">#REF!</definedName>
    <definedName name="TCN" localSheetId="1">#REF!</definedName>
    <definedName name="TCN">#REF!</definedName>
    <definedName name="TCNRC">[223]TOTAL!$U$64</definedName>
    <definedName name="Td" localSheetId="7">#REF!</definedName>
    <definedName name="Td" localSheetId="1">#REF!</definedName>
    <definedName name="Td">#REF!</definedName>
    <definedName name="tdy" localSheetId="19" hidden="1">{"TAB1",#N/A,TRUE,"GENERAL";"TAB2",#N/A,TRUE,"GENERAL";"TAB3",#N/A,TRUE,"GENERAL";"TAB4",#N/A,TRUE,"GENERAL";"TAB5",#N/A,TRUE,"GENERAL"}</definedName>
    <definedName name="tdy" localSheetId="20" hidden="1">{"TAB1",#N/A,TRUE,"GENERAL";"TAB2",#N/A,TRUE,"GENERAL";"TAB3",#N/A,TRUE,"GENERAL";"TAB4",#N/A,TRUE,"GENERAL";"TAB5",#N/A,TRUE,"GENERAL"}</definedName>
    <definedName name="tdy" hidden="1">{"TAB1",#N/A,TRUE,"GENERAL";"TAB2",#N/A,TRUE,"GENERAL";"TAB3",#N/A,TRUE,"GENERAL";"TAB4",#N/A,TRUE,"GENERAL";"TAB5",#N/A,TRUE,"GENERAL"}</definedName>
    <definedName name="tdy_1" localSheetId="19" hidden="1">{"TAB1",#N/A,TRUE,"GENERAL";"TAB2",#N/A,TRUE,"GENERAL";"TAB3",#N/A,TRUE,"GENERAL";"TAB4",#N/A,TRUE,"GENERAL";"TAB5",#N/A,TRUE,"GENERAL"}</definedName>
    <definedName name="tdy_1" localSheetId="20" hidden="1">{"TAB1",#N/A,TRUE,"GENERAL";"TAB2",#N/A,TRUE,"GENERAL";"TAB3",#N/A,TRUE,"GENERAL";"TAB4",#N/A,TRUE,"GENERAL";"TAB5",#N/A,TRUE,"GENERAL"}</definedName>
    <definedName name="tdy_1" hidden="1">{"TAB1",#N/A,TRUE,"GENERAL";"TAB2",#N/A,TRUE,"GENERAL";"TAB3",#N/A,TRUE,"GENERAL";"TAB4",#N/A,TRUE,"GENERAL";"TAB5",#N/A,TRUE,"GENERAL"}</definedName>
    <definedName name="Te" localSheetId="7">#REF!</definedName>
    <definedName name="Te" localSheetId="1">#REF!</definedName>
    <definedName name="Te">#REF!</definedName>
    <definedName name="Tec_Adesivo" localSheetId="7">'[53]L. MAT.'!#REF!</definedName>
    <definedName name="Tec_Adesivo" localSheetId="1">'[53]L. MAT.'!#REF!</definedName>
    <definedName name="Tec_Adesivo">'[53]L. MAT.'!#REF!</definedName>
    <definedName name="TechAccept" localSheetId="7">#REF!</definedName>
    <definedName name="TechAccept" localSheetId="1">#REF!</definedName>
    <definedName name="TechAccept">#REF!</definedName>
    <definedName name="TECN" localSheetId="7">DATE(YEAR('2.4'!Loan_Start),MONTH('2.4'!Loan_Start)+Payment_Number,DAY('2.4'!Loan_Start))</definedName>
    <definedName name="TECN" localSheetId="19">DATE(YEAR(Loan_Start),MONTH(Loan_Start)+Payment_Number,DAY(Loan_Start))</definedName>
    <definedName name="TECN" localSheetId="18">DATE(YEAR(Loan_Start),MONTH(Loan_Start)+Payment_Number,DAY(Loan_Start))</definedName>
    <definedName name="TECN" localSheetId="20">DATE(YEAR('M DE OBRA'!Loan_Start),MONTH('M DE OBRA'!Loan_Start)+Payment_Number,DAY('M DE OBRA'!Loan_Start))</definedName>
    <definedName name="TECN" localSheetId="1">DATE(YEAR('PRESUPUESTO GENERAL HORNILLAS'!Loan_Start),MONTH('PRESUPUESTO GENERAL HORNILLAS'!Loan_Start)+Payment_Number,DAY('PRESUPUESTO GENERAL HORNILLAS'!Loan_Start))</definedName>
    <definedName name="TECN">DATE(YEAR(Loan_Start),MONTH(Loan_Start)+Payment_Number,DAY(Loan_Start))</definedName>
    <definedName name="tecpro06" localSheetId="7">[14]Gastos!#REF!</definedName>
    <definedName name="tecpro06" localSheetId="1">[14]Gastos!#REF!</definedName>
    <definedName name="tecpro06">[14]Gastos!#REF!</definedName>
    <definedName name="TEE_2_____2____P.V.C" localSheetId="7">#REF!</definedName>
    <definedName name="TEE_2_____2____P.V.C" localSheetId="1">#REF!</definedName>
    <definedName name="TEE_2_____2____P.V.C">#REF!</definedName>
    <definedName name="TEE_3____3____2____P.V.C" localSheetId="7">#REF!</definedName>
    <definedName name="TEE_3____3____2____P.V.C" localSheetId="1">#REF!</definedName>
    <definedName name="TEE_3____3____2____P.V.C">#REF!</definedName>
    <definedName name="TEE_3____3____2____P.V.C_UM" localSheetId="7">#REF!</definedName>
    <definedName name="TEE_3____3____2____P.V.C_UM" localSheetId="1">#REF!</definedName>
    <definedName name="TEE_3____3____2____P.V.C_UM">#REF!</definedName>
    <definedName name="TEE_3____3____3____P.V.C" localSheetId="7">#REF!</definedName>
    <definedName name="TEE_3____3____3____P.V.C" localSheetId="1">#REF!</definedName>
    <definedName name="TEE_3____3____3____P.V.C">#REF!</definedName>
    <definedName name="TEE_3__x_3__B_x_B" localSheetId="7">#REF!</definedName>
    <definedName name="TEE_3__x_3__B_x_B" localSheetId="1">#REF!</definedName>
    <definedName name="TEE_3__x_3__B_x_B">#REF!</definedName>
    <definedName name="TEE_4____4____4____P.V.C_UM" localSheetId="7">#REF!</definedName>
    <definedName name="TEE_4____4____4____P.V.C_UM" localSheetId="1">#REF!</definedName>
    <definedName name="TEE_4____4____4____P.V.C_UM">#REF!</definedName>
    <definedName name="TEFLON" localSheetId="7">#REF!</definedName>
    <definedName name="TEFLON" localSheetId="1">#REF!</definedName>
    <definedName name="TEFLON">#REF!</definedName>
    <definedName name="Teja_aluminio">'[35]LISTADO '!$F$27</definedName>
    <definedName name="Teja_thermoacustica">'[42]LISTADO '!$F$102</definedName>
    <definedName name="TEMP2">'[118]Cost Codes'!$B$4:$G$361</definedName>
    <definedName name="test" localSheetId="7">#REF!</definedName>
    <definedName name="test" localSheetId="1">#REF!</definedName>
    <definedName name="test">#REF!</definedName>
    <definedName name="TETE" localSheetId="7">#REF!</definedName>
    <definedName name="TETE" localSheetId="1">#REF!</definedName>
    <definedName name="TETE">#REF!</definedName>
    <definedName name="tewst" localSheetId="19" hidden="1">{"TAB1",#N/A,TRUE,"GENERAL";"TAB2",#N/A,TRUE,"GENERAL";"TAB3",#N/A,TRUE,"GENERAL";"TAB4",#N/A,TRUE,"GENERAL";"TAB5",#N/A,TRUE,"GENERAL"}</definedName>
    <definedName name="tewst" localSheetId="20" hidden="1">{"TAB1",#N/A,TRUE,"GENERAL";"TAB2",#N/A,TRUE,"GENERAL";"TAB3",#N/A,TRUE,"GENERAL";"TAB4",#N/A,TRUE,"GENERAL";"TAB5",#N/A,TRUE,"GENERAL"}</definedName>
    <definedName name="tewst" hidden="1">{"TAB1",#N/A,TRUE,"GENERAL";"TAB2",#N/A,TRUE,"GENERAL";"TAB3",#N/A,TRUE,"GENERAL";"TAB4",#N/A,TRUE,"GENERAL";"TAB5",#N/A,TRUE,"GENERAL"}</definedName>
    <definedName name="tewst_1" localSheetId="19" hidden="1">{"TAB1",#N/A,TRUE,"GENERAL";"TAB2",#N/A,TRUE,"GENERAL";"TAB3",#N/A,TRUE,"GENERAL";"TAB4",#N/A,TRUE,"GENERAL";"TAB5",#N/A,TRUE,"GENERAL"}</definedName>
    <definedName name="tewst_1" localSheetId="20" hidden="1">{"TAB1",#N/A,TRUE,"GENERAL";"TAB2",#N/A,TRUE,"GENERAL";"TAB3",#N/A,TRUE,"GENERAL";"TAB4",#N/A,TRUE,"GENERAL";"TAB5",#N/A,TRUE,"GENERAL"}</definedName>
    <definedName name="tewst_1" hidden="1">{"TAB1",#N/A,TRUE,"GENERAL";"TAB2",#N/A,TRUE,"GENERAL";"TAB3",#N/A,TRUE,"GENERAL";"TAB4",#N/A,TRUE,"GENERAL";"TAB5",#N/A,TRUE,"GENERAL"}</definedName>
    <definedName name="teytrh" localSheetId="19" hidden="1">{"via1",#N/A,TRUE,"general";"via2",#N/A,TRUE,"general";"via3",#N/A,TRUE,"general"}</definedName>
    <definedName name="teytrh" localSheetId="20" hidden="1">{"via1",#N/A,TRUE,"general";"via2",#N/A,TRUE,"general";"via3",#N/A,TRUE,"general"}</definedName>
    <definedName name="teytrh" hidden="1">{"via1",#N/A,TRUE,"general";"via2",#N/A,TRUE,"general";"via3",#N/A,TRUE,"general"}</definedName>
    <definedName name="teytrh_1" localSheetId="19" hidden="1">{"via1",#N/A,TRUE,"general";"via2",#N/A,TRUE,"general";"via3",#N/A,TRUE,"general"}</definedName>
    <definedName name="teytrh_1" localSheetId="20" hidden="1">{"via1",#N/A,TRUE,"general";"via2",#N/A,TRUE,"general";"via3",#N/A,TRUE,"general"}</definedName>
    <definedName name="teytrh_1" hidden="1">{"via1",#N/A,TRUE,"general";"via2",#N/A,TRUE,"general";"via3",#N/A,TRUE,"general"}</definedName>
    <definedName name="Tf" localSheetId="7">#REF!</definedName>
    <definedName name="Tf" localSheetId="1">#REF!</definedName>
    <definedName name="Tf">#REF!</definedName>
    <definedName name="Tg" localSheetId="7">#REF!</definedName>
    <definedName name="Tg" localSheetId="1">#REF!</definedName>
    <definedName name="Tg">#REF!</definedName>
    <definedName name="TGIRON" localSheetId="7">#REF!</definedName>
    <definedName name="TGIRON" localSheetId="20">#REF!</definedName>
    <definedName name="TGIRON" localSheetId="1">#REF!</definedName>
    <definedName name="TGIRON">#REF!</definedName>
    <definedName name="Th" localSheetId="7">#REF!</definedName>
    <definedName name="th" localSheetId="20">#REF!</definedName>
    <definedName name="Th" localSheetId="1">#REF!</definedName>
    <definedName name="Th">#REF!</definedName>
    <definedName name="thdh" localSheetId="19" hidden="1">{"TAB1",#N/A,TRUE,"GENERAL";"TAB2",#N/A,TRUE,"GENERAL";"TAB3",#N/A,TRUE,"GENERAL";"TAB4",#N/A,TRUE,"GENERAL";"TAB5",#N/A,TRUE,"GENERAL"}</definedName>
    <definedName name="thdh" localSheetId="20" hidden="1">{"TAB1",#N/A,TRUE,"GENERAL";"TAB2",#N/A,TRUE,"GENERAL";"TAB3",#N/A,TRUE,"GENERAL";"TAB4",#N/A,TRUE,"GENERAL";"TAB5",#N/A,TRUE,"GENERAL"}</definedName>
    <definedName name="thdh" hidden="1">{"TAB1",#N/A,TRUE,"GENERAL";"TAB2",#N/A,TRUE,"GENERAL";"TAB3",#N/A,TRUE,"GENERAL";"TAB4",#N/A,TRUE,"GENERAL";"TAB5",#N/A,TRUE,"GENERAL"}</definedName>
    <definedName name="thdh_1" localSheetId="19" hidden="1">{"TAB1",#N/A,TRUE,"GENERAL";"TAB2",#N/A,TRUE,"GENERAL";"TAB3",#N/A,TRUE,"GENERAL";"TAB4",#N/A,TRUE,"GENERAL";"TAB5",#N/A,TRUE,"GENERAL"}</definedName>
    <definedName name="thdh_1" localSheetId="20" hidden="1">{"TAB1",#N/A,TRUE,"GENERAL";"TAB2",#N/A,TRUE,"GENERAL";"TAB3",#N/A,TRUE,"GENERAL";"TAB4",#N/A,TRUE,"GENERAL";"TAB5",#N/A,TRUE,"GENERAL"}</definedName>
    <definedName name="thdh_1" hidden="1">{"TAB1",#N/A,TRUE,"GENERAL";"TAB2",#N/A,TRUE,"GENERAL";"TAB3",#N/A,TRUE,"GENERAL";"TAB4",#N/A,TRUE,"GENERAL";"TAB5",#N/A,TRUE,"GENERAL"}</definedName>
    <definedName name="thtj" localSheetId="19" hidden="1">{"via1",#N/A,TRUE,"general";"via2",#N/A,TRUE,"general";"via3",#N/A,TRUE,"general"}</definedName>
    <definedName name="thtj" localSheetId="20" hidden="1">{"via1",#N/A,TRUE,"general";"via2",#N/A,TRUE,"general";"via3",#N/A,TRUE,"general"}</definedName>
    <definedName name="thtj" hidden="1">{"via1",#N/A,TRUE,"general";"via2",#N/A,TRUE,"general";"via3",#N/A,TRUE,"general"}</definedName>
    <definedName name="thtj_1" localSheetId="19" hidden="1">{"via1",#N/A,TRUE,"general";"via2",#N/A,TRUE,"general";"via3",#N/A,TRUE,"general"}</definedName>
    <definedName name="thtj_1" localSheetId="20" hidden="1">{"via1",#N/A,TRUE,"general";"via2",#N/A,TRUE,"general";"via3",#N/A,TRUE,"general"}</definedName>
    <definedName name="thtj_1" hidden="1">{"via1",#N/A,TRUE,"general";"via2",#N/A,TRUE,"general";"via3",#N/A,TRUE,"general"}</definedName>
    <definedName name="Ti" localSheetId="7">#REF!</definedName>
    <definedName name="Ti" localSheetId="1">#REF!</definedName>
    <definedName name="Ti">#REF!</definedName>
    <definedName name="TIEMPO">[55]BASES!$E$27</definedName>
    <definedName name="TIO" localSheetId="7">#REF!</definedName>
    <definedName name="TIO" localSheetId="1">#REF!</definedName>
    <definedName name="TIO">#REF!</definedName>
    <definedName name="Tipo">[206]Sheet1!$A$2:$A$6</definedName>
    <definedName name="TIPO_DE_TERRENO" localSheetId="7">#REF!</definedName>
    <definedName name="TIPO_DE_TERRENO" localSheetId="1">#REF!</definedName>
    <definedName name="TIPO_DE_TERRENO">#REF!</definedName>
    <definedName name="tipo_pintura" localSheetId="7">#REF!</definedName>
    <definedName name="tipo_pintura" localSheetId="1">#REF!</definedName>
    <definedName name="tipo_pintura">#REF!</definedName>
    <definedName name="tipov" localSheetId="7">#REF!</definedName>
    <definedName name="tipov" localSheetId="19">#REF!</definedName>
    <definedName name="tipov" localSheetId="18">#REF!</definedName>
    <definedName name="tipov" localSheetId="20">#REF!</definedName>
    <definedName name="tipov" localSheetId="1">#REF!</definedName>
    <definedName name="tipov">#REF!</definedName>
    <definedName name="TIT" localSheetId="7">#REF!</definedName>
    <definedName name="TIT" localSheetId="1">#REF!</definedName>
    <definedName name="TIT">#REF!</definedName>
    <definedName name="titi" localSheetId="19">IF(BASICOS!Loan_Amount*BASICOS!Interest_Rate*Loan_Years*Loan_Start&gt;0,1,0)</definedName>
    <definedName name="titi" localSheetId="18">IF(INSUMOS!Loan_Amount*INSUMOS!Interest_Rate*Loan_Years*Loan_Start&gt;0,1,0)</definedName>
    <definedName name="titi" localSheetId="20">IF('M DE OBRA'!Loan_Amount*'M DE OBRA'!Interest_Rate*'M DE OBRA'!Loan_Years*'M DE OBRA'!Loan_Start&gt;0,1,0)</definedName>
    <definedName name="titi">#N/A</definedName>
    <definedName name="titin" localSheetId="7">#REF!</definedName>
    <definedName name="titin" localSheetId="1">#REF!</definedName>
    <definedName name="titin">#REF!</definedName>
    <definedName name="Titlepb" localSheetId="7" hidden="1">#REF!</definedName>
    <definedName name="Titlepb" localSheetId="1" hidden="1">#REF!</definedName>
    <definedName name="Titlepb" hidden="1">#REF!</definedName>
    <definedName name="TITO" localSheetId="19">IF(BASICOS!RICO,Header_Row+BASICOS!TUPI,Header_Row)</definedName>
    <definedName name="TITO" localSheetId="18">IF(INSUMOS!RICO,Header_Row+INSUMOS!TUPI,Header_Row)</definedName>
    <definedName name="TITO" localSheetId="20">IF('M DE OBRA'!RICO,Header_Row+'M DE OBRA'!TUPI,Header_Row)</definedName>
    <definedName name="TITO">#N/A</definedName>
    <definedName name="TITOF" localSheetId="19">IF(BASICOS!RICO,Header_Row+BASICOS!TUPI,Header_Row)</definedName>
    <definedName name="TITOF" localSheetId="18">IF(INSUMOS!RICO,Header_Row+INSUMOS!TUPI,Header_Row)</definedName>
    <definedName name="TITOF" localSheetId="20">IF('M DE OBRA'!RICO,Header_Row+'M DE OBRA'!TUPI,Header_Row)</definedName>
    <definedName name="TITOF">#N/A</definedName>
    <definedName name="TITU" localSheetId="7">#REF!</definedName>
    <definedName name="TITU" localSheetId="1">#REF!</definedName>
    <definedName name="TITU">#REF!</definedName>
    <definedName name="TITULO" localSheetId="7">#REF!</definedName>
    <definedName name="TITULO" localSheetId="19">#REF!</definedName>
    <definedName name="TITULO" localSheetId="18">#REF!</definedName>
    <definedName name="TITULO" localSheetId="20">#REF!</definedName>
    <definedName name="TITULO" localSheetId="1">#REF!</definedName>
    <definedName name="TITULO">#REF!</definedName>
    <definedName name="TITULOS" localSheetId="7">#REF!</definedName>
    <definedName name="TITULOS" localSheetId="1">#REF!</definedName>
    <definedName name="TITULOS">#REF!</definedName>
    <definedName name="Titulos_a_imprimir" localSheetId="7">#REF!</definedName>
    <definedName name="Titulos_a_imprimir" localSheetId="1">#REF!</definedName>
    <definedName name="Titulos_a_imprimir">#REF!</definedName>
    <definedName name="_xlnm.Print_Titles">#N/A</definedName>
    <definedName name="Títulos_a_imprimir_IM" localSheetId="7">#REF!</definedName>
    <definedName name="Títulos_a_imprimir_IM" localSheetId="19">#REF!</definedName>
    <definedName name="Títulos_a_imprimir_IM" localSheetId="18">#REF!</definedName>
    <definedName name="Títulos_a_imprimir_IM" localSheetId="20">#REF!</definedName>
    <definedName name="Títulos_a_imprimir_IM" localSheetId="1">#REF!</definedName>
    <definedName name="Títulos_a_imprimir_IM">#REF!</definedName>
    <definedName name="Tj" localSheetId="7">#REF!</definedName>
    <definedName name="tj" localSheetId="19">#REF!</definedName>
    <definedName name="tj" localSheetId="18">#REF!</definedName>
    <definedName name="tj" localSheetId="20">#REF!</definedName>
    <definedName name="Tj" localSheetId="1">#REF!</definedName>
    <definedName name="Tj">#REF!</definedName>
    <definedName name="Tk" localSheetId="7">#REF!</definedName>
    <definedName name="Tk" localSheetId="1">#REF!</definedName>
    <definedName name="Tk">#REF!</definedName>
    <definedName name="tl" localSheetId="7">#REF!</definedName>
    <definedName name="tl" localSheetId="20">#REF!</definedName>
    <definedName name="tl" localSheetId="1">#REF!</definedName>
    <definedName name="tl">#REF!</definedName>
    <definedName name="Tll" localSheetId="7">#REF!</definedName>
    <definedName name="Tll" localSheetId="1">#REF!</definedName>
    <definedName name="Tll">#REF!</definedName>
    <definedName name="Tm" localSheetId="7">#REF!</definedName>
    <definedName name="Tm" localSheetId="1">#REF!</definedName>
    <definedName name="Tm">#REF!</definedName>
    <definedName name="Tn" localSheetId="7">#REF!</definedName>
    <definedName name="tn" localSheetId="20">#REF!</definedName>
    <definedName name="Tn" localSheetId="1">#REF!</definedName>
    <definedName name="Tn">#REF!</definedName>
    <definedName name="Tñ" localSheetId="7">#REF!</definedName>
    <definedName name="Tñ" localSheetId="1">#REF!</definedName>
    <definedName name="Tñ">#REF!</definedName>
    <definedName name="To" localSheetId="7">#REF!</definedName>
    <definedName name="To" localSheetId="1">#REF!</definedName>
    <definedName name="To">#REF!</definedName>
    <definedName name="Toma_corriente_dobles_polo_tierra">'[42]LISTADO '!$F$76</definedName>
    <definedName name="TOP" localSheetId="19">[224]PRECIOS!$J$63</definedName>
    <definedName name="TOP" localSheetId="18">[224]PRECIOS!$J$63</definedName>
    <definedName name="TOP" localSheetId="20">[224]PRECIOS!$J$63</definedName>
    <definedName name="TOP">[225]PRECIOS!$J$63</definedName>
    <definedName name="TORNILLO_3" localSheetId="7">#REF!</definedName>
    <definedName name="TORNILLO_3" localSheetId="1">#REF!</definedName>
    <definedName name="TORNILLO_3">#REF!</definedName>
    <definedName name="TORNILLOS_2.5" localSheetId="7">#REF!</definedName>
    <definedName name="TORNILLOS_2.5" localSheetId="1">#REF!</definedName>
    <definedName name="TORNILLOS_2.5">#REF!</definedName>
    <definedName name="tortas" localSheetId="19" hidden="1">{"TAB1",#N/A,TRUE,"GENERAL";"TAB2",#N/A,TRUE,"GENERAL";"TAB3",#N/A,TRUE,"GENERAL";"TAB4",#N/A,TRUE,"GENERAL";"TAB5",#N/A,TRUE,"GENERAL"}</definedName>
    <definedName name="tortas" localSheetId="20" hidden="1">{"TAB1",#N/A,TRUE,"GENERAL";"TAB2",#N/A,TRUE,"GENERAL";"TAB3",#N/A,TRUE,"GENERAL";"TAB4",#N/A,TRUE,"GENERAL";"TAB5",#N/A,TRUE,"GENERAL"}</definedName>
    <definedName name="tortas" hidden="1">{"TAB1",#N/A,TRUE,"GENERAL";"TAB2",#N/A,TRUE,"GENERAL";"TAB3",#N/A,TRUE,"GENERAL";"TAB4",#N/A,TRUE,"GENERAL";"TAB5",#N/A,TRUE,"GENERAL"}</definedName>
    <definedName name="tortas_1" localSheetId="19" hidden="1">{"TAB1",#N/A,TRUE,"GENERAL";"TAB2",#N/A,TRUE,"GENERAL";"TAB3",#N/A,TRUE,"GENERAL";"TAB4",#N/A,TRUE,"GENERAL";"TAB5",#N/A,TRUE,"GENERAL"}</definedName>
    <definedName name="tortas_1" localSheetId="20" hidden="1">{"TAB1",#N/A,TRUE,"GENERAL";"TAB2",#N/A,TRUE,"GENERAL";"TAB3",#N/A,TRUE,"GENERAL";"TAB4",#N/A,TRUE,"GENERAL";"TAB5",#N/A,TRUE,"GENERAL"}</definedName>
    <definedName name="tortas_1" hidden="1">{"TAB1",#N/A,TRUE,"GENERAL";"TAB2",#N/A,TRUE,"GENERAL";"TAB3",#N/A,TRUE,"GENERAL";"TAB4",#N/A,TRUE,"GENERAL";"TAB5",#N/A,TRUE,"GENERAL"}</definedName>
    <definedName name="tortas2" localSheetId="19" hidden="1">{"via1",#N/A,TRUE,"general";"via2",#N/A,TRUE,"general";"via3",#N/A,TRUE,"general"}</definedName>
    <definedName name="tortas2" localSheetId="20" hidden="1">{"via1",#N/A,TRUE,"general";"via2",#N/A,TRUE,"general";"via3",#N/A,TRUE,"general"}</definedName>
    <definedName name="tortas2" hidden="1">{"via1",#N/A,TRUE,"general";"via2",#N/A,TRUE,"general";"via3",#N/A,TRUE,"general"}</definedName>
    <definedName name="tortas2_1" localSheetId="19" hidden="1">{"via1",#N/A,TRUE,"general";"via2",#N/A,TRUE,"general";"via3",#N/A,TRUE,"general"}</definedName>
    <definedName name="tortas2_1" localSheetId="20" hidden="1">{"via1",#N/A,TRUE,"general";"via2",#N/A,TRUE,"general";"via3",#N/A,TRUE,"general"}</definedName>
    <definedName name="tortas2_1" hidden="1">{"via1",#N/A,TRUE,"general";"via2",#N/A,TRUE,"general";"via3",#N/A,TRUE,"general"}</definedName>
    <definedName name="TOT" localSheetId="7">#REF!</definedName>
    <definedName name="TOT" localSheetId="1">#REF!</definedName>
    <definedName name="TOT">#REF!</definedName>
    <definedName name="Tot_Con_Ins" localSheetId="7">[94]W_OPEX!#REF!</definedName>
    <definedName name="Tot_Con_Ins" localSheetId="1">[94]W_OPEX!#REF!</definedName>
    <definedName name="Tot_Con_Ins">[94]W_OPEX!#REF!</definedName>
    <definedName name="Tot_EA_CAPEX" localSheetId="7">[94]W_CAPEX!#REF!</definedName>
    <definedName name="Tot_EA_CAPEX" localSheetId="1">[94]W_CAPEX!#REF!</definedName>
    <definedName name="Tot_EA_CAPEX">[94]W_CAPEX!#REF!</definedName>
    <definedName name="Tot_Elect" localSheetId="7">'[226]5. ELECTRICO'!#REF!</definedName>
    <definedName name="Tot_Elect" localSheetId="1">'[226]5. ELECTRICO'!#REF!</definedName>
    <definedName name="Tot_Elect">'[226]5. ELECTRICO'!#REF!</definedName>
    <definedName name="Tot_Elect1" localSheetId="7">'[227]5. ELECTRICO'!#REF!</definedName>
    <definedName name="Tot_Elect1" localSheetId="1">'[227]5. ELECTRICO'!#REF!</definedName>
    <definedName name="Tot_Elect1">'[227]5. ELECTRICO'!#REF!</definedName>
    <definedName name="Tot_Ops_Ins" localSheetId="7">[94]W_OPEX!#REF!</definedName>
    <definedName name="Tot_Ops_Ins" localSheetId="1">[94]W_OPEX!#REF!</definedName>
    <definedName name="Tot_Ops_Ins">[94]W_OPEX!#REF!</definedName>
    <definedName name="TOTAL" localSheetId="7">#REF!</definedName>
    <definedName name="TOTAL" localSheetId="19">#REF!</definedName>
    <definedName name="TOTAL" localSheetId="18">#REF!</definedName>
    <definedName name="TOTAL" localSheetId="20">#REF!</definedName>
    <definedName name="TOTAL" localSheetId="1">#REF!</definedName>
    <definedName name="TOTAL">#REF!</definedName>
    <definedName name="TOTAL_CIVIL" localSheetId="7">#REF!</definedName>
    <definedName name="TOTAL_CIVIL" localSheetId="1">#REF!</definedName>
    <definedName name="TOTAL_CIVIL">#REF!</definedName>
    <definedName name="TOTAL_ELECTRICO" localSheetId="7">'[226]5. ELECTRICO'!#REF!</definedName>
    <definedName name="TOTAL_ELECTRICO" localSheetId="1">'[226]5. ELECTRICO'!#REF!</definedName>
    <definedName name="TOTAL_ELECTRICO">'[226]5. ELECTRICO'!#REF!</definedName>
    <definedName name="Total_Interest" localSheetId="7">#REF!</definedName>
    <definedName name="Total_Interest" localSheetId="19">#REF!</definedName>
    <definedName name="Total_Interest" localSheetId="18">#REF!</definedName>
    <definedName name="Total_Interest" localSheetId="20">#REF!</definedName>
    <definedName name="Total_Interest" localSheetId="1">#REF!</definedName>
    <definedName name="Total_Interest">#REF!</definedName>
    <definedName name="Total_Pay" localSheetId="7">#REF!</definedName>
    <definedName name="Total_Pay" localSheetId="20">#REF!</definedName>
    <definedName name="Total_Pay" localSheetId="1">#REF!</definedName>
    <definedName name="Total_Pay">#REF!</definedName>
    <definedName name="Total_Payment" localSheetId="7">Scheduled_Payment+Extra_Payment</definedName>
    <definedName name="Total_Payment" localSheetId="19">Scheduled_Payment+Extra_Payment</definedName>
    <definedName name="Total_Payment" localSheetId="18">Scheduled_Payment+Extra_Payment</definedName>
    <definedName name="Total_Payment" localSheetId="20">Scheduled_Payment+Extra_Payment</definedName>
    <definedName name="Total_Payment" localSheetId="1">Scheduled_Payment+Extra_Payment</definedName>
    <definedName name="Total_Payment">Scheduled_Payment+Extra_Payment</definedName>
    <definedName name="TOTAL_SERVICIOS" localSheetId="7">#REF!</definedName>
    <definedName name="TOTAL_SERVICIOS" localSheetId="1">#REF!</definedName>
    <definedName name="TOTAL_SERVICIOS">#REF!</definedName>
    <definedName name="TOTAL10" localSheetId="7">#REF!</definedName>
    <definedName name="TOTAL10" localSheetId="1">#REF!</definedName>
    <definedName name="TOTAL10">#REF!</definedName>
    <definedName name="total2" localSheetId="7">#REF!</definedName>
    <definedName name="total2" localSheetId="1">#REF!</definedName>
    <definedName name="total2">#REF!</definedName>
    <definedName name="TOTAL3" localSheetId="7">#REF!</definedName>
    <definedName name="TOTAL3" localSheetId="1">#REF!</definedName>
    <definedName name="TOTAL3">#REF!</definedName>
    <definedName name="TOTAL4" localSheetId="7">#REF!</definedName>
    <definedName name="TOTAL4" localSheetId="1">#REF!</definedName>
    <definedName name="TOTAL4">#REF!</definedName>
    <definedName name="TOTAL5" localSheetId="7">#REF!</definedName>
    <definedName name="TOTAL5" localSheetId="1">#REF!</definedName>
    <definedName name="TOTAL5">#REF!</definedName>
    <definedName name="TOTAL6" localSheetId="7">#REF!</definedName>
    <definedName name="TOTAL6" localSheetId="1">#REF!</definedName>
    <definedName name="TOTAL6">#REF!</definedName>
    <definedName name="TOTALAFIR4006" localSheetId="7">#REF!</definedName>
    <definedName name="TOTALAFIR4006" localSheetId="19">#REF!</definedName>
    <definedName name="TOTALAFIR4006" localSheetId="18">#REF!</definedName>
    <definedName name="TOTALAFIR4006" localSheetId="20">#REF!</definedName>
    <definedName name="TOTALAFIR4006" localSheetId="1">#REF!</definedName>
    <definedName name="TOTALAFIR4006">#REF!</definedName>
    <definedName name="TOTALAFIR4006A" localSheetId="7">#REF!</definedName>
    <definedName name="TOTALAFIR4006A" localSheetId="20">#REF!</definedName>
    <definedName name="TOTALAFIR4006A" localSheetId="1">#REF!</definedName>
    <definedName name="TOTALAFIR4006A">#REF!</definedName>
    <definedName name="TOTALAFIR40CN01" localSheetId="7">#REF!</definedName>
    <definedName name="TOTALAFIR40CN01" localSheetId="20">#REF!</definedName>
    <definedName name="TOTALAFIR40CN01" localSheetId="1">#REF!</definedName>
    <definedName name="TOTALAFIR40CN01">#REF!</definedName>
    <definedName name="TOTALAFIR55CN01" localSheetId="7">#REF!</definedName>
    <definedName name="TOTALAFIR55CN01" localSheetId="20">#REF!</definedName>
    <definedName name="TOTALAFIR55CN01" localSheetId="1">#REF!</definedName>
    <definedName name="TOTALAFIR55CN01">#REF!</definedName>
    <definedName name="TOTALAFIR55CN03" localSheetId="7">#REF!</definedName>
    <definedName name="TOTALAFIR55CN03" localSheetId="20">#REF!</definedName>
    <definedName name="TOTALAFIR55CN03" localSheetId="1">#REF!</definedName>
    <definedName name="TOTALAFIR55CN03">#REF!</definedName>
    <definedName name="TOTALAFIR5607" localSheetId="7">#REF!</definedName>
    <definedName name="TOTALAFIR5607" localSheetId="20">#REF!</definedName>
    <definedName name="TOTALAFIR5607" localSheetId="1">#REF!</definedName>
    <definedName name="TOTALAFIR5607">#REF!</definedName>
    <definedName name="TotalBidCost" localSheetId="7">#REF!</definedName>
    <definedName name="TotalBidCost" localSheetId="1">#REF!</definedName>
    <definedName name="TotalBidCost">#REF!</definedName>
    <definedName name="TotalCost" localSheetId="7">#REF!</definedName>
    <definedName name="TotalCost" localSheetId="1">#REF!</definedName>
    <definedName name="TotalCost">#REF!</definedName>
    <definedName name="TotalCostosDirectos" localSheetId="7">#REF!</definedName>
    <definedName name="TotalCostosDirectos" localSheetId="1">#REF!</definedName>
    <definedName name="TotalCostosDirectos">#REF!</definedName>
    <definedName name="totales" localSheetId="7">#REF!</definedName>
    <definedName name="totales" localSheetId="1">#REF!</definedName>
    <definedName name="totales">#REF!</definedName>
    <definedName name="TOTALITEM1.1" localSheetId="7">'[27]A.P.U'!#REF!</definedName>
    <definedName name="TOTALITEM1.1" localSheetId="1">'[27]A.P.U'!#REF!</definedName>
    <definedName name="TOTALITEM1.1">'[27]A.P.U'!#REF!</definedName>
    <definedName name="TOTALITEM1.1.1" localSheetId="7">'[27]A.P.U'!#REF!</definedName>
    <definedName name="TOTALITEM1.1.1" localSheetId="1">'[27]A.P.U'!#REF!</definedName>
    <definedName name="TOTALITEM1.1.1">'[27]A.P.U'!#REF!</definedName>
    <definedName name="TOTALITEM1.1.2" localSheetId="7">'[27]A.P.U'!#REF!</definedName>
    <definedName name="TOTALITEM1.1.2" localSheetId="1">'[27]A.P.U'!#REF!</definedName>
    <definedName name="TOTALITEM1.1.2">'[27]A.P.U'!#REF!</definedName>
    <definedName name="TOTALITEM1.1.3" localSheetId="7">'[27]A.P.U'!#REF!</definedName>
    <definedName name="TOTALITEM1.1.3" localSheetId="1">'[27]A.P.U'!#REF!</definedName>
    <definedName name="TOTALITEM1.1.3">'[27]A.P.U'!#REF!</definedName>
    <definedName name="TOTALITEM1.1.4" localSheetId="7">'[27]A.P.U'!#REF!</definedName>
    <definedName name="TOTALITEM1.1.4" localSheetId="1">'[27]A.P.U'!#REF!</definedName>
    <definedName name="TOTALITEM1.1.4">'[27]A.P.U'!#REF!</definedName>
    <definedName name="TOTALITEM1.2.1" localSheetId="7">'[27]A.P.U'!#REF!</definedName>
    <definedName name="TOTALITEM1.2.1" localSheetId="1">'[27]A.P.U'!#REF!</definedName>
    <definedName name="TOTALITEM1.2.1">'[27]A.P.U'!#REF!</definedName>
    <definedName name="TOTALITEM1.2.2" localSheetId="7">'[27]A.P.U'!#REF!</definedName>
    <definedName name="TOTALITEM1.2.2" localSheetId="1">'[27]A.P.U'!#REF!</definedName>
    <definedName name="TOTALITEM1.2.2">'[27]A.P.U'!#REF!</definedName>
    <definedName name="TOTALITEM1.2.3" localSheetId="7">'[27]A.P.U'!#REF!</definedName>
    <definedName name="TOTALITEM1.2.3" localSheetId="1">'[27]A.P.U'!#REF!</definedName>
    <definedName name="TOTALITEM1.2.3">'[27]A.P.U'!#REF!</definedName>
    <definedName name="TOTALITEM1.2.4" localSheetId="7">'[27]A.P.U'!#REF!</definedName>
    <definedName name="TOTALITEM1.2.4" localSheetId="1">'[27]A.P.U'!#REF!</definedName>
    <definedName name="TOTALITEM1.2.4">'[27]A.P.U'!#REF!</definedName>
    <definedName name="TOTALITEM1.2.5" localSheetId="7">'[27]A.P.U'!#REF!</definedName>
    <definedName name="TOTALITEM1.2.5" localSheetId="1">'[27]A.P.U'!#REF!</definedName>
    <definedName name="TOTALITEM1.2.5">'[27]A.P.U'!#REF!</definedName>
    <definedName name="TOTALITEM1.2.6" localSheetId="7">'[27]A.P.U'!#REF!</definedName>
    <definedName name="TOTALITEM1.2.6" localSheetId="1">'[27]A.P.U'!#REF!</definedName>
    <definedName name="TOTALITEM1.2.6">'[27]A.P.U'!#REF!</definedName>
    <definedName name="TOTALITEM1.3.1" localSheetId="7">'[27]A.P.U'!#REF!</definedName>
    <definedName name="TOTALITEM1.3.1" localSheetId="1">'[27]A.P.U'!#REF!</definedName>
    <definedName name="TOTALITEM1.3.1">'[27]A.P.U'!#REF!</definedName>
    <definedName name="TOTALITEM1.4" localSheetId="7">'[27]A.P.U'!#REF!</definedName>
    <definedName name="TOTALITEM1.4" localSheetId="1">'[27]A.P.U'!#REF!</definedName>
    <definedName name="TOTALITEM1.4">'[27]A.P.U'!#REF!</definedName>
    <definedName name="TOTALITEM1.5" localSheetId="7">'[27]A.P.U'!#REF!</definedName>
    <definedName name="TOTALITEM1.5" localSheetId="1">'[27]A.P.U'!#REF!</definedName>
    <definedName name="TOTALITEM1.5">'[27]A.P.U'!#REF!</definedName>
    <definedName name="TOTALITEM1.6" localSheetId="7">'[27]A.P.U'!#REF!</definedName>
    <definedName name="TOTALITEM1.6" localSheetId="1">'[27]A.P.U'!#REF!</definedName>
    <definedName name="TOTALITEM1.6">'[27]A.P.U'!#REF!</definedName>
    <definedName name="TOTALITEM1.7" localSheetId="7">'[27]A.P.U'!#REF!</definedName>
    <definedName name="TOTALITEM1.7" localSheetId="1">'[27]A.P.U'!#REF!</definedName>
    <definedName name="TOTALITEM1.7">'[27]A.P.U'!#REF!</definedName>
    <definedName name="TOTALITEM1.8" localSheetId="7">'[27]A.P.U'!#REF!</definedName>
    <definedName name="TOTALITEM1.8" localSheetId="1">'[27]A.P.U'!#REF!</definedName>
    <definedName name="TOTALITEM1.8">'[27]A.P.U'!#REF!</definedName>
    <definedName name="TOTALITEM10.1" localSheetId="7">'[27]A.P.U'!#REF!</definedName>
    <definedName name="TOTALITEM10.1" localSheetId="1">'[27]A.P.U'!#REF!</definedName>
    <definedName name="TOTALITEM10.1">'[27]A.P.U'!#REF!</definedName>
    <definedName name="TOTALITEM11.1" localSheetId="7">'[27]A.P.U'!#REF!</definedName>
    <definedName name="TOTALITEM11.1" localSheetId="1">'[27]A.P.U'!#REF!</definedName>
    <definedName name="TOTALITEM11.1">'[27]A.P.U'!#REF!</definedName>
    <definedName name="TOTALITEM11.2" localSheetId="7">'[27]A.P.U'!#REF!</definedName>
    <definedName name="TOTALITEM11.2" localSheetId="1">'[27]A.P.U'!#REF!</definedName>
    <definedName name="TOTALITEM11.2">'[27]A.P.U'!#REF!</definedName>
    <definedName name="TOTALITEM11.3" localSheetId="7">'[27]A.P.U'!#REF!</definedName>
    <definedName name="TOTALITEM11.3" localSheetId="1">'[27]A.P.U'!#REF!</definedName>
    <definedName name="TOTALITEM11.3">'[27]A.P.U'!#REF!</definedName>
    <definedName name="TOTALITEM11.4" localSheetId="7">'[27]A.P.U'!#REF!</definedName>
    <definedName name="TOTALITEM11.4" localSheetId="1">'[27]A.P.U'!#REF!</definedName>
    <definedName name="TOTALITEM11.4">'[27]A.P.U'!#REF!</definedName>
    <definedName name="TOTALITEM11.5" localSheetId="7">'[27]A.P.U'!#REF!</definedName>
    <definedName name="TOTALITEM11.5" localSheetId="1">'[27]A.P.U'!#REF!</definedName>
    <definedName name="TOTALITEM11.5">'[27]A.P.U'!#REF!</definedName>
    <definedName name="TOTALITEM11.6" localSheetId="7">'[27]A.P.U'!#REF!</definedName>
    <definedName name="TOTALITEM11.6" localSheetId="1">'[27]A.P.U'!#REF!</definedName>
    <definedName name="TOTALITEM11.6">'[27]A.P.U'!#REF!</definedName>
    <definedName name="TOTALITEM12.1" localSheetId="7">'[27]A.P.U'!#REF!</definedName>
    <definedName name="TOTALITEM12.1" localSheetId="1">'[27]A.P.U'!#REF!</definedName>
    <definedName name="TOTALITEM12.1">'[27]A.P.U'!#REF!</definedName>
    <definedName name="TOTALITEM12.10" localSheetId="7">'[27]A.P.U'!#REF!</definedName>
    <definedName name="TOTALITEM12.10" localSheetId="1">'[27]A.P.U'!#REF!</definedName>
    <definedName name="TOTALITEM12.10">'[27]A.P.U'!#REF!</definedName>
    <definedName name="TOTALITEM12.2" localSheetId="7">'[27]A.P.U'!#REF!</definedName>
    <definedName name="TOTALITEM12.2" localSheetId="1">'[27]A.P.U'!#REF!</definedName>
    <definedName name="TOTALITEM12.2">'[27]A.P.U'!#REF!</definedName>
    <definedName name="TOTALITEM12.3" localSheetId="7">'[27]A.P.U'!#REF!</definedName>
    <definedName name="TOTALITEM12.3" localSheetId="1">'[27]A.P.U'!#REF!</definedName>
    <definedName name="TOTALITEM12.3">'[27]A.P.U'!#REF!</definedName>
    <definedName name="TOTALITEM12.4" localSheetId="7">'[27]A.P.U'!#REF!</definedName>
    <definedName name="TOTALITEM12.4" localSheetId="1">'[27]A.P.U'!#REF!</definedName>
    <definedName name="TOTALITEM12.4">'[27]A.P.U'!#REF!</definedName>
    <definedName name="TOTALITEM12.5" localSheetId="7">'[27]A.P.U'!#REF!</definedName>
    <definedName name="TOTALITEM12.5" localSheetId="1">'[27]A.P.U'!#REF!</definedName>
    <definedName name="TOTALITEM12.5">'[27]A.P.U'!#REF!</definedName>
    <definedName name="TOTALITEM12.6" localSheetId="7">'[27]A.P.U'!#REF!</definedName>
    <definedName name="TOTALITEM12.6" localSheetId="1">'[27]A.P.U'!#REF!</definedName>
    <definedName name="TOTALITEM12.6">'[27]A.P.U'!#REF!</definedName>
    <definedName name="TOTALITEM12.7" localSheetId="7">'[27]A.P.U'!#REF!</definedName>
    <definedName name="TOTALITEM12.7" localSheetId="1">'[27]A.P.U'!#REF!</definedName>
    <definedName name="TOTALITEM12.7">'[27]A.P.U'!#REF!</definedName>
    <definedName name="TOTALITEM12.8" localSheetId="7">'[27]A.P.U'!#REF!</definedName>
    <definedName name="TOTALITEM12.8" localSheetId="1">'[27]A.P.U'!#REF!</definedName>
    <definedName name="TOTALITEM12.8">'[27]A.P.U'!#REF!</definedName>
    <definedName name="TOTALITEM12.9" localSheetId="7">'[27]A.P.U'!#REF!</definedName>
    <definedName name="TOTALITEM12.9" localSheetId="1">'[27]A.P.U'!#REF!</definedName>
    <definedName name="TOTALITEM12.9">'[27]A.P.U'!#REF!</definedName>
    <definedName name="TOTALITEM13.1.1" localSheetId="7">'[27]A.P.U'!#REF!</definedName>
    <definedName name="TOTALITEM13.1.1" localSheetId="1">'[27]A.P.U'!#REF!</definedName>
    <definedName name="TOTALITEM13.1.1">'[27]A.P.U'!#REF!</definedName>
    <definedName name="TOTALITEM13.1.2" localSheetId="7">'[27]A.P.U'!#REF!</definedName>
    <definedName name="TOTALITEM13.1.2" localSheetId="1">'[27]A.P.U'!#REF!</definedName>
    <definedName name="TOTALITEM13.1.2">'[27]A.P.U'!#REF!</definedName>
    <definedName name="TOTALITEM13.1.3" localSheetId="7">'[27]A.P.U'!#REF!</definedName>
    <definedName name="TOTALITEM13.1.3" localSheetId="1">'[27]A.P.U'!#REF!</definedName>
    <definedName name="TOTALITEM13.1.3">'[27]A.P.U'!#REF!</definedName>
    <definedName name="TOTALITEM13.2.2" localSheetId="7">'[27]A.P.U'!#REF!</definedName>
    <definedName name="TOTALITEM13.2.2" localSheetId="1">'[27]A.P.U'!#REF!</definedName>
    <definedName name="TOTALITEM13.2.2">'[27]A.P.U'!#REF!</definedName>
    <definedName name="TOTALITEM14.2" localSheetId="7">'[27]A.P.U'!#REF!</definedName>
    <definedName name="TOTALITEM14.2" localSheetId="1">'[27]A.P.U'!#REF!</definedName>
    <definedName name="TOTALITEM14.2">'[27]A.P.U'!#REF!</definedName>
    <definedName name="TOTALITEM14.3" localSheetId="7">'[27]A.P.U'!#REF!</definedName>
    <definedName name="TOTALITEM14.3" localSheetId="1">'[27]A.P.U'!#REF!</definedName>
    <definedName name="TOTALITEM14.3">'[27]A.P.U'!#REF!</definedName>
    <definedName name="TOTALITEM14.4" localSheetId="7">'[27]A.P.U'!#REF!</definedName>
    <definedName name="TOTALITEM14.4" localSheetId="1">'[27]A.P.U'!#REF!</definedName>
    <definedName name="TOTALITEM14.4">'[27]A.P.U'!#REF!</definedName>
    <definedName name="TOTALITEM14.5" localSheetId="7">'[27]A.P.U'!#REF!</definedName>
    <definedName name="TOTALITEM14.5" localSheetId="1">'[27]A.P.U'!#REF!</definedName>
    <definedName name="TOTALITEM14.5">'[27]A.P.U'!#REF!</definedName>
    <definedName name="TOTALITEM14.6" localSheetId="7">'[27]A.P.U'!#REF!</definedName>
    <definedName name="TOTALITEM14.6" localSheetId="1">'[27]A.P.U'!#REF!</definedName>
    <definedName name="TOTALITEM14.6">'[27]A.P.U'!#REF!</definedName>
    <definedName name="TOTALITEM15" localSheetId="7">'[27]A.P.U'!#REF!</definedName>
    <definedName name="TOTALITEM15" localSheetId="1">'[27]A.P.U'!#REF!</definedName>
    <definedName name="TOTALITEM15">'[27]A.P.U'!#REF!</definedName>
    <definedName name="TOTALITEM16" localSheetId="7">'[27]A.P.U'!#REF!</definedName>
    <definedName name="TOTALITEM16" localSheetId="1">'[27]A.P.U'!#REF!</definedName>
    <definedName name="TOTALITEM16">'[27]A.P.U'!#REF!</definedName>
    <definedName name="TOTALITEM2.1" localSheetId="7">'[27]A.P.U'!#REF!</definedName>
    <definedName name="TOTALITEM2.1" localSheetId="1">'[27]A.P.U'!#REF!</definedName>
    <definedName name="TOTALITEM2.1">'[27]A.P.U'!#REF!</definedName>
    <definedName name="TOTALITEM2.10" localSheetId="7">'[27]A.P.U'!#REF!</definedName>
    <definedName name="TOTALITEM2.10" localSheetId="1">'[27]A.P.U'!#REF!</definedName>
    <definedName name="TOTALITEM2.10">'[27]A.P.U'!#REF!</definedName>
    <definedName name="TOTALITEM2.11.1" localSheetId="7">'[27]A.P.U'!#REF!</definedName>
    <definedName name="TOTALITEM2.11.1" localSheetId="1">'[27]A.P.U'!#REF!</definedName>
    <definedName name="TOTALITEM2.11.1">'[27]A.P.U'!#REF!</definedName>
    <definedName name="TOTALITEM2.11.2" localSheetId="7">'[27]A.P.U'!#REF!</definedName>
    <definedName name="TOTALITEM2.11.2" localSheetId="1">'[27]A.P.U'!#REF!</definedName>
    <definedName name="TOTALITEM2.11.2">'[27]A.P.U'!#REF!</definedName>
    <definedName name="TOTALITEM2.12.1" localSheetId="7">'[27]A.P.U'!#REF!</definedName>
    <definedName name="TOTALITEM2.12.1" localSheetId="1">'[27]A.P.U'!#REF!</definedName>
    <definedName name="TOTALITEM2.12.1">'[27]A.P.U'!#REF!</definedName>
    <definedName name="TOTALITEM2.2" localSheetId="7">'[27]A.P.U'!#REF!</definedName>
    <definedName name="TOTALITEM2.2" localSheetId="1">'[27]A.P.U'!#REF!</definedName>
    <definedName name="TOTALITEM2.2">'[27]A.P.U'!#REF!</definedName>
    <definedName name="TOTALITEM2.3" localSheetId="7">'[27]A.P.U'!#REF!</definedName>
    <definedName name="TOTALITEM2.3" localSheetId="1">'[27]A.P.U'!#REF!</definedName>
    <definedName name="TOTALITEM2.3">'[27]A.P.U'!#REF!</definedName>
    <definedName name="TOTALITEM2.4" localSheetId="7">'[27]A.P.U'!#REF!</definedName>
    <definedName name="TOTALITEM2.4" localSheetId="1">'[27]A.P.U'!#REF!</definedName>
    <definedName name="TOTALITEM2.4">'[27]A.P.U'!#REF!</definedName>
    <definedName name="TOTALITEM2.5" localSheetId="7">'[27]A.P.U'!#REF!</definedName>
    <definedName name="TOTALITEM2.5" localSheetId="1">'[27]A.P.U'!#REF!</definedName>
    <definedName name="TOTALITEM2.5">'[27]A.P.U'!#REF!</definedName>
    <definedName name="TOTALITEM2.6" localSheetId="7">'[27]A.P.U'!#REF!</definedName>
    <definedName name="TOTALITEM2.6" localSheetId="1">'[27]A.P.U'!#REF!</definedName>
    <definedName name="TOTALITEM2.6">'[27]A.P.U'!#REF!</definedName>
    <definedName name="TOTALITEM2.7" localSheetId="7">'[27]A.P.U'!#REF!</definedName>
    <definedName name="TOTALITEM2.7" localSheetId="1">'[27]A.P.U'!#REF!</definedName>
    <definedName name="TOTALITEM2.7">'[27]A.P.U'!#REF!</definedName>
    <definedName name="TOTALITEM3.1.1" localSheetId="7">'[27]A.P.U'!#REF!</definedName>
    <definedName name="TOTALITEM3.1.1" localSheetId="1">'[27]A.P.U'!#REF!</definedName>
    <definedName name="TOTALITEM3.1.1">'[27]A.P.U'!#REF!</definedName>
    <definedName name="TOTALITEM3.1.2" localSheetId="7">'[27]A.P.U'!#REF!</definedName>
    <definedName name="TOTALITEM3.1.2" localSheetId="1">'[27]A.P.U'!#REF!</definedName>
    <definedName name="TOTALITEM3.1.2">'[27]A.P.U'!#REF!</definedName>
    <definedName name="TOTALITEM3.2" localSheetId="7">'[27]A.P.U'!#REF!</definedName>
    <definedName name="TOTALITEM3.2" localSheetId="1">'[27]A.P.U'!#REF!</definedName>
    <definedName name="TOTALITEM3.2">'[27]A.P.U'!#REF!</definedName>
    <definedName name="TOTALITEM3.3" localSheetId="7">'[27]A.P.U'!#REF!</definedName>
    <definedName name="TOTALITEM3.3" localSheetId="1">'[27]A.P.U'!#REF!</definedName>
    <definedName name="TOTALITEM3.3">'[27]A.P.U'!#REF!</definedName>
    <definedName name="TOTALITEM3.4.1" localSheetId="7">'[27]A.P.U'!#REF!</definedName>
    <definedName name="TOTALITEM3.4.1" localSheetId="1">'[27]A.P.U'!#REF!</definedName>
    <definedName name="TOTALITEM3.4.1">'[27]A.P.U'!#REF!</definedName>
    <definedName name="TOTALITEM3.4.2" localSheetId="7">'[27]A.P.U'!#REF!</definedName>
    <definedName name="TOTALITEM3.4.2" localSheetId="1">'[27]A.P.U'!#REF!</definedName>
    <definedName name="TOTALITEM3.4.2">'[27]A.P.U'!#REF!</definedName>
    <definedName name="TOTALITEM3.4.3" localSheetId="7">'[27]A.P.U'!#REF!</definedName>
    <definedName name="TOTALITEM3.4.3" localSheetId="1">'[27]A.P.U'!#REF!</definedName>
    <definedName name="TOTALITEM3.4.3">'[27]A.P.U'!#REF!</definedName>
    <definedName name="TOTALITEM3.5.1" localSheetId="7">'[27]A.P.U'!#REF!</definedName>
    <definedName name="TOTALITEM3.5.1" localSheetId="1">'[27]A.P.U'!#REF!</definedName>
    <definedName name="TOTALITEM3.5.1">'[27]A.P.U'!#REF!</definedName>
    <definedName name="TOTALITEM3.5.2" localSheetId="7">'[27]A.P.U'!#REF!</definedName>
    <definedName name="TOTALITEM3.5.2" localSheetId="1">'[27]A.P.U'!#REF!</definedName>
    <definedName name="TOTALITEM3.5.2">'[27]A.P.U'!#REF!</definedName>
    <definedName name="TOTALITEM3.5.3" localSheetId="7">'[27]A.P.U'!#REF!</definedName>
    <definedName name="TOTALITEM3.5.3" localSheetId="1">'[27]A.P.U'!#REF!</definedName>
    <definedName name="TOTALITEM3.5.3">'[27]A.P.U'!#REF!</definedName>
    <definedName name="TOTALITEM4.1.2" localSheetId="7">'[27]A.P.U'!#REF!</definedName>
    <definedName name="TOTALITEM4.1.2" localSheetId="1">'[27]A.P.U'!#REF!</definedName>
    <definedName name="TOTALITEM4.1.2">'[27]A.P.U'!#REF!</definedName>
    <definedName name="TOTALITEM4.1.3" localSheetId="7">'[27]A.P.U'!#REF!</definedName>
    <definedName name="TOTALITEM4.1.3" localSheetId="1">'[27]A.P.U'!#REF!</definedName>
    <definedName name="TOTALITEM4.1.3">'[27]A.P.U'!#REF!</definedName>
    <definedName name="TOTALITEM4.1.4" localSheetId="7">'[27]A.P.U'!#REF!</definedName>
    <definedName name="TOTALITEM4.1.4" localSheetId="1">'[27]A.P.U'!#REF!</definedName>
    <definedName name="TOTALITEM4.1.4">'[27]A.P.U'!#REF!</definedName>
    <definedName name="TOTALITEM4.2" localSheetId="7">'[27]A.P.U'!#REF!</definedName>
    <definedName name="TOTALITEM4.2" localSheetId="1">'[27]A.P.U'!#REF!</definedName>
    <definedName name="TOTALITEM4.2">'[27]A.P.U'!#REF!</definedName>
    <definedName name="TOTALITEM4.3" localSheetId="7">'[27]A.P.U'!#REF!</definedName>
    <definedName name="TOTALITEM4.3" localSheetId="1">'[27]A.P.U'!#REF!</definedName>
    <definedName name="TOTALITEM4.3">'[27]A.P.U'!#REF!</definedName>
    <definedName name="TOTALITEM4.4" localSheetId="7">'[27]A.P.U'!#REF!</definedName>
    <definedName name="TOTALITEM4.4" localSheetId="1">'[27]A.P.U'!#REF!</definedName>
    <definedName name="TOTALITEM4.4">'[27]A.P.U'!#REF!</definedName>
    <definedName name="TOTALITEM4.5" localSheetId="7">'[27]A.P.U'!#REF!</definedName>
    <definedName name="TOTALITEM4.5" localSheetId="1">'[27]A.P.U'!#REF!</definedName>
    <definedName name="TOTALITEM4.5">'[27]A.P.U'!#REF!</definedName>
    <definedName name="TOTALITEM4.6" localSheetId="7">'[27]A.P.U'!#REF!</definedName>
    <definedName name="TOTALITEM4.6" localSheetId="1">'[27]A.P.U'!#REF!</definedName>
    <definedName name="TOTALITEM4.6">'[27]A.P.U'!#REF!</definedName>
    <definedName name="TOTALITEM5.1" localSheetId="7">'[27]A.P.U'!#REF!</definedName>
    <definedName name="TOTALITEM5.1" localSheetId="1">'[27]A.P.U'!#REF!</definedName>
    <definedName name="TOTALITEM5.1">'[27]A.P.U'!#REF!</definedName>
    <definedName name="TOTALITEM5.2" localSheetId="7">'[27]A.P.U'!#REF!</definedName>
    <definedName name="TOTALITEM5.2" localSheetId="1">'[27]A.P.U'!#REF!</definedName>
    <definedName name="TOTALITEM5.2">'[27]A.P.U'!#REF!</definedName>
    <definedName name="TOTALITEM5.3" localSheetId="7">'[27]A.P.U'!#REF!</definedName>
    <definedName name="TOTALITEM5.3" localSheetId="1">'[27]A.P.U'!#REF!</definedName>
    <definedName name="TOTALITEM5.3">'[27]A.P.U'!#REF!</definedName>
    <definedName name="TOTALITEM5.4" localSheetId="7">'[27]A.P.U'!#REF!</definedName>
    <definedName name="TOTALITEM5.4" localSheetId="1">'[27]A.P.U'!#REF!</definedName>
    <definedName name="TOTALITEM5.4">'[27]A.P.U'!#REF!</definedName>
    <definedName name="TOTALITEM6.1" localSheetId="7">'[27]A.P.U'!#REF!</definedName>
    <definedName name="TOTALITEM6.1" localSheetId="1">'[27]A.P.U'!#REF!</definedName>
    <definedName name="TOTALITEM6.1">'[27]A.P.U'!#REF!</definedName>
    <definedName name="TOTALITEM6.2" localSheetId="7">'[27]A.P.U'!#REF!</definedName>
    <definedName name="TOTALITEM6.2" localSheetId="1">'[27]A.P.U'!#REF!</definedName>
    <definedName name="TOTALITEM6.2">'[27]A.P.U'!#REF!</definedName>
    <definedName name="TOTALITEM6.3" localSheetId="7">'[27]A.P.U'!#REF!</definedName>
    <definedName name="TOTALITEM6.3" localSheetId="1">'[27]A.P.U'!#REF!</definedName>
    <definedName name="TOTALITEM6.3">'[27]A.P.U'!#REF!</definedName>
    <definedName name="TOTALITEM7.1" localSheetId="7">'[27]A.P.U'!#REF!</definedName>
    <definedName name="TOTALITEM7.1" localSheetId="1">'[27]A.P.U'!#REF!</definedName>
    <definedName name="TOTALITEM7.1">'[27]A.P.U'!#REF!</definedName>
    <definedName name="TOTALITEM7.2" localSheetId="7">'[27]A.P.U'!#REF!</definedName>
    <definedName name="TOTALITEM7.2" localSheetId="1">'[27]A.P.U'!#REF!</definedName>
    <definedName name="TOTALITEM7.2">'[27]A.P.U'!#REF!</definedName>
    <definedName name="TOTALITEM7.3" localSheetId="7">'[27]A.P.U'!#REF!</definedName>
    <definedName name="TOTALITEM7.3" localSheetId="1">'[27]A.P.U'!#REF!</definedName>
    <definedName name="TOTALITEM7.3">'[27]A.P.U'!#REF!</definedName>
    <definedName name="TOTALITEM7.4" localSheetId="7">'[27]A.P.U'!#REF!</definedName>
    <definedName name="TOTALITEM7.4" localSheetId="1">'[27]A.P.U'!#REF!</definedName>
    <definedName name="TOTALITEM7.4">'[27]A.P.U'!#REF!</definedName>
    <definedName name="TOTALITEM7.5" localSheetId="7">'[27]A.P.U'!#REF!</definedName>
    <definedName name="TOTALITEM7.5" localSheetId="1">'[27]A.P.U'!#REF!</definedName>
    <definedName name="TOTALITEM7.5">'[27]A.P.U'!#REF!</definedName>
    <definedName name="TOTALITEM8.1" localSheetId="7">'[27]A.P.U'!#REF!</definedName>
    <definedName name="TOTALITEM8.1" localSheetId="1">'[27]A.P.U'!#REF!</definedName>
    <definedName name="TOTALITEM8.1">'[27]A.P.U'!#REF!</definedName>
    <definedName name="TOTALITEM8.2" localSheetId="7">'[27]A.P.U'!#REF!</definedName>
    <definedName name="TOTALITEM8.2" localSheetId="1">'[27]A.P.U'!#REF!</definedName>
    <definedName name="TOTALITEM8.2">'[27]A.P.U'!#REF!</definedName>
    <definedName name="TOTALITEM8.3" localSheetId="7">'[27]A.P.U'!#REF!</definedName>
    <definedName name="TOTALITEM8.3" localSheetId="1">'[27]A.P.U'!#REF!</definedName>
    <definedName name="TOTALITEM8.3">'[27]A.P.U'!#REF!</definedName>
    <definedName name="TOTALITEM8.4" localSheetId="7">'[27]A.P.U'!#REF!</definedName>
    <definedName name="TOTALITEM8.4" localSheetId="1">'[27]A.P.U'!#REF!</definedName>
    <definedName name="TOTALITEM8.4">'[27]A.P.U'!#REF!</definedName>
    <definedName name="TOTALITEM8.5" localSheetId="7">'[27]A.P.U'!#REF!</definedName>
    <definedName name="TOTALITEM8.5" localSheetId="1">'[27]A.P.U'!#REF!</definedName>
    <definedName name="TOTALITEM8.5">'[27]A.P.U'!#REF!</definedName>
    <definedName name="TOTALITEM8.6" localSheetId="7">'[27]A.P.U'!#REF!</definedName>
    <definedName name="TOTALITEM8.6" localSheetId="1">'[27]A.P.U'!#REF!</definedName>
    <definedName name="TOTALITEM8.6">'[27]A.P.U'!#REF!</definedName>
    <definedName name="TOTALITEM8.7" localSheetId="7">'[27]A.P.U'!#REF!</definedName>
    <definedName name="TOTALITEM8.7" localSheetId="1">'[27]A.P.U'!#REF!</definedName>
    <definedName name="TOTALITEM8.7">'[27]A.P.U'!#REF!</definedName>
    <definedName name="TOTALITEM8.8" localSheetId="7">'[27]A.P.U'!#REF!</definedName>
    <definedName name="TOTALITEM8.8" localSheetId="1">'[27]A.P.U'!#REF!</definedName>
    <definedName name="TOTALITEM8.8">'[27]A.P.U'!#REF!</definedName>
    <definedName name="TOTALITEM9.1" localSheetId="7">'[27]A.P.U'!#REF!</definedName>
    <definedName name="TOTALITEM9.1" localSheetId="1">'[27]A.P.U'!#REF!</definedName>
    <definedName name="TOTALITEM9.1">'[27]A.P.U'!#REF!</definedName>
    <definedName name="TOTALITEM9.2" localSheetId="7">'[27]A.P.U'!#REF!</definedName>
    <definedName name="TOTALITEM9.2" localSheetId="1">'[27]A.P.U'!#REF!</definedName>
    <definedName name="TOTALITEM9.2">'[27]A.P.U'!#REF!</definedName>
    <definedName name="TOTALITEM9.3" localSheetId="7">'[27]A.P.U'!#REF!</definedName>
    <definedName name="TOTALITEM9.3" localSheetId="1">'[27]A.P.U'!#REF!</definedName>
    <definedName name="TOTALITEM9.3">'[27]A.P.U'!#REF!</definedName>
    <definedName name="TOTALITEM9.4" localSheetId="7">'[27]A.P.U'!#REF!</definedName>
    <definedName name="TOTALITEM9.4" localSheetId="1">'[27]A.P.U'!#REF!</definedName>
    <definedName name="TOTALITEM9.4">'[27]A.P.U'!#REF!</definedName>
    <definedName name="TOTALITEM9.5" localSheetId="7">'[27]A.P.U'!#REF!</definedName>
    <definedName name="TOTALITEM9.5" localSheetId="1">'[27]A.P.U'!#REF!</definedName>
    <definedName name="TOTALITEM9.5">'[27]A.P.U'!#REF!</definedName>
    <definedName name="TOTALITEM9.6" localSheetId="7">'[27]A.P.U'!#REF!</definedName>
    <definedName name="TOTALITEM9.6" localSheetId="1">'[27]A.P.U'!#REF!</definedName>
    <definedName name="TOTALITEM9.6">'[27]A.P.U'!#REF!</definedName>
    <definedName name="TOTALITEM9.7" localSheetId="7">'[27]A.P.U'!#REF!</definedName>
    <definedName name="TOTALITEM9.7" localSheetId="1">'[27]A.P.U'!#REF!</definedName>
    <definedName name="TOTALITEM9.7">'[27]A.P.U'!#REF!</definedName>
    <definedName name="TOTALITEM9.8" localSheetId="7">'[27]A.P.U'!#REF!</definedName>
    <definedName name="TOTALITEM9.8" localSheetId="1">'[27]A.P.U'!#REF!</definedName>
    <definedName name="TOTALITEM9.8">'[27]A.P.U'!#REF!</definedName>
    <definedName name="TotalItemsCost" localSheetId="7">#REF!</definedName>
    <definedName name="TotalItemsCost" localSheetId="1">#REF!</definedName>
    <definedName name="TotalItemsCost">#REF!</definedName>
    <definedName name="TOTALITEN1.2.4" localSheetId="7">'[27]A.P.U'!#REF!</definedName>
    <definedName name="TOTALITEN1.2.4" localSheetId="1">'[27]A.P.U'!#REF!</definedName>
    <definedName name="TOTALITEN1.2.4">'[27]A.P.U'!#REF!</definedName>
    <definedName name="TOTALPAV4006" localSheetId="7">#REF!</definedName>
    <definedName name="TOTALPAV4006" localSheetId="19">#REF!</definedName>
    <definedName name="TOTALPAV4006" localSheetId="18">#REF!</definedName>
    <definedName name="TOTALPAV4006" localSheetId="20">#REF!</definedName>
    <definedName name="TOTALPAV4006" localSheetId="1">#REF!</definedName>
    <definedName name="TOTALPAV4006">#REF!</definedName>
    <definedName name="TOTALPAV4006A" localSheetId="7">#REF!</definedName>
    <definedName name="TOTALPAV4006A" localSheetId="19">#REF!</definedName>
    <definedName name="TOTALPAV4006A" localSheetId="18">#REF!</definedName>
    <definedName name="TOTALPAV4006A" localSheetId="20">#REF!</definedName>
    <definedName name="TOTALPAV4006A" localSheetId="1">#REF!</definedName>
    <definedName name="TOTALPAV4006A">#REF!</definedName>
    <definedName name="TOTALPAV40CN01" localSheetId="7">#REF!</definedName>
    <definedName name="TOTALPAV40CN01" localSheetId="19">#REF!</definedName>
    <definedName name="TOTALPAV40CN01" localSheetId="18">#REF!</definedName>
    <definedName name="TOTALPAV40CN01" localSheetId="20">#REF!</definedName>
    <definedName name="TOTALPAV40CN01" localSheetId="1">#REF!</definedName>
    <definedName name="TOTALPAV40CN01">#REF!</definedName>
    <definedName name="TOTALPAV40CNA" localSheetId="7">#REF!</definedName>
    <definedName name="TOTALPAV40CNA" localSheetId="20">#REF!</definedName>
    <definedName name="TOTALPAV40CNA" localSheetId="1">#REF!</definedName>
    <definedName name="TOTALPAV40CNA">#REF!</definedName>
    <definedName name="TOTALPAV40CNB" localSheetId="7">#REF!</definedName>
    <definedName name="TOTALPAV40CNB" localSheetId="20">#REF!</definedName>
    <definedName name="TOTALPAV40CNB" localSheetId="1">#REF!</definedName>
    <definedName name="TOTALPAV40CNB">#REF!</definedName>
    <definedName name="TOTALPAV55CN01" localSheetId="7">#REF!</definedName>
    <definedName name="TOTALPAV55CN01" localSheetId="20">#REF!</definedName>
    <definedName name="TOTALPAV55CN01" localSheetId="1">#REF!</definedName>
    <definedName name="TOTALPAV55CN01">#REF!</definedName>
    <definedName name="TOTALPAV55CN03" localSheetId="7">#REF!</definedName>
    <definedName name="TOTALPAV55CN03" localSheetId="20">#REF!</definedName>
    <definedName name="TOTALPAV55CN03" localSheetId="1">#REF!</definedName>
    <definedName name="TOTALPAV55CN03">#REF!</definedName>
    <definedName name="TOTALPAV55CNO3" localSheetId="7">#REF!</definedName>
    <definedName name="TOTALPAV55CNO3" localSheetId="20">#REF!</definedName>
    <definedName name="TOTALPAV55CNO3" localSheetId="1">#REF!</definedName>
    <definedName name="TOTALPAV55CNO3">#REF!</definedName>
    <definedName name="TOTALPAV5607" localSheetId="7">#REF!</definedName>
    <definedName name="TOTALPAV5607" localSheetId="20">#REF!</definedName>
    <definedName name="TOTALPAV5607" localSheetId="1">#REF!</definedName>
    <definedName name="TOTALPAV5607">#REF!</definedName>
    <definedName name="TotalPickedCost" localSheetId="7">#REF!</definedName>
    <definedName name="TotalPickedCost" localSheetId="1">#REF!</definedName>
    <definedName name="TotalPickedCost">#REF!</definedName>
    <definedName name="TotEquipos1.1.3" localSheetId="7">#REF!</definedName>
    <definedName name="TotEquipos1.1.3" localSheetId="1">#REF!</definedName>
    <definedName name="TotEquipos1.1.3">#REF!</definedName>
    <definedName name="TotEquipos1.2.2.10" localSheetId="7">#REF!</definedName>
    <definedName name="TotEquipos1.2.2.10" localSheetId="1">#REF!</definedName>
    <definedName name="TotEquipos1.2.2.10">#REF!</definedName>
    <definedName name="TotEquipos1.2.2.11" localSheetId="7">#REF!</definedName>
    <definedName name="TotEquipos1.2.2.11" localSheetId="1">#REF!</definedName>
    <definedName name="TotEquipos1.2.2.11">#REF!</definedName>
    <definedName name="TotEquipos1.2.2.3" localSheetId="7">#REF!</definedName>
    <definedName name="TotEquipos1.2.2.3" localSheetId="1">#REF!</definedName>
    <definedName name="TotEquipos1.2.2.3">#REF!</definedName>
    <definedName name="TotEquipos1.2.2.4" localSheetId="7">#REF!</definedName>
    <definedName name="TotEquipos1.2.2.4" localSheetId="1">#REF!</definedName>
    <definedName name="TotEquipos1.2.2.4">#REF!</definedName>
    <definedName name="TotEquipos1.2.2.5" localSheetId="7">#REF!</definedName>
    <definedName name="TotEquipos1.2.2.5" localSheetId="1">#REF!</definedName>
    <definedName name="TotEquipos1.2.2.5">#REF!</definedName>
    <definedName name="TotEquipos1.2.2.6" localSheetId="7">#REF!</definedName>
    <definedName name="TotEquipos1.2.2.6" localSheetId="1">#REF!</definedName>
    <definedName name="TotEquipos1.2.2.6">#REF!</definedName>
    <definedName name="TotEquipos1.2.2.7" localSheetId="7">#REF!</definedName>
    <definedName name="TotEquipos1.2.2.7" localSheetId="1">#REF!</definedName>
    <definedName name="TotEquipos1.2.2.7">#REF!</definedName>
    <definedName name="TotEquipos1.2.2.8" localSheetId="7">#REF!</definedName>
    <definedName name="TotEquipos1.2.2.8" localSheetId="1">#REF!</definedName>
    <definedName name="TotEquipos1.2.2.8">#REF!</definedName>
    <definedName name="TotEquipos1.2.2.9" localSheetId="7">#REF!</definedName>
    <definedName name="TotEquipos1.2.2.9" localSheetId="1">#REF!</definedName>
    <definedName name="TotEquipos1.2.2.9">#REF!</definedName>
    <definedName name="TotEquipos1.2.3.1" localSheetId="7">#REF!</definedName>
    <definedName name="TotEquipos1.2.3.1" localSheetId="1">#REF!</definedName>
    <definedName name="TotEquipos1.2.3.1">#REF!</definedName>
    <definedName name="TotEquipos1.2.3.3" localSheetId="7">#REF!</definedName>
    <definedName name="TotEquipos1.2.3.3" localSheetId="1">#REF!</definedName>
    <definedName name="TotEquipos1.2.3.3">#REF!</definedName>
    <definedName name="TotEquipos1.2.3.4" localSheetId="7">#REF!</definedName>
    <definedName name="TotEquipos1.2.3.4" localSheetId="1">#REF!</definedName>
    <definedName name="TotEquipos1.2.3.4">#REF!</definedName>
    <definedName name="TotEquipos1.3.2" localSheetId="7">#REF!</definedName>
    <definedName name="TotEquipos1.3.2" localSheetId="1">#REF!</definedName>
    <definedName name="TotEquipos1.3.2">#REF!</definedName>
    <definedName name="TotManodeobra1.1.3" localSheetId="7">#REF!</definedName>
    <definedName name="TotManodeobra1.1.3" localSheetId="1">#REF!</definedName>
    <definedName name="TotManodeobra1.1.3">#REF!</definedName>
    <definedName name="TotManodeobra1.2.2.10" localSheetId="7">#REF!</definedName>
    <definedName name="TotManodeobra1.2.2.10" localSheetId="1">#REF!</definedName>
    <definedName name="TotManodeobra1.2.2.10">#REF!</definedName>
    <definedName name="TotManodeobra1.2.2.11" localSheetId="7">#REF!</definedName>
    <definedName name="TotManodeobra1.2.2.11" localSheetId="1">#REF!</definedName>
    <definedName name="TotManodeobra1.2.2.11">#REF!</definedName>
    <definedName name="TotManodeobra1.2.2.3" localSheetId="7">#REF!</definedName>
    <definedName name="TotManodeobra1.2.2.3" localSheetId="1">#REF!</definedName>
    <definedName name="TotManodeobra1.2.2.3">#REF!</definedName>
    <definedName name="TotManodeobra1.2.2.4" localSheetId="7">#REF!</definedName>
    <definedName name="TotManodeobra1.2.2.4" localSheetId="1">#REF!</definedName>
    <definedName name="TotManodeobra1.2.2.4">#REF!</definedName>
    <definedName name="TotManodeobra1.2.2.5" localSheetId="7">#REF!</definedName>
    <definedName name="TotManodeobra1.2.2.5" localSheetId="1">#REF!</definedName>
    <definedName name="TotManodeobra1.2.2.5">#REF!</definedName>
    <definedName name="TotManodeobra1.2.2.6" localSheetId="7">#REF!</definedName>
    <definedName name="TotManodeobra1.2.2.6" localSheetId="1">#REF!</definedName>
    <definedName name="TotManodeobra1.2.2.6">#REF!</definedName>
    <definedName name="TotManodeobra1.2.2.7" localSheetId="7">#REF!</definedName>
    <definedName name="TotManodeobra1.2.2.7" localSheetId="1">#REF!</definedName>
    <definedName name="TotManodeobra1.2.2.7">#REF!</definedName>
    <definedName name="TotManodeobra1.2.2.8" localSheetId="7">#REF!</definedName>
    <definedName name="TotManodeobra1.2.2.8" localSheetId="1">#REF!</definedName>
    <definedName name="TotManodeobra1.2.2.8">#REF!</definedName>
    <definedName name="TotManodeobra1.2.2.9" localSheetId="7">#REF!</definedName>
    <definedName name="TotManodeobra1.2.2.9" localSheetId="1">#REF!</definedName>
    <definedName name="TotManodeobra1.2.2.9">#REF!</definedName>
    <definedName name="TotManodeobra1.2.3.1" localSheetId="7">#REF!</definedName>
    <definedName name="TotManodeobra1.2.3.1" localSheetId="1">#REF!</definedName>
    <definedName name="TotManodeobra1.2.3.1">#REF!</definedName>
    <definedName name="TotManodeobra1.2.3.3" localSheetId="7">#REF!</definedName>
    <definedName name="TotManodeobra1.2.3.3" localSheetId="1">#REF!</definedName>
    <definedName name="TotManodeobra1.2.3.3">#REF!</definedName>
    <definedName name="TotManodeobra1.2.3.4" localSheetId="7">#REF!</definedName>
    <definedName name="TotManodeobra1.2.3.4" localSheetId="1">#REF!</definedName>
    <definedName name="TotManodeobra1.2.3.4">#REF!</definedName>
    <definedName name="TotManodeobra1.3.2" localSheetId="7">#REF!</definedName>
    <definedName name="TotManodeobra1.3.2" localSheetId="1">#REF!</definedName>
    <definedName name="TotManodeobra1.3.2">#REF!</definedName>
    <definedName name="TotMateriales1.1.3" localSheetId="7">#REF!</definedName>
    <definedName name="TotMateriales1.1.3" localSheetId="1">#REF!</definedName>
    <definedName name="TotMateriales1.1.3">#REF!</definedName>
    <definedName name="TotMateriales1.2.2.10" localSheetId="7">#REF!</definedName>
    <definedName name="TotMateriales1.2.2.10" localSheetId="1">#REF!</definedName>
    <definedName name="TotMateriales1.2.2.10">#REF!</definedName>
    <definedName name="TotMateriales1.2.2.11" localSheetId="7">#REF!</definedName>
    <definedName name="TotMateriales1.2.2.11" localSheetId="1">#REF!</definedName>
    <definedName name="TotMateriales1.2.2.11">#REF!</definedName>
    <definedName name="TotMateriales1.2.2.3" localSheetId="7">#REF!</definedName>
    <definedName name="TotMateriales1.2.2.3" localSheetId="1">#REF!</definedName>
    <definedName name="TotMateriales1.2.2.3">#REF!</definedName>
    <definedName name="TotMateriales1.2.2.4" localSheetId="7">#REF!</definedName>
    <definedName name="TotMateriales1.2.2.4" localSheetId="1">#REF!</definedName>
    <definedName name="TotMateriales1.2.2.4">#REF!</definedName>
    <definedName name="TotMateriales1.2.2.5" localSheetId="7">#REF!</definedName>
    <definedName name="TotMateriales1.2.2.5" localSheetId="1">#REF!</definedName>
    <definedName name="TotMateriales1.2.2.5">#REF!</definedName>
    <definedName name="TotMateriales1.2.2.6" localSheetId="7">#REF!</definedName>
    <definedName name="TotMateriales1.2.2.6" localSheetId="1">#REF!</definedName>
    <definedName name="TotMateriales1.2.2.6">#REF!</definedName>
    <definedName name="TotMateriales1.2.2.7" localSheetId="7">#REF!</definedName>
    <definedName name="TotMateriales1.2.2.7" localSheetId="1">#REF!</definedName>
    <definedName name="TotMateriales1.2.2.7">#REF!</definedName>
    <definedName name="TotMateriales1.2.2.8" localSheetId="7">#REF!</definedName>
    <definedName name="TotMateriales1.2.2.8" localSheetId="1">#REF!</definedName>
    <definedName name="TotMateriales1.2.2.8">#REF!</definedName>
    <definedName name="TotMateriales1.2.2.9" localSheetId="7">#REF!</definedName>
    <definedName name="TotMateriales1.2.2.9" localSheetId="1">#REF!</definedName>
    <definedName name="TotMateriales1.2.2.9">#REF!</definedName>
    <definedName name="TotMateriales1.2.3.1" localSheetId="7">#REF!</definedName>
    <definedName name="TotMateriales1.2.3.1" localSheetId="1">#REF!</definedName>
    <definedName name="TotMateriales1.2.3.1">#REF!</definedName>
    <definedName name="TotMateriales1.2.3.3" localSheetId="7">#REF!</definedName>
    <definedName name="TotMateriales1.2.3.3" localSheetId="1">#REF!</definedName>
    <definedName name="TotMateriales1.2.3.3">#REF!</definedName>
    <definedName name="TotMateriales1.2.3.4" localSheetId="7">#REF!</definedName>
    <definedName name="TotMateriales1.2.3.4" localSheetId="1">#REF!</definedName>
    <definedName name="TotMateriales1.2.3.4">#REF!</definedName>
    <definedName name="TotMateriales1.3.2" localSheetId="7">#REF!</definedName>
    <definedName name="TotMateriales1.3.2" localSheetId="1">#REF!</definedName>
    <definedName name="TotMateriales1.3.2">#REF!</definedName>
    <definedName name="TotTransportes1.1.3" localSheetId="7">#REF!</definedName>
    <definedName name="TotTransportes1.1.3" localSheetId="1">#REF!</definedName>
    <definedName name="TotTransportes1.1.3">#REF!</definedName>
    <definedName name="TotTransportes1.2.2.10" localSheetId="7">#REF!</definedName>
    <definedName name="TotTransportes1.2.2.10" localSheetId="1">#REF!</definedName>
    <definedName name="TotTransportes1.2.2.10">#REF!</definedName>
    <definedName name="TotTransportes1.2.2.11" localSheetId="7">#REF!</definedName>
    <definedName name="TotTransportes1.2.2.11" localSheetId="1">#REF!</definedName>
    <definedName name="TotTransportes1.2.2.11">#REF!</definedName>
    <definedName name="TotTransportes1.2.2.3" localSheetId="7">#REF!</definedName>
    <definedName name="TotTransportes1.2.2.3" localSheetId="1">#REF!</definedName>
    <definedName name="TotTransportes1.2.2.3">#REF!</definedName>
    <definedName name="TotTransportes1.2.2.4" localSheetId="7">#REF!</definedName>
    <definedName name="TotTransportes1.2.2.4" localSheetId="1">#REF!</definedName>
    <definedName name="TotTransportes1.2.2.4">#REF!</definedName>
    <definedName name="TotTransportes1.2.2.5" localSheetId="7">#REF!</definedName>
    <definedName name="TotTransportes1.2.2.5" localSheetId="1">#REF!</definedName>
    <definedName name="TotTransportes1.2.2.5">#REF!</definedName>
    <definedName name="TotTransportes1.2.2.6" localSheetId="7">#REF!</definedName>
    <definedName name="TotTransportes1.2.2.6" localSheetId="1">#REF!</definedName>
    <definedName name="TotTransportes1.2.2.6">#REF!</definedName>
    <definedName name="TotTransportes1.2.2.7" localSheetId="7">#REF!</definedName>
    <definedName name="TotTransportes1.2.2.7" localSheetId="1">#REF!</definedName>
    <definedName name="TotTransportes1.2.2.7">#REF!</definedName>
    <definedName name="TotTransportes1.2.2.8" localSheetId="7">#REF!</definedName>
    <definedName name="TotTransportes1.2.2.8" localSheetId="1">#REF!</definedName>
    <definedName name="TotTransportes1.2.2.8">#REF!</definedName>
    <definedName name="TotTransportes1.2.2.9" localSheetId="7">#REF!</definedName>
    <definedName name="TotTransportes1.2.2.9" localSheetId="1">#REF!</definedName>
    <definedName name="TotTransportes1.2.2.9">#REF!</definedName>
    <definedName name="TotTransportes1.2.3.1" localSheetId="7">#REF!</definedName>
    <definedName name="TotTransportes1.2.3.1" localSheetId="1">#REF!</definedName>
    <definedName name="TotTransportes1.2.3.1">#REF!</definedName>
    <definedName name="TotTransportes1.2.3.3" localSheetId="7">#REF!</definedName>
    <definedName name="TotTransportes1.2.3.3" localSheetId="1">#REF!</definedName>
    <definedName name="TotTransportes1.2.3.3">#REF!</definedName>
    <definedName name="TotTransportes1.2.3.4" localSheetId="7">#REF!</definedName>
    <definedName name="TotTransportes1.2.3.4" localSheetId="1">#REF!</definedName>
    <definedName name="TotTransportes1.2.3.4">#REF!</definedName>
    <definedName name="TotTransportes1.3.2" localSheetId="7">#REF!</definedName>
    <definedName name="TotTransportes1.3.2" localSheetId="1">#REF!</definedName>
    <definedName name="TotTransportes1.3.2">#REF!</definedName>
    <definedName name="Tp" localSheetId="7">#REF!</definedName>
    <definedName name="Tp" localSheetId="1">#REF!</definedName>
    <definedName name="Tp">#REF!</definedName>
    <definedName name="tpte" localSheetId="7">#REF!</definedName>
    <definedName name="tpte" localSheetId="1">#REF!</definedName>
    <definedName name="tpte">#REF!</definedName>
    <definedName name="tptee" localSheetId="7">#REF!</definedName>
    <definedName name="tptee" localSheetId="1">#REF!</definedName>
    <definedName name="tptee">#REF!</definedName>
    <definedName name="Tq" localSheetId="7">#REF!</definedName>
    <definedName name="Tq" localSheetId="1">#REF!</definedName>
    <definedName name="Tq">#REF!</definedName>
    <definedName name="Tr" localSheetId="7">#REF!</definedName>
    <definedName name="tr" localSheetId="19" hidden="1">{"TAB1",#N/A,TRUE,"GENERAL";"TAB2",#N/A,TRUE,"GENERAL";"TAB3",#N/A,TRUE,"GENERAL";"TAB4",#N/A,TRUE,"GENERAL";"TAB5",#N/A,TRUE,"GENERAL"}</definedName>
    <definedName name="tr" localSheetId="18" hidden="1">{"TAB1",#N/A,TRUE,"GENERAL";"TAB2",#N/A,TRUE,"GENERAL";"TAB3",#N/A,TRUE,"GENERAL";"TAB4",#N/A,TRUE,"GENERAL";"TAB5",#N/A,TRUE,"GENERAL"}</definedName>
    <definedName name="tr" localSheetId="20" hidden="1">{"TAB1",#N/A,TRUE,"GENERAL";"TAB2",#N/A,TRUE,"GENERAL";"TAB3",#N/A,TRUE,"GENERAL";"TAB4",#N/A,TRUE,"GENERAL";"TAB5",#N/A,TRUE,"GENERAL"}</definedName>
    <definedName name="Tr" localSheetId="1">#REF!</definedName>
    <definedName name="Tr">#REF!</definedName>
    <definedName name="tr_1" localSheetId="19" hidden="1">{"TAB1",#N/A,TRUE,"GENERAL";"TAB2",#N/A,TRUE,"GENERAL";"TAB3",#N/A,TRUE,"GENERAL";"TAB4",#N/A,TRUE,"GENERAL";"TAB5",#N/A,TRUE,"GENERAL"}</definedName>
    <definedName name="tr_1" localSheetId="20" hidden="1">{"TAB1",#N/A,TRUE,"GENERAL";"TAB2",#N/A,TRUE,"GENERAL";"TAB3",#N/A,TRUE,"GENERAL";"TAB4",#N/A,TRUE,"GENERAL";"TAB5",#N/A,TRUE,"GENERAL"}</definedName>
    <definedName name="tr_1" hidden="1">{"TAB1",#N/A,TRUE,"GENERAL";"TAB2",#N/A,TRUE,"GENERAL";"TAB3",#N/A,TRUE,"GENERAL";"TAB4",#N/A,TRUE,"GENERAL";"TAB5",#N/A,TRUE,"GENERAL"}</definedName>
    <definedName name="tra" localSheetId="7">#REF!</definedName>
    <definedName name="tra" localSheetId="20">#REF!</definedName>
    <definedName name="tra" localSheetId="1">#REF!</definedName>
    <definedName name="tra">#REF!</definedName>
    <definedName name="TRAFO">#N/A</definedName>
    <definedName name="Tramites" localSheetId="7">#REF!</definedName>
    <definedName name="Tramites" localSheetId="1">#REF!</definedName>
    <definedName name="Tramites">#REF!</definedName>
    <definedName name="TramitesCostos" localSheetId="7">#REF!</definedName>
    <definedName name="TramitesCostos" localSheetId="1">#REF!</definedName>
    <definedName name="TramitesCostos">#REF!</definedName>
    <definedName name="Transfer_Price">'[90]Inputs-SUMMARY'!$H$464:$BR$464</definedName>
    <definedName name="Transporte" localSheetId="7">#REF!</definedName>
    <definedName name="Transporte" localSheetId="20">#REF!</definedName>
    <definedName name="Transporte" localSheetId="1">#REF!</definedName>
    <definedName name="Transporte">#REF!</definedName>
    <definedName name="transtub" localSheetId="19">[41]MATERIALES!$A$66:$D$114</definedName>
    <definedName name="transtub" localSheetId="18">[41]MATERIALES!$A$66:$D$114</definedName>
    <definedName name="transtub" localSheetId="20">[41]MATERIALES!$A$66:$D$114</definedName>
    <definedName name="transtub">[153]MATERIALES!$A$66:$D$114</definedName>
    <definedName name="TRAT">[228]desmonte!$E$48</definedName>
    <definedName name="trest" localSheetId="19" hidden="1">{"TAB1",#N/A,TRUE,"GENERAL";"TAB2",#N/A,TRUE,"GENERAL";"TAB3",#N/A,TRUE,"GENERAL";"TAB4",#N/A,TRUE,"GENERAL";"TAB5",#N/A,TRUE,"GENERAL"}</definedName>
    <definedName name="trest" localSheetId="20" hidden="1">{"TAB1",#N/A,TRUE,"GENERAL";"TAB2",#N/A,TRUE,"GENERAL";"TAB3",#N/A,TRUE,"GENERAL";"TAB4",#N/A,TRUE,"GENERAL";"TAB5",#N/A,TRUE,"GENERAL"}</definedName>
    <definedName name="trest" hidden="1">{"TAB1",#N/A,TRUE,"GENERAL";"TAB2",#N/A,TRUE,"GENERAL";"TAB3",#N/A,TRUE,"GENERAL";"TAB4",#N/A,TRUE,"GENERAL";"TAB5",#N/A,TRUE,"GENERAL"}</definedName>
    <definedName name="trest_1" localSheetId="19" hidden="1">{"TAB1",#N/A,TRUE,"GENERAL";"TAB2",#N/A,TRUE,"GENERAL";"TAB3",#N/A,TRUE,"GENERAL";"TAB4",#N/A,TRUE,"GENERAL";"TAB5",#N/A,TRUE,"GENERAL"}</definedName>
    <definedName name="trest_1" localSheetId="20" hidden="1">{"TAB1",#N/A,TRUE,"GENERAL";"TAB2",#N/A,TRUE,"GENERAL";"TAB3",#N/A,TRUE,"GENERAL";"TAB4",#N/A,TRUE,"GENERAL";"TAB5",#N/A,TRUE,"GENERAL"}</definedName>
    <definedName name="trest_1" hidden="1">{"TAB1",#N/A,TRUE,"GENERAL";"TAB2",#N/A,TRUE,"GENERAL";"TAB3",#N/A,TRUE,"GENERAL";"TAB4",#N/A,TRUE,"GENERAL";"TAB5",#N/A,TRUE,"GENERAL"}</definedName>
    <definedName name="tret" localSheetId="19" hidden="1">{"TAB1",#N/A,TRUE,"GENERAL";"TAB2",#N/A,TRUE,"GENERAL";"TAB3",#N/A,TRUE,"GENERAL";"TAB4",#N/A,TRUE,"GENERAL";"TAB5",#N/A,TRUE,"GENERAL"}</definedName>
    <definedName name="tret" localSheetId="20" hidden="1">{"TAB1",#N/A,TRUE,"GENERAL";"TAB2",#N/A,TRUE,"GENERAL";"TAB3",#N/A,TRUE,"GENERAL";"TAB4",#N/A,TRUE,"GENERAL";"TAB5",#N/A,TRUE,"GENERAL"}</definedName>
    <definedName name="tret" hidden="1">{"TAB1",#N/A,TRUE,"GENERAL";"TAB2",#N/A,TRUE,"GENERAL";"TAB3",#N/A,TRUE,"GENERAL";"TAB4",#N/A,TRUE,"GENERAL";"TAB5",#N/A,TRUE,"GENERAL"}</definedName>
    <definedName name="tret_1" localSheetId="19" hidden="1">{"TAB1",#N/A,TRUE,"GENERAL";"TAB2",#N/A,TRUE,"GENERAL";"TAB3",#N/A,TRUE,"GENERAL";"TAB4",#N/A,TRUE,"GENERAL";"TAB5",#N/A,TRUE,"GENERAL"}</definedName>
    <definedName name="tret_1" localSheetId="20" hidden="1">{"TAB1",#N/A,TRUE,"GENERAL";"TAB2",#N/A,TRUE,"GENERAL";"TAB3",#N/A,TRUE,"GENERAL";"TAB4",#N/A,TRUE,"GENERAL";"TAB5",#N/A,TRUE,"GENERAL"}</definedName>
    <definedName name="tret_1" hidden="1">{"TAB1",#N/A,TRUE,"GENERAL";"TAB2",#N/A,TRUE,"GENERAL";"TAB3",#N/A,TRUE,"GENERAL";"TAB4",#N/A,TRUE,"GENERAL";"TAB5",#N/A,TRUE,"GENERAL"}</definedName>
    <definedName name="trh" localSheetId="19" hidden="1">{"via1",#N/A,TRUE,"general";"via2",#N/A,TRUE,"general";"via3",#N/A,TRUE,"general"}</definedName>
    <definedName name="trh" localSheetId="20" hidden="1">{"via1",#N/A,TRUE,"general";"via2",#N/A,TRUE,"general";"via3",#N/A,TRUE,"general"}</definedName>
    <definedName name="trh" hidden="1">{"via1",#N/A,TRUE,"general";"via2",#N/A,TRUE,"general";"via3",#N/A,TRUE,"general"}</definedName>
    <definedName name="trh_1" localSheetId="19" hidden="1">{"via1",#N/A,TRUE,"general";"via2",#N/A,TRUE,"general";"via3",#N/A,TRUE,"general"}</definedName>
    <definedName name="trh_1" localSheetId="20" hidden="1">{"via1",#N/A,TRUE,"general";"via2",#N/A,TRUE,"general";"via3",#N/A,TRUE,"general"}</definedName>
    <definedName name="trh_1" hidden="1">{"via1",#N/A,TRUE,"general";"via2",#N/A,TRUE,"general";"via3",#N/A,TRUE,"general"}</definedName>
    <definedName name="trhfh" localSheetId="19" hidden="1">{"via1",#N/A,TRUE,"general";"via2",#N/A,TRUE,"general";"via3",#N/A,TRUE,"general"}</definedName>
    <definedName name="trhfh" localSheetId="20" hidden="1">{"via1",#N/A,TRUE,"general";"via2",#N/A,TRUE,"general";"via3",#N/A,TRUE,"general"}</definedName>
    <definedName name="trhfh" hidden="1">{"via1",#N/A,TRUE,"general";"via2",#N/A,TRUE,"general";"via3",#N/A,TRUE,"general"}</definedName>
    <definedName name="trhfh_1" localSheetId="19" hidden="1">{"via1",#N/A,TRUE,"general";"via2",#N/A,TRUE,"general";"via3",#N/A,TRUE,"general"}</definedName>
    <definedName name="trhfh_1" localSheetId="20" hidden="1">{"via1",#N/A,TRUE,"general";"via2",#N/A,TRUE,"general";"via3",#N/A,TRUE,"general"}</definedName>
    <definedName name="trhfh_1" hidden="1">{"via1",#N/A,TRUE,"general";"via2",#N/A,TRUE,"general";"via3",#N/A,TRUE,"general"}</definedName>
    <definedName name="trimestre1">'[56]ESTADO RED'!$E$8</definedName>
    <definedName name="TRIPLEX" localSheetId="7">#REF!</definedName>
    <definedName name="TRIPLEX" localSheetId="1">#REF!</definedName>
    <definedName name="TRIPLEX">#REF!</definedName>
    <definedName name="TRITURADO" localSheetId="7">#REF!</definedName>
    <definedName name="TRITURADO" localSheetId="1">#REF!</definedName>
    <definedName name="TRITURADO">#REF!</definedName>
    <definedName name="trjfgjh" localSheetId="19" hidden="1">{"via1",#N/A,TRUE,"general";"via2",#N/A,TRUE,"general";"via3",#N/A,TRUE,"general"}</definedName>
    <definedName name="trjfgjh" localSheetId="20" hidden="1">{"via1",#N/A,TRUE,"general";"via2",#N/A,TRUE,"general";"via3",#N/A,TRUE,"general"}</definedName>
    <definedName name="trjfgjh" hidden="1">{"via1",#N/A,TRUE,"general";"via2",#N/A,TRUE,"general";"via3",#N/A,TRUE,"general"}</definedName>
    <definedName name="trjfgjh_1" localSheetId="19" hidden="1">{"via1",#N/A,TRUE,"general";"via2",#N/A,TRUE,"general";"via3",#N/A,TRUE,"general"}</definedName>
    <definedName name="trjfgjh_1" localSheetId="20" hidden="1">{"via1",#N/A,TRUE,"general";"via2",#N/A,TRUE,"general";"via3",#N/A,TRUE,"general"}</definedName>
    <definedName name="trjfgjh_1" hidden="1">{"via1",#N/A,TRUE,"general";"via2",#N/A,TRUE,"general";"via3",#N/A,TRUE,"general"}</definedName>
    <definedName name="TRM">'[229]Cuadro p. Capital Vs estimado'!$G$1</definedName>
    <definedName name="tru" localSheetId="19" hidden="1">{"via1",#N/A,TRUE,"general";"via2",#N/A,TRUE,"general";"via3",#N/A,TRUE,"general"}</definedName>
    <definedName name="tru" localSheetId="20" hidden="1">{"via1",#N/A,TRUE,"general";"via2",#N/A,TRUE,"general";"via3",#N/A,TRUE,"general"}</definedName>
    <definedName name="tru" hidden="1">{"via1",#N/A,TRUE,"general";"via2",#N/A,TRUE,"general";"via3",#N/A,TRUE,"general"}</definedName>
    <definedName name="tru_1" localSheetId="19" hidden="1">{"via1",#N/A,TRUE,"general";"via2",#N/A,TRUE,"general";"via3",#N/A,TRUE,"general"}</definedName>
    <definedName name="tru_1" localSheetId="20" hidden="1">{"via1",#N/A,TRUE,"general";"via2",#N/A,TRUE,"general";"via3",#N/A,TRUE,"general"}</definedName>
    <definedName name="tru_1" hidden="1">{"via1",#N/A,TRUE,"general";"via2",#N/A,TRUE,"general";"via3",#N/A,TRUE,"general"}</definedName>
    <definedName name="truds" localSheetId="19" hidden="1">{"via1",#N/A,TRUE,"general";"via2",#N/A,TRUE,"general";"via3",#N/A,TRUE,"general"}</definedName>
    <definedName name="truds" localSheetId="20" hidden="1">{"via1",#N/A,TRUE,"general";"via2",#N/A,TRUE,"general";"via3",#N/A,TRUE,"general"}</definedName>
    <definedName name="truds" hidden="1">{"via1",#N/A,TRUE,"general";"via2",#N/A,TRUE,"general";"via3",#N/A,TRUE,"general"}</definedName>
    <definedName name="truds_1" localSheetId="19" hidden="1">{"via1",#N/A,TRUE,"general";"via2",#N/A,TRUE,"general";"via3",#N/A,TRUE,"general"}</definedName>
    <definedName name="truds_1" localSheetId="20" hidden="1">{"via1",#N/A,TRUE,"general";"via2",#N/A,TRUE,"general";"via3",#N/A,TRUE,"general"}</definedName>
    <definedName name="truds_1" hidden="1">{"via1",#N/A,TRUE,"general";"via2",#N/A,TRUE,"general";"via3",#N/A,TRUE,"general"}</definedName>
    <definedName name="trutu" localSheetId="19" hidden="1">{"via1",#N/A,TRUE,"general";"via2",#N/A,TRUE,"general";"via3",#N/A,TRUE,"general"}</definedName>
    <definedName name="trutu" localSheetId="20" hidden="1">{"via1",#N/A,TRUE,"general";"via2",#N/A,TRUE,"general";"via3",#N/A,TRUE,"general"}</definedName>
    <definedName name="trutu" hidden="1">{"via1",#N/A,TRUE,"general";"via2",#N/A,TRUE,"general";"via3",#N/A,TRUE,"general"}</definedName>
    <definedName name="trutu_1" localSheetId="19" hidden="1">{"via1",#N/A,TRUE,"general";"via2",#N/A,TRUE,"general";"via3",#N/A,TRUE,"general"}</definedName>
    <definedName name="trutu_1" localSheetId="20" hidden="1">{"via1",#N/A,TRUE,"general";"via2",#N/A,TRUE,"general";"via3",#N/A,TRUE,"general"}</definedName>
    <definedName name="trutu_1" hidden="1">{"via1",#N/A,TRUE,"general";"via2",#N/A,TRUE,"general";"via3",#N/A,TRUE,"general"}</definedName>
    <definedName name="trydfg" localSheetId="19" hidden="1">{"via1",#N/A,TRUE,"general";"via2",#N/A,TRUE,"general";"via3",#N/A,TRUE,"general"}</definedName>
    <definedName name="trydfg" localSheetId="20" hidden="1">{"via1",#N/A,TRUE,"general";"via2",#N/A,TRUE,"general";"via3",#N/A,TRUE,"general"}</definedName>
    <definedName name="trydfg" hidden="1">{"via1",#N/A,TRUE,"general";"via2",#N/A,TRUE,"general";"via3",#N/A,TRUE,"general"}</definedName>
    <definedName name="trydfg_1" localSheetId="19" hidden="1">{"via1",#N/A,TRUE,"general";"via2",#N/A,TRUE,"general";"via3",#N/A,TRUE,"general"}</definedName>
    <definedName name="trydfg_1" localSheetId="20" hidden="1">{"via1",#N/A,TRUE,"general";"via2",#N/A,TRUE,"general";"via3",#N/A,TRUE,"general"}</definedName>
    <definedName name="trydfg_1" hidden="1">{"via1",#N/A,TRUE,"general";"via2",#N/A,TRUE,"general";"via3",#N/A,TRUE,"general"}</definedName>
    <definedName name="trydtrygf" localSheetId="19" hidden="1">{"via1",#N/A,TRUE,"general";"via2",#N/A,TRUE,"general";"via3",#N/A,TRUE,"general"}</definedName>
    <definedName name="trydtrygf" localSheetId="20" hidden="1">{"via1",#N/A,TRUE,"general";"via2",#N/A,TRUE,"general";"via3",#N/A,TRUE,"general"}</definedName>
    <definedName name="trydtrygf" hidden="1">{"via1",#N/A,TRUE,"general";"via2",#N/A,TRUE,"general";"via3",#N/A,TRUE,"general"}</definedName>
    <definedName name="trydtrygf_1" localSheetId="19" hidden="1">{"via1",#N/A,TRUE,"general";"via2",#N/A,TRUE,"general";"via3",#N/A,TRUE,"general"}</definedName>
    <definedName name="trydtrygf_1" localSheetId="20" hidden="1">{"via1",#N/A,TRUE,"general";"via2",#N/A,TRUE,"general";"via3",#N/A,TRUE,"general"}</definedName>
    <definedName name="trydtrygf_1" hidden="1">{"via1",#N/A,TRUE,"general";"via2",#N/A,TRUE,"general";"via3",#N/A,TRUE,"general"}</definedName>
    <definedName name="tryery" localSheetId="19" hidden="1">{"TAB1",#N/A,TRUE,"GENERAL";"TAB2",#N/A,TRUE,"GENERAL";"TAB3",#N/A,TRUE,"GENERAL";"TAB4",#N/A,TRUE,"GENERAL";"TAB5",#N/A,TRUE,"GENERAL"}</definedName>
    <definedName name="tryery" localSheetId="20" hidden="1">{"TAB1",#N/A,TRUE,"GENERAL";"TAB2",#N/A,TRUE,"GENERAL";"TAB3",#N/A,TRUE,"GENERAL";"TAB4",#N/A,TRUE,"GENERAL";"TAB5",#N/A,TRUE,"GENERAL"}</definedName>
    <definedName name="tryery" hidden="1">{"TAB1",#N/A,TRUE,"GENERAL";"TAB2",#N/A,TRUE,"GENERAL";"TAB3",#N/A,TRUE,"GENERAL";"TAB4",#N/A,TRUE,"GENERAL";"TAB5",#N/A,TRUE,"GENERAL"}</definedName>
    <definedName name="tryery_1" localSheetId="19" hidden="1">{"TAB1",#N/A,TRUE,"GENERAL";"TAB2",#N/A,TRUE,"GENERAL";"TAB3",#N/A,TRUE,"GENERAL";"TAB4",#N/A,TRUE,"GENERAL";"TAB5",#N/A,TRUE,"GENERAL"}</definedName>
    <definedName name="tryery_1" localSheetId="20" hidden="1">{"TAB1",#N/A,TRUE,"GENERAL";"TAB2",#N/A,TRUE,"GENERAL";"TAB3",#N/A,TRUE,"GENERAL";"TAB4",#N/A,TRUE,"GENERAL";"TAB5",#N/A,TRUE,"GENERAL"}</definedName>
    <definedName name="tryery_1"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20" hidden="1">{"TAB1",#N/A,TRUE,"GENERAL";"TAB2",#N/A,TRUE,"GENERAL";"TAB3",#N/A,TRUE,"GENERAL";"TAB4",#N/A,TRUE,"GENERAL";"TAB5",#N/A,TRUE,"GENERAL"}</definedName>
    <definedName name="tryi6" hidden="1">{"TAB1",#N/A,TRUE,"GENERAL";"TAB2",#N/A,TRUE,"GENERAL";"TAB3",#N/A,TRUE,"GENERAL";"TAB4",#N/A,TRUE,"GENERAL";"TAB5",#N/A,TRUE,"GENERAL"}</definedName>
    <definedName name="tryi6_1" localSheetId="19" hidden="1">{"TAB1",#N/A,TRUE,"GENERAL";"TAB2",#N/A,TRUE,"GENERAL";"TAB3",#N/A,TRUE,"GENERAL";"TAB4",#N/A,TRUE,"GENERAL";"TAB5",#N/A,TRUE,"GENERAL"}</definedName>
    <definedName name="tryi6_1" localSheetId="20" hidden="1">{"TAB1",#N/A,TRUE,"GENERAL";"TAB2",#N/A,TRUE,"GENERAL";"TAB3",#N/A,TRUE,"GENERAL";"TAB4",#N/A,TRUE,"GENERAL";"TAB5",#N/A,TRUE,"GENERAL"}</definedName>
    <definedName name="tryi6_1" hidden="1">{"TAB1",#N/A,TRUE,"GENERAL";"TAB2",#N/A,TRUE,"GENERAL";"TAB3",#N/A,TRUE,"GENERAL";"TAB4",#N/A,TRUE,"GENERAL";"TAB5",#N/A,TRUE,"GENERAL"}</definedName>
    <definedName name="tryrth" localSheetId="19" hidden="1">{"via1",#N/A,TRUE,"general";"via2",#N/A,TRUE,"general";"via3",#N/A,TRUE,"general"}</definedName>
    <definedName name="tryrth" localSheetId="20" hidden="1">{"via1",#N/A,TRUE,"general";"via2",#N/A,TRUE,"general";"via3",#N/A,TRUE,"general"}</definedName>
    <definedName name="tryrth" hidden="1">{"via1",#N/A,TRUE,"general";"via2",#N/A,TRUE,"general";"via3",#N/A,TRUE,"general"}</definedName>
    <definedName name="tryrth_1" localSheetId="19" hidden="1">{"via1",#N/A,TRUE,"general";"via2",#N/A,TRUE,"general";"via3",#N/A,TRUE,"general"}</definedName>
    <definedName name="tryrth_1" localSheetId="20" hidden="1">{"via1",#N/A,TRUE,"general";"via2",#N/A,TRUE,"general";"via3",#N/A,TRUE,"general"}</definedName>
    <definedName name="tryrth_1" hidden="1">{"via1",#N/A,TRUE,"general";"via2",#N/A,TRUE,"general";"via3",#N/A,TRUE,"general"}</definedName>
    <definedName name="Ts" localSheetId="7">#REF!</definedName>
    <definedName name="Ts" localSheetId="1">#REF!</definedName>
    <definedName name="Ts">#REF!</definedName>
    <definedName name="tsert" localSheetId="19" hidden="1">{"TAB1",#N/A,TRUE,"GENERAL";"TAB2",#N/A,TRUE,"GENERAL";"TAB3",#N/A,TRUE,"GENERAL";"TAB4",#N/A,TRUE,"GENERAL";"TAB5",#N/A,TRUE,"GENERAL"}</definedName>
    <definedName name="tsert" localSheetId="20" hidden="1">{"TAB1",#N/A,TRUE,"GENERAL";"TAB2",#N/A,TRUE,"GENERAL";"TAB3",#N/A,TRUE,"GENERAL";"TAB4",#N/A,TRUE,"GENERAL";"TAB5",#N/A,TRUE,"GENERAL"}</definedName>
    <definedName name="tsert" hidden="1">{"TAB1",#N/A,TRUE,"GENERAL";"TAB2",#N/A,TRUE,"GENERAL";"TAB3",#N/A,TRUE,"GENERAL";"TAB4",#N/A,TRUE,"GENERAL";"TAB5",#N/A,TRUE,"GENERAL"}</definedName>
    <definedName name="tsert_1" localSheetId="19" hidden="1">{"TAB1",#N/A,TRUE,"GENERAL";"TAB2",#N/A,TRUE,"GENERAL";"TAB3",#N/A,TRUE,"GENERAL";"TAB4",#N/A,TRUE,"GENERAL";"TAB5",#N/A,TRUE,"GENERAL"}</definedName>
    <definedName name="tsert_1" localSheetId="20" hidden="1">{"TAB1",#N/A,TRUE,"GENERAL";"TAB2",#N/A,TRUE,"GENERAL";"TAB3",#N/A,TRUE,"GENERAL";"TAB4",#N/A,TRUE,"GENERAL";"TAB5",#N/A,TRUE,"GENERAL"}</definedName>
    <definedName name="tsert_1" hidden="1">{"TAB1",#N/A,TRUE,"GENERAL";"TAB2",#N/A,TRUE,"GENERAL";"TAB3",#N/A,TRUE,"GENERAL";"TAB4",#N/A,TRUE,"GENERAL";"TAB5",#N/A,TRUE,"GENERAL"}</definedName>
    <definedName name="Tt" localSheetId="7">#REF!</definedName>
    <definedName name="tt" localSheetId="19">#REF!</definedName>
    <definedName name="tt" localSheetId="18">#REF!</definedName>
    <definedName name="tt" localSheetId="20">#REF!</definedName>
    <definedName name="Tt" localSheetId="1">#REF!</definedName>
    <definedName name="Tt">#REF!</definedName>
    <definedName name="TTA" localSheetId="7">#REF!</definedName>
    <definedName name="TTA" localSheetId="20">#REF!</definedName>
    <definedName name="TTA" localSheetId="1">#REF!</definedName>
    <definedName name="TTA">#REF!</definedName>
    <definedName name="TTB" localSheetId="7">#REF!</definedName>
    <definedName name="TTB" localSheetId="20">#REF!</definedName>
    <definedName name="TTB" localSheetId="1">#REF!</definedName>
    <definedName name="TTB">#REF!</definedName>
    <definedName name="TTC" localSheetId="7">#REF!</definedName>
    <definedName name="TTC" localSheetId="20">#REF!</definedName>
    <definedName name="TTC" localSheetId="1">#REF!</definedName>
    <definedName name="TTC">#REF!</definedName>
    <definedName name="TtCD" localSheetId="7">#REF!</definedName>
    <definedName name="TtCD" localSheetId="20">#REF!</definedName>
    <definedName name="TtCD" localSheetId="1">#REF!</definedName>
    <definedName name="TtCD">#REF!</definedName>
    <definedName name="TTCostOutput" localSheetId="7">#REF!</definedName>
    <definedName name="TTCostOutput" localSheetId="1">#REF!</definedName>
    <definedName name="TTCostOutput">#REF!</definedName>
    <definedName name="TTE" localSheetId="7">#REF!</definedName>
    <definedName name="TTE" localSheetId="20">#REF!</definedName>
    <definedName name="TTE" localSheetId="1">#REF!</definedName>
    <definedName name="TTE">#REF!</definedName>
    <definedName name="TTL" localSheetId="7">#REF!</definedName>
    <definedName name="TTL" localSheetId="20">#REF!</definedName>
    <definedName name="TTL" localSheetId="1">#REF!</definedName>
    <definedName name="TTL">#REF!</definedName>
    <definedName name="TTR" localSheetId="19" hidden="1">{"via1",#N/A,TRUE,"general";"via2",#N/A,TRUE,"general";"via3",#N/A,TRUE,"general"}</definedName>
    <definedName name="TTR" localSheetId="20" hidden="1">{"via1",#N/A,TRUE,"general";"via2",#N/A,TRUE,"general";"via3",#N/A,TRUE,"general"}</definedName>
    <definedName name="TTR" hidden="1">{"via1",#N/A,TRUE,"general";"via2",#N/A,TRUE,"general";"via3",#N/A,TRUE,"general"}</definedName>
    <definedName name="TTR_1" localSheetId="19" hidden="1">{"via1",#N/A,TRUE,"general";"via2",#N/A,TRUE,"general";"via3",#N/A,TRUE,"general"}</definedName>
    <definedName name="TTR_1" localSheetId="20" hidden="1">{"via1",#N/A,TRUE,"general";"via2",#N/A,TRUE,"general";"via3",#N/A,TRUE,"general"}</definedName>
    <definedName name="TTR_1" hidden="1">{"via1",#N/A,TRUE,"general";"via2",#N/A,TRUE,"general";"via3",#N/A,TRUE,"general"}</definedName>
    <definedName name="ttrff" localSheetId="19" hidden="1">{"via1",#N/A,TRUE,"general";"via2",#N/A,TRUE,"general";"via3",#N/A,TRUE,"general"}</definedName>
    <definedName name="ttrff" localSheetId="20" hidden="1">{"via1",#N/A,TRUE,"general";"via2",#N/A,TRUE,"general";"via3",#N/A,TRUE,"general"}</definedName>
    <definedName name="ttrff" hidden="1">{"via1",#N/A,TRUE,"general";"via2",#N/A,TRUE,"general";"via3",#N/A,TRUE,"general"}</definedName>
    <definedName name="ttrff_1" localSheetId="19" hidden="1">{"via1",#N/A,TRUE,"general";"via2",#N/A,TRUE,"general";"via3",#N/A,TRUE,"general"}</definedName>
    <definedName name="ttrff_1" localSheetId="20" hidden="1">{"via1",#N/A,TRUE,"general";"via2",#N/A,TRUE,"general";"via3",#N/A,TRUE,"general"}</definedName>
    <definedName name="ttrff_1" hidden="1">{"via1",#N/A,TRUE,"general";"via2",#N/A,TRUE,"general";"via3",#N/A,TRUE,"general"}</definedName>
    <definedName name="ttt" localSheetId="19" hidden="1">{"TAB1",#N/A,TRUE,"GENERAL";"TAB2",#N/A,TRUE,"GENERAL";"TAB3",#N/A,TRUE,"GENERAL";"TAB4",#N/A,TRUE,"GENERAL";"TAB5",#N/A,TRUE,"GENERAL"}</definedName>
    <definedName name="ttt" localSheetId="20" hidden="1">{"TAB1",#N/A,TRUE,"GENERAL";"TAB2",#N/A,TRUE,"GENERAL";"TAB3",#N/A,TRUE,"GENERAL";"TAB4",#N/A,TRUE,"GENERAL";"TAB5",#N/A,TRUE,"GENERAL"}</definedName>
    <definedName name="ttt" hidden="1">{"TAB1",#N/A,TRUE,"GENERAL";"TAB2",#N/A,TRUE,"GENERAL";"TAB3",#N/A,TRUE,"GENERAL";"TAB4",#N/A,TRUE,"GENERAL";"TAB5",#N/A,TRUE,"GENERAL"}</definedName>
    <definedName name="ttt_1" localSheetId="19" hidden="1">{"TAB1",#N/A,TRUE,"GENERAL";"TAB2",#N/A,TRUE,"GENERAL";"TAB3",#N/A,TRUE,"GENERAL";"TAB4",#N/A,TRUE,"GENERAL";"TAB5",#N/A,TRUE,"GENERAL"}</definedName>
    <definedName name="ttt_1" localSheetId="20" hidden="1">{"TAB1",#N/A,TRUE,"GENERAL";"TAB2",#N/A,TRUE,"GENERAL";"TAB3",#N/A,TRUE,"GENERAL";"TAB4",#N/A,TRUE,"GENERAL";"TAB5",#N/A,TRUE,"GENERAL"}</definedName>
    <definedName name="ttt_1" hidden="1">{"TAB1",#N/A,TRUE,"GENERAL";"TAB2",#N/A,TRUE,"GENERAL";"TAB3",#N/A,TRUE,"GENERAL";"TAB4",#N/A,TRUE,"GENERAL";"TAB5",#N/A,TRUE,"GENERAL"}</definedName>
    <definedName name="TTTRC">[223]TOTAL!$U$64</definedName>
    <definedName name="TTTT" localSheetId="7">#REF!</definedName>
    <definedName name="TTTT" localSheetId="1">#REF!</definedName>
    <definedName name="TTTT">#REF!</definedName>
    <definedName name="tttt7" localSheetId="19" hidden="1">{"via1",#N/A,TRUE,"general";"via2",#N/A,TRUE,"general";"via3",#N/A,TRUE,"general"}</definedName>
    <definedName name="tttt7" localSheetId="20" hidden="1">{"via1",#N/A,TRUE,"general";"via2",#N/A,TRUE,"general";"via3",#N/A,TRUE,"general"}</definedName>
    <definedName name="tttt7" hidden="1">{"via1",#N/A,TRUE,"general";"via2",#N/A,TRUE,"general";"via3",#N/A,TRUE,"general"}</definedName>
    <definedName name="tttt7_1" localSheetId="19" hidden="1">{"via1",#N/A,TRUE,"general";"via2",#N/A,TRUE,"general";"via3",#N/A,TRUE,"general"}</definedName>
    <definedName name="tttt7_1" localSheetId="20" hidden="1">{"via1",#N/A,TRUE,"general";"via2",#N/A,TRUE,"general";"via3",#N/A,TRUE,"general"}</definedName>
    <definedName name="tttt7_1" hidden="1">{"via1",#N/A,TRUE,"general";"via2",#N/A,TRUE,"general";"via3",#N/A,TRUE,"general"}</definedName>
    <definedName name="tttthy" localSheetId="19" hidden="1">{"TAB1",#N/A,TRUE,"GENERAL";"TAB2",#N/A,TRUE,"GENERAL";"TAB3",#N/A,TRUE,"GENERAL";"TAB4",#N/A,TRUE,"GENERAL";"TAB5",#N/A,TRUE,"GENERAL"}</definedName>
    <definedName name="tttthy" localSheetId="20" hidden="1">{"TAB1",#N/A,TRUE,"GENERAL";"TAB2",#N/A,TRUE,"GENERAL";"TAB3",#N/A,TRUE,"GENERAL";"TAB4",#N/A,TRUE,"GENERAL";"TAB5",#N/A,TRUE,"GENERAL"}</definedName>
    <definedName name="tttthy" hidden="1">{"TAB1",#N/A,TRUE,"GENERAL";"TAB2",#N/A,TRUE,"GENERAL";"TAB3",#N/A,TRUE,"GENERAL";"TAB4",#N/A,TRUE,"GENERAL";"TAB5",#N/A,TRUE,"GENERAL"}</definedName>
    <definedName name="tttthy_1" localSheetId="19" hidden="1">{"TAB1",#N/A,TRUE,"GENERAL";"TAB2",#N/A,TRUE,"GENERAL";"TAB3",#N/A,TRUE,"GENERAL";"TAB4",#N/A,TRUE,"GENERAL";"TAB5",#N/A,TRUE,"GENERAL"}</definedName>
    <definedName name="tttthy_1" localSheetId="20" hidden="1">{"TAB1",#N/A,TRUE,"GENERAL";"TAB2",#N/A,TRUE,"GENERAL";"TAB3",#N/A,TRUE,"GENERAL";"TAB4",#N/A,TRUE,"GENERAL";"TAB5",#N/A,TRUE,"GENERAL"}</definedName>
    <definedName name="tttthy_1" hidden="1">{"TAB1",#N/A,TRUE,"GENERAL";"TAB2",#N/A,TRUE,"GENERAL";"TAB3",#N/A,TRUE,"GENERAL";"TAB4",#N/A,TRUE,"GENERAL";"TAB5",#N/A,TRUE,"GENERAL"}</definedName>
    <definedName name="ttttr" localSheetId="19" hidden="1">{"via1",#N/A,TRUE,"general";"via2",#N/A,TRUE,"general";"via3",#N/A,TRUE,"general"}</definedName>
    <definedName name="ttttr" localSheetId="20" hidden="1">{"via1",#N/A,TRUE,"general";"via2",#N/A,TRUE,"general";"via3",#N/A,TRUE,"general"}</definedName>
    <definedName name="ttttr" hidden="1">{"via1",#N/A,TRUE,"general";"via2",#N/A,TRUE,"general";"via3",#N/A,TRUE,"general"}</definedName>
    <definedName name="ttttr_1" localSheetId="19" hidden="1">{"via1",#N/A,TRUE,"general";"via2",#N/A,TRUE,"general";"via3",#N/A,TRUE,"general"}</definedName>
    <definedName name="ttttr_1" localSheetId="20" hidden="1">{"via1",#N/A,TRUE,"general";"via2",#N/A,TRUE,"general";"via3",#N/A,TRUE,"general"}</definedName>
    <definedName name="ttttr_1" hidden="1">{"via1",#N/A,TRUE,"general";"via2",#N/A,TRUE,"general";"via3",#N/A,TRUE,"general"}</definedName>
    <definedName name="ttttt" localSheetId="7">[1]PJ!#REF!</definedName>
    <definedName name="ttttt" localSheetId="19"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20" hidden="1">{"TAB1",#N/A,TRUE,"GENERAL";"TAB2",#N/A,TRUE,"GENERAL";"TAB3",#N/A,TRUE,"GENERAL";"TAB4",#N/A,TRUE,"GENERAL";"TAB5",#N/A,TRUE,"GENERAL"}</definedName>
    <definedName name="ttttt" localSheetId="1">[1]PJ!#REF!</definedName>
    <definedName name="ttttt">[1]PJ!#REF!</definedName>
    <definedName name="ttttt_1" localSheetId="19" hidden="1">{"TAB1",#N/A,TRUE,"GENERAL";"TAB2",#N/A,TRUE,"GENERAL";"TAB3",#N/A,TRUE,"GENERAL";"TAB4",#N/A,TRUE,"GENERAL";"TAB5",#N/A,TRUE,"GENERAL"}</definedName>
    <definedName name="ttttt_1" localSheetId="20" hidden="1">{"TAB1",#N/A,TRUE,"GENERAL";"TAB2",#N/A,TRUE,"GENERAL";"TAB3",#N/A,TRUE,"GENERAL";"TAB4",#N/A,TRUE,"GENERAL";"TAB5",#N/A,TRUE,"GENERAL"}</definedName>
    <definedName name="ttttt_1" hidden="1">{"TAB1",#N/A,TRUE,"GENERAL";"TAB2",#N/A,TRUE,"GENERAL";"TAB3",#N/A,TRUE,"GENERAL";"TAB4",#N/A,TRUE,"GENERAL";"TAB5",#N/A,TRUE,"GENERAL"}</definedName>
    <definedName name="TTTTTTTT" localSheetId="7">#REF!</definedName>
    <definedName name="TTTTTTTT" localSheetId="1">#REF!</definedName>
    <definedName name="TTTTTTTT">#REF!</definedName>
    <definedName name="Tu" localSheetId="7">#REF!</definedName>
    <definedName name="tu" localSheetId="19" hidden="1">{"via1",#N/A,TRUE,"general";"via2",#N/A,TRUE,"general";"via3",#N/A,TRUE,"general"}</definedName>
    <definedName name="tu" localSheetId="18" hidden="1">{"via1",#N/A,TRUE,"general";"via2",#N/A,TRUE,"general";"via3",#N/A,TRUE,"general"}</definedName>
    <definedName name="tu" localSheetId="20" hidden="1">{"via1",#N/A,TRUE,"general";"via2",#N/A,TRUE,"general";"via3",#N/A,TRUE,"general"}</definedName>
    <definedName name="Tu" localSheetId="1">#REF!</definedName>
    <definedName name="Tu">#REF!</definedName>
    <definedName name="tu_1" localSheetId="19" hidden="1">{"via1",#N/A,TRUE,"general";"via2",#N/A,TRUE,"general";"via3",#N/A,TRUE,"general"}</definedName>
    <definedName name="tu_1" localSheetId="20" hidden="1">{"via1",#N/A,TRUE,"general";"via2",#N/A,TRUE,"general";"via3",#N/A,TRUE,"general"}</definedName>
    <definedName name="tu_1" hidden="1">{"via1",#N/A,TRUE,"general";"via2",#N/A,TRUE,"general";"via3",#N/A,TRUE,"general"}</definedName>
    <definedName name="TUB._ACC_3__Bx_B_SCH_40" localSheetId="7">#REF!</definedName>
    <definedName name="TUB._ACC_3__Bx_B_SCH_40" localSheetId="1">#REF!</definedName>
    <definedName name="TUB._ACC_3__Bx_B_SCH_40">#REF!</definedName>
    <definedName name="Tuberia_1_2_pvc">'[42]LISTADO '!$F$21</definedName>
    <definedName name="TUBERIA_DE_GRES_TIPO_AA__D__10" localSheetId="7">#REF!</definedName>
    <definedName name="TUBERIA_DE_GRES_TIPO_AA__D__10" localSheetId="1">#REF!</definedName>
    <definedName name="TUBERIA_DE_GRES_TIPO_AA__D__10">#REF!</definedName>
    <definedName name="TUBERIA_DE_GRES_TIPO_AA__D__14" localSheetId="7">#REF!</definedName>
    <definedName name="TUBERIA_DE_GRES_TIPO_AA__D__14" localSheetId="1">#REF!</definedName>
    <definedName name="TUBERIA_DE_GRES_TIPO_AA__D__14">#REF!</definedName>
    <definedName name="TUBERIA_DE_GRES_TIPO_AA__D__8" localSheetId="7">#REF!</definedName>
    <definedName name="TUBERIA_DE_GRES_TIPO_AA__D__8" localSheetId="1">#REF!</definedName>
    <definedName name="TUBERIA_DE_GRES_TIPO_AA__D__8">#REF!</definedName>
    <definedName name="TUBERIA_P.V.C_RDE_9" localSheetId="7">#REF!</definedName>
    <definedName name="TUBERIA_P.V.C_RDE_9" localSheetId="1">#REF!</definedName>
    <definedName name="TUBERIA_P.V.C_RDE_9">#REF!</definedName>
    <definedName name="TUBERIA_P.V.C_UM_RDE_41____2" localSheetId="7">#REF!</definedName>
    <definedName name="TUBERIA_P.V.C_UM_RDE_41____2" localSheetId="1">#REF!</definedName>
    <definedName name="TUBERIA_P.V.C_UM_RDE_41____2">#REF!</definedName>
    <definedName name="TUBERIA_P.V.C_UM_RDE_41____3" localSheetId="7">#REF!</definedName>
    <definedName name="TUBERIA_P.V.C_UM_RDE_41____3" localSheetId="1">#REF!</definedName>
    <definedName name="TUBERIA_P.V.C_UM_RDE_41____3">#REF!</definedName>
    <definedName name="tuberia3" localSheetId="7">#REF!</definedName>
    <definedName name="tuberia3" localSheetId="1">#REF!</definedName>
    <definedName name="tuberia3">#REF!</definedName>
    <definedName name="TUBO_1_2" localSheetId="7">#REF!</definedName>
    <definedName name="TUBO_1_2" localSheetId="1">#REF!</definedName>
    <definedName name="TUBO_1_2">#REF!</definedName>
    <definedName name="TUBO_1_2__HG" localSheetId="7">#REF!</definedName>
    <definedName name="TUBO_1_2__HG" localSheetId="1">#REF!</definedName>
    <definedName name="TUBO_1_2__HG">#REF!</definedName>
    <definedName name="Tubo_galvanizado_2">'[42]LISTADO '!$F$47</definedName>
    <definedName name="Tubo_pvc_1">'[42]LISTADO '!$F$51</definedName>
    <definedName name="Tubo_pvc_2">'[42]LISTADO '!$F$50</definedName>
    <definedName name="TUBO6">[197]PRECIOS!$B$40</definedName>
    <definedName name="TUBO8">[197]PRECIOS!$B$41</definedName>
    <definedName name="tubohg2" localSheetId="7">[51]lisprecios!#REF!</definedName>
    <definedName name="tubohg2" localSheetId="1">[51]lisprecios!#REF!</definedName>
    <definedName name="tubohg2">[51]lisprecios!#REF!</definedName>
    <definedName name="TUPI" localSheetId="7">MATCH(0.01,'2.4'!End_Bal,-1)+1</definedName>
    <definedName name="TUPI" localSheetId="19">MATCH(0.01,BASICOS!End_Bal,-1)+1</definedName>
    <definedName name="TUPI" localSheetId="18">MATCH(0.01,INSUMOS!End_Bal,-1)+1</definedName>
    <definedName name="TUPI" localSheetId="20">MATCH(0.01,'M DE OBRA'!End_Bal,-1)+1</definedName>
    <definedName name="TUPI" localSheetId="1">MATCH(0.01,'PRESUPUESTO GENERAL HORNILLAS'!End_Bal,-1)+1</definedName>
    <definedName name="TUPI">MATCH(0.01,End_Bal,-1)+1</definedName>
    <definedName name="tur" localSheetId="19" hidden="1">{"TAB1",#N/A,TRUE,"GENERAL";"TAB2",#N/A,TRUE,"GENERAL";"TAB3",#N/A,TRUE,"GENERAL";"TAB4",#N/A,TRUE,"GENERAL";"TAB5",#N/A,TRUE,"GENERAL"}</definedName>
    <definedName name="tur" localSheetId="20" hidden="1">{"TAB1",#N/A,TRUE,"GENERAL";"TAB2",#N/A,TRUE,"GENERAL";"TAB3",#N/A,TRUE,"GENERAL";"TAB4",#N/A,TRUE,"GENERAL";"TAB5",#N/A,TRUE,"GENERAL"}</definedName>
    <definedName name="tur" hidden="1">{"TAB1",#N/A,TRUE,"GENERAL";"TAB2",#N/A,TRUE,"GENERAL";"TAB3",#N/A,TRUE,"GENERAL";"TAB4",#N/A,TRUE,"GENERAL";"TAB5",#N/A,TRUE,"GENERAL"}</definedName>
    <definedName name="tur_1" localSheetId="19" hidden="1">{"TAB1",#N/A,TRUE,"GENERAL";"TAB2",#N/A,TRUE,"GENERAL";"TAB3",#N/A,TRUE,"GENERAL";"TAB4",#N/A,TRUE,"GENERAL";"TAB5",#N/A,TRUE,"GENERAL"}</definedName>
    <definedName name="tur_1" localSheetId="20" hidden="1">{"TAB1",#N/A,TRUE,"GENERAL";"TAB2",#N/A,TRUE,"GENERAL";"TAB3",#N/A,TRUE,"GENERAL";"TAB4",#N/A,TRUE,"GENERAL";"TAB5",#N/A,TRUE,"GENERAL"}</definedName>
    <definedName name="tur_1" hidden="1">{"TAB1",#N/A,TRUE,"GENERAL";"TAB2",#N/A,TRUE,"GENERAL";"TAB3",#N/A,TRUE,"GENERAL";"TAB4",#N/A,TRUE,"GENERAL";"TAB5",#N/A,TRUE,"GENERAL"}</definedName>
    <definedName name="turu" localSheetId="19" hidden="1">{"TAB1",#N/A,TRUE,"GENERAL";"TAB2",#N/A,TRUE,"GENERAL";"TAB3",#N/A,TRUE,"GENERAL";"TAB4",#N/A,TRUE,"GENERAL";"TAB5",#N/A,TRUE,"GENERAL"}</definedName>
    <definedName name="turu" localSheetId="20" hidden="1">{"TAB1",#N/A,TRUE,"GENERAL";"TAB2",#N/A,TRUE,"GENERAL";"TAB3",#N/A,TRUE,"GENERAL";"TAB4",#N/A,TRUE,"GENERAL";"TAB5",#N/A,TRUE,"GENERAL"}</definedName>
    <definedName name="turu" hidden="1">{"TAB1",#N/A,TRUE,"GENERAL";"TAB2",#N/A,TRUE,"GENERAL";"TAB3",#N/A,TRUE,"GENERAL";"TAB4",#N/A,TRUE,"GENERAL";"TAB5",#N/A,TRUE,"GENERAL"}</definedName>
    <definedName name="turu_1" localSheetId="19" hidden="1">{"TAB1",#N/A,TRUE,"GENERAL";"TAB2",#N/A,TRUE,"GENERAL";"TAB3",#N/A,TRUE,"GENERAL";"TAB4",#N/A,TRUE,"GENERAL";"TAB5",#N/A,TRUE,"GENERAL"}</definedName>
    <definedName name="turu_1" localSheetId="20" hidden="1">{"TAB1",#N/A,TRUE,"GENERAL";"TAB2",#N/A,TRUE,"GENERAL";"TAB3",#N/A,TRUE,"GENERAL";"TAB4",#N/A,TRUE,"GENERAL";"TAB5",#N/A,TRUE,"GENERAL"}</definedName>
    <definedName name="turu_1" hidden="1">{"TAB1",#N/A,TRUE,"GENERAL";"TAB2",#N/A,TRUE,"GENERAL";"TAB3",#N/A,TRUE,"GENERAL";"TAB4",#N/A,TRUE,"GENERAL";"TAB5",#N/A,TRUE,"GENERAL"}</definedName>
    <definedName name="Tw" localSheetId="7">#REF!</definedName>
    <definedName name="Tw" localSheetId="1">#REF!</definedName>
    <definedName name="Tw">#REF!</definedName>
    <definedName name="twer" localSheetId="19" hidden="1">{"TAB1",#N/A,TRUE,"GENERAL";"TAB2",#N/A,TRUE,"GENERAL";"TAB3",#N/A,TRUE,"GENERAL";"TAB4",#N/A,TRUE,"GENERAL";"TAB5",#N/A,TRUE,"GENERAL"}</definedName>
    <definedName name="twer" localSheetId="20" hidden="1">{"TAB1",#N/A,TRUE,"GENERAL";"TAB2",#N/A,TRUE,"GENERAL";"TAB3",#N/A,TRUE,"GENERAL";"TAB4",#N/A,TRUE,"GENERAL";"TAB5",#N/A,TRUE,"GENERAL"}</definedName>
    <definedName name="twer" hidden="1">{"TAB1",#N/A,TRUE,"GENERAL";"TAB2",#N/A,TRUE,"GENERAL";"TAB3",#N/A,TRUE,"GENERAL";"TAB4",#N/A,TRUE,"GENERAL";"TAB5",#N/A,TRUE,"GENERAL"}</definedName>
    <definedName name="twer_1" localSheetId="19" hidden="1">{"TAB1",#N/A,TRUE,"GENERAL";"TAB2",#N/A,TRUE,"GENERAL";"TAB3",#N/A,TRUE,"GENERAL";"TAB4",#N/A,TRUE,"GENERAL";"TAB5",#N/A,TRUE,"GENERAL"}</definedName>
    <definedName name="twer_1" localSheetId="20" hidden="1">{"TAB1",#N/A,TRUE,"GENERAL";"TAB2",#N/A,TRUE,"GENERAL";"TAB3",#N/A,TRUE,"GENERAL";"TAB4",#N/A,TRUE,"GENERAL";"TAB5",#N/A,TRUE,"GENERAL"}</definedName>
    <definedName name="twer_1" hidden="1">{"TAB1",#N/A,TRUE,"GENERAL";"TAB2",#N/A,TRUE,"GENERAL";"TAB3",#N/A,TRUE,"GENERAL";"TAB4",#N/A,TRUE,"GENERAL";"TAB5",#N/A,TRUE,"GENERAL"}</definedName>
    <definedName name="twet" localSheetId="19" hidden="1">{"TAB1",#N/A,TRUE,"GENERAL";"TAB2",#N/A,TRUE,"GENERAL";"TAB3",#N/A,TRUE,"GENERAL";"TAB4",#N/A,TRUE,"GENERAL";"TAB5",#N/A,TRUE,"GENERAL"}</definedName>
    <definedName name="twet" localSheetId="20" hidden="1">{"TAB1",#N/A,TRUE,"GENERAL";"TAB2",#N/A,TRUE,"GENERAL";"TAB3",#N/A,TRUE,"GENERAL";"TAB4",#N/A,TRUE,"GENERAL";"TAB5",#N/A,TRUE,"GENERAL"}</definedName>
    <definedName name="twet" hidden="1">{"TAB1",#N/A,TRUE,"GENERAL";"TAB2",#N/A,TRUE,"GENERAL";"TAB3",#N/A,TRUE,"GENERAL";"TAB4",#N/A,TRUE,"GENERAL";"TAB5",#N/A,TRUE,"GENERAL"}</definedName>
    <definedName name="twet_1" localSheetId="19" hidden="1">{"TAB1",#N/A,TRUE,"GENERAL";"TAB2",#N/A,TRUE,"GENERAL";"TAB3",#N/A,TRUE,"GENERAL";"TAB4",#N/A,TRUE,"GENERAL";"TAB5",#N/A,TRUE,"GENERAL"}</definedName>
    <definedName name="twet_1" localSheetId="20" hidden="1">{"TAB1",#N/A,TRUE,"GENERAL";"TAB2",#N/A,TRUE,"GENERAL";"TAB3",#N/A,TRUE,"GENERAL";"TAB4",#N/A,TRUE,"GENERAL";"TAB5",#N/A,TRUE,"GENERAL"}</definedName>
    <definedName name="twet_1" hidden="1">{"TAB1",#N/A,TRUE,"GENERAL";"TAB2",#N/A,TRUE,"GENERAL";"TAB3",#N/A,TRUE,"GENERAL";"TAB4",#N/A,TRUE,"GENERAL";"TAB5",#N/A,TRUE,"GENERAL"}</definedName>
    <definedName name="Tx" localSheetId="7">#REF!</definedName>
    <definedName name="Tx" localSheetId="1">#REF!</definedName>
    <definedName name="Tx">#REF!</definedName>
    <definedName name="Ty" localSheetId="7">#REF!</definedName>
    <definedName name="ty" localSheetId="19" hidden="1">{"via1",#N/A,TRUE,"general";"via2",#N/A,TRUE,"general";"via3",#N/A,TRUE,"general"}</definedName>
    <definedName name="ty" localSheetId="18" hidden="1">{"via1",#N/A,TRUE,"general";"via2",#N/A,TRUE,"general";"via3",#N/A,TRUE,"general"}</definedName>
    <definedName name="ty" localSheetId="20" hidden="1">{"via1",#N/A,TRUE,"general";"via2",#N/A,TRUE,"general";"via3",#N/A,TRUE,"general"}</definedName>
    <definedName name="Ty" localSheetId="1">#REF!</definedName>
    <definedName name="Ty">#REF!</definedName>
    <definedName name="ty_1" localSheetId="19" hidden="1">{"via1",#N/A,TRUE,"general";"via2",#N/A,TRUE,"general";"via3",#N/A,TRUE,"general"}</definedName>
    <definedName name="ty_1" localSheetId="20" hidden="1">{"via1",#N/A,TRUE,"general";"via2",#N/A,TRUE,"general";"via3",#N/A,TRUE,"general"}</definedName>
    <definedName name="ty_1" hidden="1">{"via1",#N/A,TRUE,"general";"via2",#N/A,TRUE,"general";"via3",#N/A,TRUE,"general"}</definedName>
    <definedName name="tyery" localSheetId="19" hidden="1">{"via1",#N/A,TRUE,"general";"via2",#N/A,TRUE,"general";"via3",#N/A,TRUE,"general"}</definedName>
    <definedName name="tyery" localSheetId="20" hidden="1">{"via1",#N/A,TRUE,"general";"via2",#N/A,TRUE,"general";"via3",#N/A,TRUE,"general"}</definedName>
    <definedName name="tyery" hidden="1">{"via1",#N/A,TRUE,"general";"via2",#N/A,TRUE,"general";"via3",#N/A,TRUE,"general"}</definedName>
    <definedName name="tyery_1" localSheetId="19" hidden="1">{"via1",#N/A,TRUE,"general";"via2",#N/A,TRUE,"general";"via3",#N/A,TRUE,"general"}</definedName>
    <definedName name="tyery_1" localSheetId="20" hidden="1">{"via1",#N/A,TRUE,"general";"via2",#N/A,TRUE,"general";"via3",#N/A,TRUE,"general"}</definedName>
    <definedName name="tyery_1" hidden="1">{"via1",#N/A,TRUE,"general";"via2",#N/A,TRUE,"general";"via3",#N/A,TRUE,"general"}</definedName>
    <definedName name="tyj" localSheetId="19" hidden="1">{"TAB1",#N/A,TRUE,"GENERAL";"TAB2",#N/A,TRUE,"GENERAL";"TAB3",#N/A,TRUE,"GENERAL";"TAB4",#N/A,TRUE,"GENERAL";"TAB5",#N/A,TRUE,"GENERAL"}</definedName>
    <definedName name="tyj" localSheetId="20" hidden="1">{"TAB1",#N/A,TRUE,"GENERAL";"TAB2",#N/A,TRUE,"GENERAL";"TAB3",#N/A,TRUE,"GENERAL";"TAB4",#N/A,TRUE,"GENERAL";"TAB5",#N/A,TRUE,"GENERAL"}</definedName>
    <definedName name="tyj" hidden="1">{"TAB1",#N/A,TRUE,"GENERAL";"TAB2",#N/A,TRUE,"GENERAL";"TAB3",#N/A,TRUE,"GENERAL";"TAB4",#N/A,TRUE,"GENERAL";"TAB5",#N/A,TRUE,"GENERAL"}</definedName>
    <definedName name="tyj_1" localSheetId="19" hidden="1">{"TAB1",#N/A,TRUE,"GENERAL";"TAB2",#N/A,TRUE,"GENERAL";"TAB3",#N/A,TRUE,"GENERAL";"TAB4",#N/A,TRUE,"GENERAL";"TAB5",#N/A,TRUE,"GENERAL"}</definedName>
    <definedName name="tyj_1" localSheetId="20" hidden="1">{"TAB1",#N/A,TRUE,"GENERAL";"TAB2",#N/A,TRUE,"GENERAL";"TAB3",#N/A,TRUE,"GENERAL";"TAB4",#N/A,TRUE,"GENERAL";"TAB5",#N/A,TRUE,"GENERAL"}</definedName>
    <definedName name="tyj_1"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20" hidden="1">{"TAB1",#N/A,TRUE,"GENERAL";"TAB2",#N/A,TRUE,"GENERAL";"TAB3",#N/A,TRUE,"GENERAL";"TAB4",#N/A,TRUE,"GENERAL";"TAB5",#N/A,TRUE,"GENERAL"}</definedName>
    <definedName name="tyjtyj" hidden="1">{"TAB1",#N/A,TRUE,"GENERAL";"TAB2",#N/A,TRUE,"GENERAL";"TAB3",#N/A,TRUE,"GENERAL";"TAB4",#N/A,TRUE,"GENERAL";"TAB5",#N/A,TRUE,"GENERAL"}</definedName>
    <definedName name="tyjtyj_1" localSheetId="19" hidden="1">{"TAB1",#N/A,TRUE,"GENERAL";"TAB2",#N/A,TRUE,"GENERAL";"TAB3",#N/A,TRUE,"GENERAL";"TAB4",#N/A,TRUE,"GENERAL";"TAB5",#N/A,TRUE,"GENERAL"}</definedName>
    <definedName name="tyjtyj_1" localSheetId="20" hidden="1">{"TAB1",#N/A,TRUE,"GENERAL";"TAB2",#N/A,TRUE,"GENERAL";"TAB3",#N/A,TRUE,"GENERAL";"TAB4",#N/A,TRUE,"GENERAL";"TAB5",#N/A,TRUE,"GENERAL"}</definedName>
    <definedName name="tyjtyj_1"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hidden="1">{"TAB1",#N/A,TRUE,"GENERAL";"TAB2",#N/A,TRUE,"GENERAL";"TAB3",#N/A,TRUE,"GENERAL";"TAB4",#N/A,TRUE,"GENERAL";"TAB5",#N/A,TRUE,"GENERAL"}</definedName>
    <definedName name="tyjytjuyjuy_1" localSheetId="19" hidden="1">{"TAB1",#N/A,TRUE,"GENERAL";"TAB2",#N/A,TRUE,"GENERAL";"TAB3",#N/A,TRUE,"GENERAL";"TAB4",#N/A,TRUE,"GENERAL";"TAB5",#N/A,TRUE,"GENERAL"}</definedName>
    <definedName name="tyjytjuyjuy_1" localSheetId="20" hidden="1">{"TAB1",#N/A,TRUE,"GENERAL";"TAB2",#N/A,TRUE,"GENERAL";"TAB3",#N/A,TRUE,"GENERAL";"TAB4",#N/A,TRUE,"GENERAL";"TAB5",#N/A,TRUE,"GENERAL"}</definedName>
    <definedName name="tyjytjuyjuy_1" hidden="1">{"TAB1",#N/A,TRUE,"GENERAL";"TAB2",#N/A,TRUE,"GENERAL";"TAB3",#N/A,TRUE,"GENERAL";"TAB4",#N/A,TRUE,"GENERAL";"TAB5",#N/A,TRUE,"GENERAL"}</definedName>
    <definedName name="tyk" localSheetId="19" hidden="1">{"via1",#N/A,TRUE,"general";"via2",#N/A,TRUE,"general";"via3",#N/A,TRUE,"general"}</definedName>
    <definedName name="tyk" localSheetId="20" hidden="1">{"via1",#N/A,TRUE,"general";"via2",#N/A,TRUE,"general";"via3",#N/A,TRUE,"general"}</definedName>
    <definedName name="tyk" hidden="1">{"via1",#N/A,TRUE,"general";"via2",#N/A,TRUE,"general";"via3",#N/A,TRUE,"general"}</definedName>
    <definedName name="tyk_1" localSheetId="19" hidden="1">{"via1",#N/A,TRUE,"general";"via2",#N/A,TRUE,"general";"via3",#N/A,TRUE,"general"}</definedName>
    <definedName name="tyk_1" localSheetId="20" hidden="1">{"via1",#N/A,TRUE,"general";"via2",#N/A,TRUE,"general";"via3",#N/A,TRUE,"general"}</definedName>
    <definedName name="tyk_1" hidden="1">{"via1",#N/A,TRUE,"general";"via2",#N/A,TRUE,"general";"via3",#N/A,TRUE,"general"}</definedName>
    <definedName name="tym" localSheetId="19" hidden="1">{"via1",#N/A,TRUE,"general";"via2",#N/A,TRUE,"general";"via3",#N/A,TRUE,"general"}</definedName>
    <definedName name="tym" localSheetId="20" hidden="1">{"via1",#N/A,TRUE,"general";"via2",#N/A,TRUE,"general";"via3",#N/A,TRUE,"general"}</definedName>
    <definedName name="tym" hidden="1">{"via1",#N/A,TRUE,"general";"via2",#N/A,TRUE,"general";"via3",#N/A,TRUE,"general"}</definedName>
    <definedName name="tym_1" localSheetId="19" hidden="1">{"via1",#N/A,TRUE,"general";"via2",#N/A,TRUE,"general";"via3",#N/A,TRUE,"general"}</definedName>
    <definedName name="tym_1" localSheetId="20" hidden="1">{"via1",#N/A,TRUE,"general";"via2",#N/A,TRUE,"general";"via3",#N/A,TRUE,"general"}</definedName>
    <definedName name="tym_1" hidden="1">{"via1",#N/A,TRUE,"general";"via2",#N/A,TRUE,"general";"via3",#N/A,TRUE,"general"}</definedName>
    <definedName name="TYPE" localSheetId="7">#REF!</definedName>
    <definedName name="TYPE" localSheetId="1">#REF!</definedName>
    <definedName name="TYPE">#REF!</definedName>
    <definedName name="typeofcommittment" localSheetId="7">#REF!</definedName>
    <definedName name="typeofcommittment" localSheetId="1">#REF!</definedName>
    <definedName name="typeofcommittment">#REF!</definedName>
    <definedName name="tyr" localSheetId="19" hidden="1">{"via1",#N/A,TRUE,"general";"via2",#N/A,TRUE,"general";"via3",#N/A,TRUE,"general"}</definedName>
    <definedName name="tyr" localSheetId="20" hidden="1">{"via1",#N/A,TRUE,"general";"via2",#N/A,TRUE,"general";"via3",#N/A,TRUE,"general"}</definedName>
    <definedName name="tyr" hidden="1">{"via1",#N/A,TRUE,"general";"via2",#N/A,TRUE,"general";"via3",#N/A,TRUE,"general"}</definedName>
    <definedName name="tyr_1" localSheetId="19" hidden="1">{"via1",#N/A,TRUE,"general";"via2",#N/A,TRUE,"general";"via3",#N/A,TRUE,"general"}</definedName>
    <definedName name="tyr_1" localSheetId="20" hidden="1">{"via1",#N/A,TRUE,"general";"via2",#N/A,TRUE,"general";"via3",#N/A,TRUE,"general"}</definedName>
    <definedName name="tyr_1" hidden="1">{"via1",#N/A,TRUE,"general";"via2",#N/A,TRUE,"general";"via3",#N/A,TRUE,"general"}</definedName>
    <definedName name="tytfy" localSheetId="7">#REF!</definedName>
    <definedName name="tytfy" localSheetId="1">#REF!</definedName>
    <definedName name="tytfy">#REF!</definedName>
    <definedName name="tytgfhgfh" localSheetId="19" hidden="1">{"TAB1",#N/A,TRUE,"GENERAL";"TAB2",#N/A,TRUE,"GENERAL";"TAB3",#N/A,TRUE,"GENERAL";"TAB4",#N/A,TRUE,"GENERAL";"TAB5",#N/A,TRUE,"GENERAL"}</definedName>
    <definedName name="tytgfhgfh" localSheetId="20" hidden="1">{"TAB1",#N/A,TRUE,"GENERAL";"TAB2",#N/A,TRUE,"GENERAL";"TAB3",#N/A,TRUE,"GENERAL";"TAB4",#N/A,TRUE,"GENERAL";"TAB5",#N/A,TRUE,"GENERAL"}</definedName>
    <definedName name="tytgfhgfh" hidden="1">{"TAB1",#N/A,TRUE,"GENERAL";"TAB2",#N/A,TRUE,"GENERAL";"TAB3",#N/A,TRUE,"GENERAL";"TAB4",#N/A,TRUE,"GENERAL";"TAB5",#N/A,TRUE,"GENERAL"}</definedName>
    <definedName name="tytgfhgfh_1" localSheetId="19" hidden="1">{"TAB1",#N/A,TRUE,"GENERAL";"TAB2",#N/A,TRUE,"GENERAL";"TAB3",#N/A,TRUE,"GENERAL";"TAB4",#N/A,TRUE,"GENERAL";"TAB5",#N/A,TRUE,"GENERAL"}</definedName>
    <definedName name="tytgfhgfh_1" localSheetId="20" hidden="1">{"TAB1",#N/A,TRUE,"GENERAL";"TAB2",#N/A,TRUE,"GENERAL";"TAB3",#N/A,TRUE,"GENERAL";"TAB4",#N/A,TRUE,"GENERAL";"TAB5",#N/A,TRUE,"GENERAL"}</definedName>
    <definedName name="tytgfhgfh_1" hidden="1">{"TAB1",#N/A,TRUE,"GENERAL";"TAB2",#N/A,TRUE,"GENERAL";"TAB3",#N/A,TRUE,"GENERAL";"TAB4",#N/A,TRUE,"GENERAL";"TAB5",#N/A,TRUE,"GENERAL"}</definedName>
    <definedName name="tyty" localSheetId="19" hidden="1">{"TAB1",#N/A,TRUE,"GENERAL";"TAB2",#N/A,TRUE,"GENERAL";"TAB3",#N/A,TRUE,"GENERAL";"TAB4",#N/A,TRUE,"GENERAL";"TAB5",#N/A,TRUE,"GENERAL"}</definedName>
    <definedName name="tyty" localSheetId="20" hidden="1">{"TAB1",#N/A,TRUE,"GENERAL";"TAB2",#N/A,TRUE,"GENERAL";"TAB3",#N/A,TRUE,"GENERAL";"TAB4",#N/A,TRUE,"GENERAL";"TAB5",#N/A,TRUE,"GENERAL"}</definedName>
    <definedName name="tyty" hidden="1">{"TAB1",#N/A,TRUE,"GENERAL";"TAB2",#N/A,TRUE,"GENERAL";"TAB3",#N/A,TRUE,"GENERAL";"TAB4",#N/A,TRUE,"GENERAL";"TAB5",#N/A,TRUE,"GENERAL"}</definedName>
    <definedName name="tyty_1" localSheetId="19" hidden="1">{"TAB1",#N/A,TRUE,"GENERAL";"TAB2",#N/A,TRUE,"GENERAL";"TAB3",#N/A,TRUE,"GENERAL";"TAB4",#N/A,TRUE,"GENERAL";"TAB5",#N/A,TRUE,"GENERAL"}</definedName>
    <definedName name="tyty_1" localSheetId="20" hidden="1">{"TAB1",#N/A,TRUE,"GENERAL";"TAB2",#N/A,TRUE,"GENERAL";"TAB3",#N/A,TRUE,"GENERAL";"TAB4",#N/A,TRUE,"GENERAL";"TAB5",#N/A,TRUE,"GENERAL"}</definedName>
    <definedName name="tyty_1" hidden="1">{"TAB1",#N/A,TRUE,"GENERAL";"TAB2",#N/A,TRUE,"GENERAL";"TAB3",#N/A,TRUE,"GENERAL";"TAB4",#N/A,TRUE,"GENERAL";"TAB5",#N/A,TRUE,"GENERAL"}</definedName>
    <definedName name="tyu" localSheetId="7">#REF!</definedName>
    <definedName name="tyu" localSheetId="19">#REF!</definedName>
    <definedName name="tyu" localSheetId="18">#REF!</definedName>
    <definedName name="tyu" localSheetId="20">#REF!</definedName>
    <definedName name="tyu" localSheetId="1">#REF!</definedName>
    <definedName name="tyu">#REF!</definedName>
    <definedName name="TYUIYI" localSheetId="19" hidden="1">{"TAB1",#N/A,TRUE,"GENERAL";"TAB2",#N/A,TRUE,"GENERAL";"TAB3",#N/A,TRUE,"GENERAL";"TAB4",#N/A,TRUE,"GENERAL";"TAB5",#N/A,TRUE,"GENERAL"}</definedName>
    <definedName name="TYUIYI" localSheetId="20" hidden="1">{"TAB1",#N/A,TRUE,"GENERAL";"TAB2",#N/A,TRUE,"GENERAL";"TAB3",#N/A,TRUE,"GENERAL";"TAB4",#N/A,TRUE,"GENERAL";"TAB5",#N/A,TRUE,"GENERAL"}</definedName>
    <definedName name="TYUIYI" hidden="1">{"TAB1",#N/A,TRUE,"GENERAL";"TAB2",#N/A,TRUE,"GENERAL";"TAB3",#N/A,TRUE,"GENERAL";"TAB4",#N/A,TRUE,"GENERAL";"TAB5",#N/A,TRUE,"GENERAL"}</definedName>
    <definedName name="TYUIYI_1" localSheetId="19" hidden="1">{"TAB1",#N/A,TRUE,"GENERAL";"TAB2",#N/A,TRUE,"GENERAL";"TAB3",#N/A,TRUE,"GENERAL";"TAB4",#N/A,TRUE,"GENERAL";"TAB5",#N/A,TRUE,"GENERAL"}</definedName>
    <definedName name="TYUIYI_1" localSheetId="20" hidden="1">{"TAB1",#N/A,TRUE,"GENERAL";"TAB2",#N/A,TRUE,"GENERAL";"TAB3",#N/A,TRUE,"GENERAL";"TAB4",#N/A,TRUE,"GENERAL";"TAB5",#N/A,TRUE,"GENERAL"}</definedName>
    <definedName name="TYUIYI_1"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20" hidden="1">{"TAB1",#N/A,TRUE,"GENERAL";"TAB2",#N/A,TRUE,"GENERAL";"TAB3",#N/A,TRUE,"GENERAL";"TAB4",#N/A,TRUE,"GENERAL";"TAB5",#N/A,TRUE,"GENERAL"}</definedName>
    <definedName name="tyujh" hidden="1">{"TAB1",#N/A,TRUE,"GENERAL";"TAB2",#N/A,TRUE,"GENERAL";"TAB3",#N/A,TRUE,"GENERAL";"TAB4",#N/A,TRUE,"GENERAL";"TAB5",#N/A,TRUE,"GENERAL"}</definedName>
    <definedName name="tyujh_1" localSheetId="19" hidden="1">{"TAB1",#N/A,TRUE,"GENERAL";"TAB2",#N/A,TRUE,"GENERAL";"TAB3",#N/A,TRUE,"GENERAL";"TAB4",#N/A,TRUE,"GENERAL";"TAB5",#N/A,TRUE,"GENERAL"}</definedName>
    <definedName name="tyujh_1" localSheetId="20" hidden="1">{"TAB1",#N/A,TRUE,"GENERAL";"TAB2",#N/A,TRUE,"GENERAL";"TAB3",#N/A,TRUE,"GENERAL";"TAB4",#N/A,TRUE,"GENERAL";"TAB5",#N/A,TRUE,"GENERAL"}</definedName>
    <definedName name="tyujh_1" hidden="1">{"TAB1",#N/A,TRUE,"GENERAL";"TAB2",#N/A,TRUE,"GENERAL";"TAB3",#N/A,TRUE,"GENERAL";"TAB4",#N/A,TRUE,"GENERAL";"TAB5",#N/A,TRUE,"GENERAL"}</definedName>
    <definedName name="TYUK">[163]PRECIOS!$F$5</definedName>
    <definedName name="tyuty" localSheetId="19" hidden="1">{"TAB1",#N/A,TRUE,"GENERAL";"TAB2",#N/A,TRUE,"GENERAL";"TAB3",#N/A,TRUE,"GENERAL";"TAB4",#N/A,TRUE,"GENERAL";"TAB5",#N/A,TRUE,"GENERAL"}</definedName>
    <definedName name="tyuty" localSheetId="20" hidden="1">{"TAB1",#N/A,TRUE,"GENERAL";"TAB2",#N/A,TRUE,"GENERAL";"TAB3",#N/A,TRUE,"GENERAL";"TAB4",#N/A,TRUE,"GENERAL";"TAB5",#N/A,TRUE,"GENERAL"}</definedName>
    <definedName name="tyuty" hidden="1">{"TAB1",#N/A,TRUE,"GENERAL";"TAB2",#N/A,TRUE,"GENERAL";"TAB3",#N/A,TRUE,"GENERAL";"TAB4",#N/A,TRUE,"GENERAL";"TAB5",#N/A,TRUE,"GENERAL"}</definedName>
    <definedName name="tyuty_1" localSheetId="19" hidden="1">{"TAB1",#N/A,TRUE,"GENERAL";"TAB2",#N/A,TRUE,"GENERAL";"TAB3",#N/A,TRUE,"GENERAL";"TAB4",#N/A,TRUE,"GENERAL";"TAB5",#N/A,TRUE,"GENERAL"}</definedName>
    <definedName name="tyuty_1" localSheetId="20" hidden="1">{"TAB1",#N/A,TRUE,"GENERAL";"TAB2",#N/A,TRUE,"GENERAL";"TAB3",#N/A,TRUE,"GENERAL";"TAB4",#N/A,TRUE,"GENERAL";"TAB5",#N/A,TRUE,"GENERAL"}</definedName>
    <definedName name="tyuty_1" hidden="1">{"TAB1",#N/A,TRUE,"GENERAL";"TAB2",#N/A,TRUE,"GENERAL";"TAB3",#N/A,TRUE,"GENERAL";"TAB4",#N/A,TRUE,"GENERAL";"TAB5",#N/A,TRUE,"GENERAL"}</definedName>
    <definedName name="tyutyu" localSheetId="19" hidden="1">{"via1",#N/A,TRUE,"general";"via2",#N/A,TRUE,"general";"via3",#N/A,TRUE,"general"}</definedName>
    <definedName name="tyutyu" localSheetId="20" hidden="1">{"via1",#N/A,TRUE,"general";"via2",#N/A,TRUE,"general";"via3",#N/A,TRUE,"general"}</definedName>
    <definedName name="tyutyu" hidden="1">{"via1",#N/A,TRUE,"general";"via2",#N/A,TRUE,"general";"via3",#N/A,TRUE,"general"}</definedName>
    <definedName name="tyutyu_1" localSheetId="19" hidden="1">{"via1",#N/A,TRUE,"general";"via2",#N/A,TRUE,"general";"via3",#N/A,TRUE,"general"}</definedName>
    <definedName name="tyutyu_1" localSheetId="20" hidden="1">{"via1",#N/A,TRUE,"general";"via2",#N/A,TRUE,"general";"via3",#N/A,TRUE,"general"}</definedName>
    <definedName name="tyutyu_1" hidden="1">{"via1",#N/A,TRUE,"general";"via2",#N/A,TRUE,"general";"via3",#N/A,TRUE,"general"}</definedName>
    <definedName name="tyxg" localSheetId="19" hidden="1">{"via1",#N/A,TRUE,"general";"via2",#N/A,TRUE,"general";"via3",#N/A,TRUE,"general"}</definedName>
    <definedName name="tyxg" localSheetId="20" hidden="1">{"via1",#N/A,TRUE,"general";"via2",#N/A,TRUE,"general";"via3",#N/A,TRUE,"general"}</definedName>
    <definedName name="tyxg" hidden="1">{"via1",#N/A,TRUE,"general";"via2",#N/A,TRUE,"general";"via3",#N/A,TRUE,"general"}</definedName>
    <definedName name="tyxg_1" localSheetId="19" hidden="1">{"via1",#N/A,TRUE,"general";"via2",#N/A,TRUE,"general";"via3",#N/A,TRUE,"general"}</definedName>
    <definedName name="tyxg_1" localSheetId="20" hidden="1">{"via1",#N/A,TRUE,"general";"via2",#N/A,TRUE,"general";"via3",#N/A,TRUE,"general"}</definedName>
    <definedName name="tyxg_1" hidden="1">{"via1",#N/A,TRUE,"general";"via2",#N/A,TRUE,"general";"via3",#N/A,TRUE,"general"}</definedName>
    <definedName name="Tz" localSheetId="7">#REF!</definedName>
    <definedName name="Tz" localSheetId="1">#REF!</definedName>
    <definedName name="Tz">#REF!</definedName>
    <definedName name="U" localSheetId="7">#REF!</definedName>
    <definedName name="U" localSheetId="19">#REF!</definedName>
    <definedName name="U" localSheetId="18">#REF!</definedName>
    <definedName name="U" localSheetId="20">#REF!</definedName>
    <definedName name="U" localSheetId="1">#REF!</definedName>
    <definedName name="U">#REF!</definedName>
    <definedName name="u3u" localSheetId="19" hidden="1">{"TAB1",#N/A,TRUE,"GENERAL";"TAB2",#N/A,TRUE,"GENERAL";"TAB3",#N/A,TRUE,"GENERAL";"TAB4",#N/A,TRUE,"GENERAL";"TAB5",#N/A,TRUE,"GENERAL"}</definedName>
    <definedName name="u3u" localSheetId="20" hidden="1">{"TAB1",#N/A,TRUE,"GENERAL";"TAB2",#N/A,TRUE,"GENERAL";"TAB3",#N/A,TRUE,"GENERAL";"TAB4",#N/A,TRUE,"GENERAL";"TAB5",#N/A,TRUE,"GENERAL"}</definedName>
    <definedName name="u3u" hidden="1">{"TAB1",#N/A,TRUE,"GENERAL";"TAB2",#N/A,TRUE,"GENERAL";"TAB3",#N/A,TRUE,"GENERAL";"TAB4",#N/A,TRUE,"GENERAL";"TAB5",#N/A,TRUE,"GENERAL"}</definedName>
    <definedName name="u3u_1" localSheetId="19" hidden="1">{"TAB1",#N/A,TRUE,"GENERAL";"TAB2",#N/A,TRUE,"GENERAL";"TAB3",#N/A,TRUE,"GENERAL";"TAB4",#N/A,TRUE,"GENERAL";"TAB5",#N/A,TRUE,"GENERAL"}</definedName>
    <definedName name="u3u_1" localSheetId="20" hidden="1">{"TAB1",#N/A,TRUE,"GENERAL";"TAB2",#N/A,TRUE,"GENERAL";"TAB3",#N/A,TRUE,"GENERAL";"TAB4",#N/A,TRUE,"GENERAL";"TAB5",#N/A,TRUE,"GENERAL"}</definedName>
    <definedName name="u3u_1" hidden="1">{"TAB1",#N/A,TRUE,"GENERAL";"TAB2",#N/A,TRUE,"GENERAL";"TAB3",#N/A,TRUE,"GENERAL";"TAB4",#N/A,TRUE,"GENERAL";"TAB5",#N/A,TRUE,"GENERAL"}</definedName>
    <definedName name="u7u7" localSheetId="19" hidden="1">{"TAB1",#N/A,TRUE,"GENERAL";"TAB2",#N/A,TRUE,"GENERAL";"TAB3",#N/A,TRUE,"GENERAL";"TAB4",#N/A,TRUE,"GENERAL";"TAB5",#N/A,TRUE,"GENERAL"}</definedName>
    <definedName name="u7u7" localSheetId="20" hidden="1">{"TAB1",#N/A,TRUE,"GENERAL";"TAB2",#N/A,TRUE,"GENERAL";"TAB3",#N/A,TRUE,"GENERAL";"TAB4",#N/A,TRUE,"GENERAL";"TAB5",#N/A,TRUE,"GENERAL"}</definedName>
    <definedName name="u7u7" hidden="1">{"TAB1",#N/A,TRUE,"GENERAL";"TAB2",#N/A,TRUE,"GENERAL";"TAB3",#N/A,TRUE,"GENERAL";"TAB4",#N/A,TRUE,"GENERAL";"TAB5",#N/A,TRUE,"GENERAL"}</definedName>
    <definedName name="u7u7_1" localSheetId="19" hidden="1">{"TAB1",#N/A,TRUE,"GENERAL";"TAB2",#N/A,TRUE,"GENERAL";"TAB3",#N/A,TRUE,"GENERAL";"TAB4",#N/A,TRUE,"GENERAL";"TAB5",#N/A,TRUE,"GENERAL"}</definedName>
    <definedName name="u7u7_1" localSheetId="20" hidden="1">{"TAB1",#N/A,TRUE,"GENERAL";"TAB2",#N/A,TRUE,"GENERAL";"TAB3",#N/A,TRUE,"GENERAL";"TAB4",#N/A,TRUE,"GENERAL";"TAB5",#N/A,TRUE,"GENERAL"}</definedName>
    <definedName name="u7u7_1" hidden="1">{"TAB1",#N/A,TRUE,"GENERAL";"TAB2",#N/A,TRUE,"GENERAL";"TAB3",#N/A,TRUE,"GENERAL";"TAB4",#N/A,TRUE,"GENERAL";"TAB5",#N/A,TRUE,"GENERAL"}</definedName>
    <definedName name="Ua" localSheetId="7">#REF!</definedName>
    <definedName name="Ua" localSheetId="1">#REF!</definedName>
    <definedName name="Ua">#REF!</definedName>
    <definedName name="Ub" localSheetId="7">#REF!</definedName>
    <definedName name="Ub" localSheetId="1">#REF!</definedName>
    <definedName name="Ub">#REF!</definedName>
    <definedName name="Ubicación" localSheetId="7">#REF!</definedName>
    <definedName name="Ubicación" localSheetId="1">#REF!</definedName>
    <definedName name="Ubicación">#REF!</definedName>
    <definedName name="Uc" localSheetId="7">#REF!</definedName>
    <definedName name="Uc" localSheetId="1">#REF!</definedName>
    <definedName name="Uc">#REF!</definedName>
    <definedName name="Ud" localSheetId="7">#REF!</definedName>
    <definedName name="Ud" localSheetId="1">#REF!</definedName>
    <definedName name="Ud">#REF!</definedName>
    <definedName name="Ue" localSheetId="7">#REF!</definedName>
    <definedName name="Ue" localSheetId="1">#REF!</definedName>
    <definedName name="Ue">#REF!</definedName>
    <definedName name="Uf" localSheetId="7">#REF!</definedName>
    <definedName name="Uf" localSheetId="1">#REF!</definedName>
    <definedName name="Uf">#REF!</definedName>
    <definedName name="UFInanzas">[204]Cuentas!$P$11:$P$111</definedName>
    <definedName name="Ug" localSheetId="7">#REF!</definedName>
    <definedName name="Ug" localSheetId="1">#REF!</definedName>
    <definedName name="Ug">#REF!</definedName>
    <definedName name="UGEquipData" localSheetId="7">#REF!</definedName>
    <definedName name="UGEquipData" localSheetId="1">#REF!</definedName>
    <definedName name="UGEquipData">#REF!</definedName>
    <definedName name="Uh" localSheetId="7">#REF!</definedName>
    <definedName name="Uh" localSheetId="1">#REF!</definedName>
    <definedName name="Uh">#REF!</definedName>
    <definedName name="ui" localSheetId="7">#REF!</definedName>
    <definedName name="UI" localSheetId="19" hidden="1">{"via1",#N/A,TRUE,"general";"via2",#N/A,TRUE,"general";"via3",#N/A,TRUE,"general"}</definedName>
    <definedName name="UI" localSheetId="18" hidden="1">{"via1",#N/A,TRUE,"general";"via2",#N/A,TRUE,"general";"via3",#N/A,TRUE,"general"}</definedName>
    <definedName name="UI" localSheetId="20" hidden="1">{"via1",#N/A,TRUE,"general";"via2",#N/A,TRUE,"general";"via3",#N/A,TRUE,"general"}</definedName>
    <definedName name="ui" localSheetId="1">#REF!</definedName>
    <definedName name="ui">#REF!</definedName>
    <definedName name="UI_1" localSheetId="19" hidden="1">{"via1",#N/A,TRUE,"general";"via2",#N/A,TRUE,"general";"via3",#N/A,TRUE,"general"}</definedName>
    <definedName name="UI_1" localSheetId="20" hidden="1">{"via1",#N/A,TRUE,"general";"via2",#N/A,TRUE,"general";"via3",#N/A,TRUE,"general"}</definedName>
    <definedName name="UI_1" hidden="1">{"via1",#N/A,TRUE,"general";"via2",#N/A,TRUE,"general";"via3",#N/A,TRUE,"general"}</definedName>
    <definedName name="UII">[163]PRECIOS!$F$5</definedName>
    <definedName name="uijhj" localSheetId="19" hidden="1">{"via1",#N/A,TRUE,"general";"via2",#N/A,TRUE,"general";"via3",#N/A,TRUE,"general"}</definedName>
    <definedName name="uijhj" localSheetId="20" hidden="1">{"via1",#N/A,TRUE,"general";"via2",#N/A,TRUE,"general";"via3",#N/A,TRUE,"general"}</definedName>
    <definedName name="uijhj" hidden="1">{"via1",#N/A,TRUE,"general";"via2",#N/A,TRUE,"general";"via3",#N/A,TRUE,"general"}</definedName>
    <definedName name="uijhj_1" localSheetId="19" hidden="1">{"via1",#N/A,TRUE,"general";"via2",#N/A,TRUE,"general";"via3",#N/A,TRUE,"general"}</definedName>
    <definedName name="uijhj_1" localSheetId="20" hidden="1">{"via1",#N/A,TRUE,"general";"via2",#N/A,TRUE,"general";"via3",#N/A,TRUE,"general"}</definedName>
    <definedName name="uijhj_1" hidden="1">{"via1",#N/A,TRUE,"general";"via2",#N/A,TRUE,"general";"via3",#N/A,TRUE,"general"}</definedName>
    <definedName name="uio" localSheetId="19" hidden="1">{"TAB1",#N/A,TRUE,"GENERAL";"TAB2",#N/A,TRUE,"GENERAL";"TAB3",#N/A,TRUE,"GENERAL";"TAB4",#N/A,TRUE,"GENERAL";"TAB5",#N/A,TRUE,"GENERAL"}</definedName>
    <definedName name="uio" localSheetId="20" hidden="1">{"TAB1",#N/A,TRUE,"GENERAL";"TAB2",#N/A,TRUE,"GENERAL";"TAB3",#N/A,TRUE,"GENERAL";"TAB4",#N/A,TRUE,"GENERAL";"TAB5",#N/A,TRUE,"GENERAL"}</definedName>
    <definedName name="uio" hidden="1">{"TAB1",#N/A,TRUE,"GENERAL";"TAB2",#N/A,TRUE,"GENERAL";"TAB3",#N/A,TRUE,"GENERAL";"TAB4",#N/A,TRUE,"GENERAL";"TAB5",#N/A,TRUE,"GENERAL"}</definedName>
    <definedName name="uio_1" localSheetId="19" hidden="1">{"TAB1",#N/A,TRUE,"GENERAL";"TAB2",#N/A,TRUE,"GENERAL";"TAB3",#N/A,TRUE,"GENERAL";"TAB4",#N/A,TRUE,"GENERAL";"TAB5",#N/A,TRUE,"GENERAL"}</definedName>
    <definedName name="uio_1" localSheetId="20" hidden="1">{"TAB1",#N/A,TRUE,"GENERAL";"TAB2",#N/A,TRUE,"GENERAL";"TAB3",#N/A,TRUE,"GENERAL";"TAB4",#N/A,TRUE,"GENERAL";"TAB5",#N/A,TRUE,"GENERAL"}</definedName>
    <definedName name="uio_1" hidden="1">{"TAB1",#N/A,TRUE,"GENERAL";"TAB2",#N/A,TRUE,"GENERAL";"TAB3",#N/A,TRUE,"GENERAL";"TAB4",#N/A,TRUE,"GENERAL";"TAB5",#N/A,TRUE,"GENERAL"}</definedName>
    <definedName name="uiou" localSheetId="19" hidden="1">{"TAB1",#N/A,TRUE,"GENERAL";"TAB2",#N/A,TRUE,"GENERAL";"TAB3",#N/A,TRUE,"GENERAL";"TAB4",#N/A,TRUE,"GENERAL";"TAB5",#N/A,TRUE,"GENERAL"}</definedName>
    <definedName name="uiou" localSheetId="20" hidden="1">{"TAB1",#N/A,TRUE,"GENERAL";"TAB2",#N/A,TRUE,"GENERAL";"TAB3",#N/A,TRUE,"GENERAL";"TAB4",#N/A,TRUE,"GENERAL";"TAB5",#N/A,TRUE,"GENERAL"}</definedName>
    <definedName name="uiou" hidden="1">{"TAB1",#N/A,TRUE,"GENERAL";"TAB2",#N/A,TRUE,"GENERAL";"TAB3",#N/A,TRUE,"GENERAL";"TAB4",#N/A,TRUE,"GENERAL";"TAB5",#N/A,TRUE,"GENERAL"}</definedName>
    <definedName name="uiou_1" localSheetId="19" hidden="1">{"TAB1",#N/A,TRUE,"GENERAL";"TAB2",#N/A,TRUE,"GENERAL";"TAB3",#N/A,TRUE,"GENERAL";"TAB4",#N/A,TRUE,"GENERAL";"TAB5",#N/A,TRUE,"GENERAL"}</definedName>
    <definedName name="uiou_1" localSheetId="20" hidden="1">{"TAB1",#N/A,TRUE,"GENERAL";"TAB2",#N/A,TRUE,"GENERAL";"TAB3",#N/A,TRUE,"GENERAL";"TAB4",#N/A,TRUE,"GENERAL";"TAB5",#N/A,TRUE,"GENERAL"}</definedName>
    <definedName name="uiou_1" hidden="1">{"TAB1",#N/A,TRUE,"GENERAL";"TAB2",#N/A,TRUE,"GENERAL";"TAB3",#N/A,TRUE,"GENERAL";"TAB4",#N/A,TRUE,"GENERAL";"TAB5",#N/A,TRUE,"GENERAL"}</definedName>
    <definedName name="uir" localSheetId="19" hidden="1">{"via1",#N/A,TRUE,"general";"via2",#N/A,TRUE,"general";"via3",#N/A,TRUE,"general"}</definedName>
    <definedName name="uir" localSheetId="20" hidden="1">{"via1",#N/A,TRUE,"general";"via2",#N/A,TRUE,"general";"via3",#N/A,TRUE,"general"}</definedName>
    <definedName name="uir" hidden="1">{"via1",#N/A,TRUE,"general";"via2",#N/A,TRUE,"general";"via3",#N/A,TRUE,"general"}</definedName>
    <definedName name="uir_1" localSheetId="19" hidden="1">{"via1",#N/A,TRUE,"general";"via2",#N/A,TRUE,"general";"via3",#N/A,TRUE,"general"}</definedName>
    <definedName name="uir_1" localSheetId="20" hidden="1">{"via1",#N/A,TRUE,"general";"via2",#N/A,TRUE,"general";"via3",#N/A,TRUE,"general"}</definedName>
    <definedName name="uir_1" hidden="1">{"via1",#N/A,TRUE,"general";"via2",#N/A,TRUE,"general";"via3",#N/A,TRUE,"general"}</definedName>
    <definedName name="uituii" localSheetId="19" hidden="1">{"TAB1",#N/A,TRUE,"GENERAL";"TAB2",#N/A,TRUE,"GENERAL";"TAB3",#N/A,TRUE,"GENERAL";"TAB4",#N/A,TRUE,"GENERAL";"TAB5",#N/A,TRUE,"GENERAL"}</definedName>
    <definedName name="uituii" localSheetId="20" hidden="1">{"TAB1",#N/A,TRUE,"GENERAL";"TAB2",#N/A,TRUE,"GENERAL";"TAB3",#N/A,TRUE,"GENERAL";"TAB4",#N/A,TRUE,"GENERAL";"TAB5",#N/A,TRUE,"GENERAL"}</definedName>
    <definedName name="uituii" hidden="1">{"TAB1",#N/A,TRUE,"GENERAL";"TAB2",#N/A,TRUE,"GENERAL";"TAB3",#N/A,TRUE,"GENERAL";"TAB4",#N/A,TRUE,"GENERAL";"TAB5",#N/A,TRUE,"GENERAL"}</definedName>
    <definedName name="uituii_1" localSheetId="19" hidden="1">{"TAB1",#N/A,TRUE,"GENERAL";"TAB2",#N/A,TRUE,"GENERAL";"TAB3",#N/A,TRUE,"GENERAL";"TAB4",#N/A,TRUE,"GENERAL";"TAB5",#N/A,TRUE,"GENERAL"}</definedName>
    <definedName name="uituii_1" localSheetId="20" hidden="1">{"TAB1",#N/A,TRUE,"GENERAL";"TAB2",#N/A,TRUE,"GENERAL";"TAB3",#N/A,TRUE,"GENERAL";"TAB4",#N/A,TRUE,"GENERAL";"TAB5",#N/A,TRUE,"GENERAL"}</definedName>
    <definedName name="uituii_1" hidden="1">{"TAB1",#N/A,TRUE,"GENERAL";"TAB2",#N/A,TRUE,"GENERAL";"TAB3",#N/A,TRUE,"GENERAL";"TAB4",#N/A,TRUE,"GENERAL";"TAB5",#N/A,TRUE,"GENERAL"}</definedName>
    <definedName name="uityjj" localSheetId="19" hidden="1">{"via1",#N/A,TRUE,"general";"via2",#N/A,TRUE,"general";"via3",#N/A,TRUE,"general"}</definedName>
    <definedName name="uityjj" localSheetId="20" hidden="1">{"via1",#N/A,TRUE,"general";"via2",#N/A,TRUE,"general";"via3",#N/A,TRUE,"general"}</definedName>
    <definedName name="uityjj" hidden="1">{"via1",#N/A,TRUE,"general";"via2",#N/A,TRUE,"general";"via3",#N/A,TRUE,"general"}</definedName>
    <definedName name="uityjj_1" localSheetId="19" hidden="1">{"via1",#N/A,TRUE,"general";"via2",#N/A,TRUE,"general";"via3",#N/A,TRUE,"general"}</definedName>
    <definedName name="uityjj_1" localSheetId="20" hidden="1">{"via1",#N/A,TRUE,"general";"via2",#N/A,TRUE,"general";"via3",#N/A,TRUE,"general"}</definedName>
    <definedName name="uityjj_1" hidden="1">{"via1",#N/A,TRUE,"general";"via2",#N/A,TRUE,"general";"via3",#N/A,TRUE,"general"}</definedName>
    <definedName name="UIU">[117]MATERIALES!$A$66:$D$114</definedName>
    <definedName name="uiufgj" localSheetId="19" hidden="1">{"TAB1",#N/A,TRUE,"GENERAL";"TAB2",#N/A,TRUE,"GENERAL";"TAB3",#N/A,TRUE,"GENERAL";"TAB4",#N/A,TRUE,"GENERAL";"TAB5",#N/A,TRUE,"GENERAL"}</definedName>
    <definedName name="uiufgj" localSheetId="20" hidden="1">{"TAB1",#N/A,TRUE,"GENERAL";"TAB2",#N/A,TRUE,"GENERAL";"TAB3",#N/A,TRUE,"GENERAL";"TAB4",#N/A,TRUE,"GENERAL";"TAB5",#N/A,TRUE,"GENERAL"}</definedName>
    <definedName name="uiufgj" hidden="1">{"TAB1",#N/A,TRUE,"GENERAL";"TAB2",#N/A,TRUE,"GENERAL";"TAB3",#N/A,TRUE,"GENERAL";"TAB4",#N/A,TRUE,"GENERAL";"TAB5",#N/A,TRUE,"GENERAL"}</definedName>
    <definedName name="uiufgj_1" localSheetId="19" hidden="1">{"TAB1",#N/A,TRUE,"GENERAL";"TAB2",#N/A,TRUE,"GENERAL";"TAB3",#N/A,TRUE,"GENERAL";"TAB4",#N/A,TRUE,"GENERAL";"TAB5",#N/A,TRUE,"GENERAL"}</definedName>
    <definedName name="uiufgj_1" localSheetId="20" hidden="1">{"TAB1",#N/A,TRUE,"GENERAL";"TAB2",#N/A,TRUE,"GENERAL";"TAB3",#N/A,TRUE,"GENERAL";"TAB4",#N/A,TRUE,"GENERAL";"TAB5",#N/A,TRUE,"GENERAL"}</definedName>
    <definedName name="uiufgj_1"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20" hidden="1">{"TAB1",#N/A,TRUE,"GENERAL";"TAB2",#N/A,TRUE,"GENERAL";"TAB3",#N/A,TRUE,"GENERAL";"TAB4",#N/A,TRUE,"GENERAL";"TAB5",#N/A,TRUE,"GENERAL"}</definedName>
    <definedName name="UIUYI" hidden="1">{"TAB1",#N/A,TRUE,"GENERAL";"TAB2",#N/A,TRUE,"GENERAL";"TAB3",#N/A,TRUE,"GENERAL";"TAB4",#N/A,TRUE,"GENERAL";"TAB5",#N/A,TRUE,"GENERAL"}</definedName>
    <definedName name="UIUYI_1" localSheetId="19" hidden="1">{"TAB1",#N/A,TRUE,"GENERAL";"TAB2",#N/A,TRUE,"GENERAL";"TAB3",#N/A,TRUE,"GENERAL";"TAB4",#N/A,TRUE,"GENERAL";"TAB5",#N/A,TRUE,"GENERAL"}</definedName>
    <definedName name="UIUYI_1" localSheetId="20" hidden="1">{"TAB1",#N/A,TRUE,"GENERAL";"TAB2",#N/A,TRUE,"GENERAL";"TAB3",#N/A,TRUE,"GENERAL";"TAB4",#N/A,TRUE,"GENERAL";"TAB5",#N/A,TRUE,"GENERAL"}</definedName>
    <definedName name="UIUYI_1" hidden="1">{"TAB1",#N/A,TRUE,"GENERAL";"TAB2",#N/A,TRUE,"GENERAL";"TAB3",#N/A,TRUE,"GENERAL";"TAB4",#N/A,TRUE,"GENERAL";"TAB5",#N/A,TRUE,"GENERAL"}</definedName>
    <definedName name="Uj" localSheetId="7">#REF!</definedName>
    <definedName name="Uj" localSheetId="1">#REF!</definedName>
    <definedName name="Uj">#REF!</definedName>
    <definedName name="ujyyu" localSheetId="7">#REF!</definedName>
    <definedName name="ujyyu" localSheetId="1">#REF!</definedName>
    <definedName name="ujyyu">#REF!</definedName>
    <definedName name="Uk" localSheetId="7">#REF!</definedName>
    <definedName name="Uk" localSheetId="1">#REF!</definedName>
    <definedName name="Uk">#REF!</definedName>
    <definedName name="Ull" localSheetId="7">#REF!</definedName>
    <definedName name="Ull" localSheetId="1">#REF!</definedName>
    <definedName name="Ull">#REF!</definedName>
    <definedName name="Um" localSheetId="7">#REF!</definedName>
    <definedName name="Um" localSheetId="1">#REF!</definedName>
    <definedName name="Um">#REF!</definedName>
    <definedName name="UMina">[93]Cuentas!$Q$11:$Q$46</definedName>
    <definedName name="Un" localSheetId="7">#REF!</definedName>
    <definedName name="Un" localSheetId="1">#REF!</definedName>
    <definedName name="Un">#REF!</definedName>
    <definedName name="UN_APU">IF(LEN([91]apu!XFB1)=2,"",IF([91]apu!XFB1="","",IF(ISERROR(SEARCH("-",[91]apu!$B1,3)),VLOOKUP([91]apu!$B1,[91]Insumos!XFD$1:B$65536,3,0),VLOOKUP([91]apu!XFB1,'[91]Ppto completo'!$D$1:$F$65536,3,FALSE))))</definedName>
    <definedName name="UN_AUX">IF([91]Auxiliares!$B1="","",VLOOKUP([91]Auxiliares!$B1,[91]Insumos!$D$1:$F$65536,3,FALSE))</definedName>
    <definedName name="UNIDAD521">[112]ITEMS!$C$522</definedName>
    <definedName name="Unidades" localSheetId="19">[230]Presup_Cancha!$J$13:$J$17</definedName>
    <definedName name="Unidades" localSheetId="18">[230]Presup_Cancha!$J$13:$J$17</definedName>
    <definedName name="Unidades" localSheetId="20">[230]Presup_Cancha!$J$13:$J$17</definedName>
    <definedName name="Unidades">[231]Presup_Cancha!$J$13:$J$17</definedName>
    <definedName name="UNION_DE_MECANICA_2" localSheetId="7">#REF!</definedName>
    <definedName name="UNION_DE_MECANICA_2" localSheetId="1">#REF!</definedName>
    <definedName name="UNION_DE_MECANICA_2">#REF!</definedName>
    <definedName name="UNION_DE_MECANICA_3" localSheetId="7">#REF!</definedName>
    <definedName name="UNION_DE_MECANICA_3" localSheetId="1">#REF!</definedName>
    <definedName name="UNION_DE_MECANICA_3">#REF!</definedName>
    <definedName name="UNION_DE_MECANICA_4" localSheetId="7">#REF!</definedName>
    <definedName name="UNION_DE_MECANICA_4" localSheetId="1">#REF!</definedName>
    <definedName name="UNION_DE_MECANICA_4">#REF!</definedName>
    <definedName name="UNION_DE_REPARACION_2__P.V.C" localSheetId="7">#REF!</definedName>
    <definedName name="UNION_DE_REPARACION_2__P.V.C" localSheetId="1">#REF!</definedName>
    <definedName name="UNION_DE_REPARACION_2__P.V.C">#REF!</definedName>
    <definedName name="UNION_DE_REPARACION_3" localSheetId="7">#REF!</definedName>
    <definedName name="UNION_DE_REPARACION_3" localSheetId="1">#REF!</definedName>
    <definedName name="UNION_DE_REPARACION_3">#REF!</definedName>
    <definedName name="UNION_DE_REPARACION_3__P.V.C" localSheetId="7">#REF!</definedName>
    <definedName name="UNION_DE_REPARACION_3__P.V.C" localSheetId="1">#REF!</definedName>
    <definedName name="UNION_DE_REPARACION_3__P.V.C">#REF!</definedName>
    <definedName name="UNION_DE_REPARACION_4" localSheetId="7">#REF!</definedName>
    <definedName name="UNION_DE_REPARACION_4" localSheetId="1">#REF!</definedName>
    <definedName name="UNION_DE_REPARACION_4">#REF!</definedName>
    <definedName name="UNION_P.V.C_1_2" localSheetId="7">#REF!</definedName>
    <definedName name="UNION_P.V.C_1_2" localSheetId="1">#REF!</definedName>
    <definedName name="UNION_P.V.C_1_2">#REF!</definedName>
    <definedName name="Unit" localSheetId="7" hidden="1">#REF!</definedName>
    <definedName name="Unit" localSheetId="1" hidden="1">#REF!</definedName>
    <definedName name="Unit" hidden="1">#REF!</definedName>
    <definedName name="UNITARIO">[232]Unitarios!$A$3:$D$13</definedName>
    <definedName name="unitarios" localSheetId="7">#REF!</definedName>
    <definedName name="unitarios" localSheetId="1">#REF!</definedName>
    <definedName name="unitarios">#REF!</definedName>
    <definedName name="units">'[111]REF - Listas'!$G$10:$G$18</definedName>
    <definedName name="Uñ" localSheetId="7">#REF!</definedName>
    <definedName name="Uñ" localSheetId="1">#REF!</definedName>
    <definedName name="Uñ">#REF!</definedName>
    <definedName name="Uo" localSheetId="7">#REF!</definedName>
    <definedName name="Uo" localSheetId="1">#REF!</definedName>
    <definedName name="Uo">#REF!</definedName>
    <definedName name="UOUIV" localSheetId="19" hidden="1">{"TAB1",#N/A,TRUE,"GENERAL";"TAB2",#N/A,TRUE,"GENERAL";"TAB3",#N/A,TRUE,"GENERAL";"TAB4",#N/A,TRUE,"GENERAL";"TAB5",#N/A,TRUE,"GENERAL"}</definedName>
    <definedName name="UOUIV" localSheetId="20" hidden="1">{"TAB1",#N/A,TRUE,"GENERAL";"TAB2",#N/A,TRUE,"GENERAL";"TAB3",#N/A,TRUE,"GENERAL";"TAB4",#N/A,TRUE,"GENERAL";"TAB5",#N/A,TRUE,"GENERAL"}</definedName>
    <definedName name="UOUIV" hidden="1">{"TAB1",#N/A,TRUE,"GENERAL";"TAB2",#N/A,TRUE,"GENERAL";"TAB3",#N/A,TRUE,"GENERAL";"TAB4",#N/A,TRUE,"GENERAL";"TAB5",#N/A,TRUE,"GENERAL"}</definedName>
    <definedName name="UOUIV_1" localSheetId="19" hidden="1">{"TAB1",#N/A,TRUE,"GENERAL";"TAB2",#N/A,TRUE,"GENERAL";"TAB3",#N/A,TRUE,"GENERAL";"TAB4",#N/A,TRUE,"GENERAL";"TAB5",#N/A,TRUE,"GENERAL"}</definedName>
    <definedName name="UOUIV_1" localSheetId="20" hidden="1">{"TAB1",#N/A,TRUE,"GENERAL";"TAB2",#N/A,TRUE,"GENERAL";"TAB3",#N/A,TRUE,"GENERAL";"TAB4",#N/A,TRUE,"GENERAL";"TAB5",#N/A,TRUE,"GENERAL"}</definedName>
    <definedName name="UOUIV_1" hidden="1">{"TAB1",#N/A,TRUE,"GENERAL";"TAB2",#N/A,TRUE,"GENERAL";"TAB3",#N/A,TRUE,"GENERAL";"TAB4",#N/A,TRUE,"GENERAL";"TAB5",#N/A,TRUE,"GENERAL"}</definedName>
    <definedName name="Up" localSheetId="7">#REF!</definedName>
    <definedName name="Up" localSheetId="1">#REF!</definedName>
    <definedName name="Up">#REF!</definedName>
    <definedName name="UPlanta">[93]Cuentas!$T$11:$T$56</definedName>
    <definedName name="Uq" localSheetId="7">#REF!</definedName>
    <definedName name="Uq" localSheetId="1">#REF!</definedName>
    <definedName name="Uq">#REF!</definedName>
    <definedName name="Ur" localSheetId="7">#REF!</definedName>
    <definedName name="Ur" localSheetId="1">#REF!</definedName>
    <definedName name="Ur">#REF!</definedName>
    <definedName name="uryur" localSheetId="19" hidden="1">{"TAB1",#N/A,TRUE,"GENERAL";"TAB2",#N/A,TRUE,"GENERAL";"TAB3",#N/A,TRUE,"GENERAL";"TAB4",#N/A,TRUE,"GENERAL";"TAB5",#N/A,TRUE,"GENERAL"}</definedName>
    <definedName name="uryur" localSheetId="20" hidden="1">{"TAB1",#N/A,TRUE,"GENERAL";"TAB2",#N/A,TRUE,"GENERAL";"TAB3",#N/A,TRUE,"GENERAL";"TAB4",#N/A,TRUE,"GENERAL";"TAB5",#N/A,TRUE,"GENERAL"}</definedName>
    <definedName name="uryur" hidden="1">{"TAB1",#N/A,TRUE,"GENERAL";"TAB2",#N/A,TRUE,"GENERAL";"TAB3",#N/A,TRUE,"GENERAL";"TAB4",#N/A,TRUE,"GENERAL";"TAB5",#N/A,TRUE,"GENERAL"}</definedName>
    <definedName name="uryur_1" localSheetId="19" hidden="1">{"TAB1",#N/A,TRUE,"GENERAL";"TAB2",#N/A,TRUE,"GENERAL";"TAB3",#N/A,TRUE,"GENERAL";"TAB4",#N/A,TRUE,"GENERAL";"TAB5",#N/A,TRUE,"GENERAL"}</definedName>
    <definedName name="uryur_1" localSheetId="20" hidden="1">{"TAB1",#N/A,TRUE,"GENERAL";"TAB2",#N/A,TRUE,"GENERAL";"TAB3",#N/A,TRUE,"GENERAL";"TAB4",#N/A,TRUE,"GENERAL";"TAB5",#N/A,TRUE,"GENERAL"}</definedName>
    <definedName name="uryur_1" hidden="1">{"TAB1",#N/A,TRUE,"GENERAL";"TAB2",#N/A,TRUE,"GENERAL";"TAB3",#N/A,TRUE,"GENERAL";"TAB4",#N/A,TRUE,"GENERAL";"TAB5",#N/A,TRUE,"GENERAL"}</definedName>
    <definedName name="Us" localSheetId="7">#REF!</definedName>
    <definedName name="Us" localSheetId="1">#REF!</definedName>
    <definedName name="Us">#REF!</definedName>
    <definedName name="ut" localSheetId="7">#REF!</definedName>
    <definedName name="ut" localSheetId="19">[41]MATERIALES!$H$6</definedName>
    <definedName name="ut" localSheetId="18">[41]MATERIALES!$H$6</definedName>
    <definedName name="ut" localSheetId="20">[41]MATERIALES!$H$6</definedName>
    <definedName name="ut" localSheetId="1">#REF!</definedName>
    <definedName name="ut">#REF!</definedName>
    <definedName name="Ut_Un" localSheetId="7">#REF!</definedName>
    <definedName name="Ut_Un" localSheetId="1">#REF!</definedName>
    <definedName name="Ut_Un">#REF!</definedName>
    <definedName name="Util" localSheetId="7">#REF!</definedName>
    <definedName name="Util" localSheetId="1">#REF!</definedName>
    <definedName name="Util">#REF!</definedName>
    <definedName name="utilidad" localSheetId="19">[47]DATOS!$B$18</definedName>
    <definedName name="utilidad" localSheetId="18">[47]DATOS!$B$18</definedName>
    <definedName name="utilidad" localSheetId="20">[47]DATOS!$B$18</definedName>
    <definedName name="utilidad">[82]DATOS!$B$18</definedName>
    <definedName name="UtilidadMensual" localSheetId="7">#REF!</definedName>
    <definedName name="UtilidadMensual" localSheetId="1">#REF!</definedName>
    <definedName name="UtilidadMensual">#REF!</definedName>
    <definedName name="UTILIOY">[117]MATERIALES!$H$5</definedName>
    <definedName name="UTMAR" localSheetId="7">#REF!</definedName>
    <definedName name="UTMAR" localSheetId="1">#REF!</definedName>
    <definedName name="UTMAR">#REF!</definedName>
    <definedName name="uu" localSheetId="7">#REF!</definedName>
    <definedName name="uu" localSheetId="19" hidden="1">{"TAB1",#N/A,TRUE,"GENERAL";"TAB2",#N/A,TRUE,"GENERAL";"TAB3",#N/A,TRUE,"GENERAL";"TAB4",#N/A,TRUE,"GENERAL";"TAB5",#N/A,TRUE,"GENERAL"}</definedName>
    <definedName name="uu" localSheetId="18" hidden="1">{"TAB1",#N/A,TRUE,"GENERAL";"TAB2",#N/A,TRUE,"GENERAL";"TAB3",#N/A,TRUE,"GENERAL";"TAB4",#N/A,TRUE,"GENERAL";"TAB5",#N/A,TRUE,"GENERAL"}</definedName>
    <definedName name="uu" localSheetId="20" hidden="1">{"TAB1",#N/A,TRUE,"GENERAL";"TAB2",#N/A,TRUE,"GENERAL";"TAB3",#N/A,TRUE,"GENERAL";"TAB4",#N/A,TRUE,"GENERAL";"TAB5",#N/A,TRUE,"GENERAL"}</definedName>
    <definedName name="uu" localSheetId="1">#REF!</definedName>
    <definedName name="uu">#REF!</definedName>
    <definedName name="uu_1" localSheetId="19" hidden="1">{"TAB1",#N/A,TRUE,"GENERAL";"TAB2",#N/A,TRUE,"GENERAL";"TAB3",#N/A,TRUE,"GENERAL";"TAB4",#N/A,TRUE,"GENERAL";"TAB5",#N/A,TRUE,"GENERAL"}</definedName>
    <definedName name="uu_1" localSheetId="20" hidden="1">{"TAB1",#N/A,TRUE,"GENERAL";"TAB2",#N/A,TRUE,"GENERAL";"TAB3",#N/A,TRUE,"GENERAL";"TAB4",#N/A,TRUE,"GENERAL";"TAB5",#N/A,TRUE,"GENERAL"}</definedName>
    <definedName name="uu_1" hidden="1">{"TAB1",#N/A,TRUE,"GENERAL";"TAB2",#N/A,TRUE,"GENERAL";"TAB3",#N/A,TRUE,"GENERAL";"TAB4",#N/A,TRUE,"GENERAL";"TAB5",#N/A,TRUE,"GENERAL"}</definedName>
    <definedName name="uuu" localSheetId="19" hidden="1">{"TAB1",#N/A,TRUE,"GENERAL";"TAB2",#N/A,TRUE,"GENERAL";"TAB3",#N/A,TRUE,"GENERAL";"TAB4",#N/A,TRUE,"GENERAL";"TAB5",#N/A,TRUE,"GENERAL"}</definedName>
    <definedName name="uuu" localSheetId="20" hidden="1">{"TAB1",#N/A,TRUE,"GENERAL";"TAB2",#N/A,TRUE,"GENERAL";"TAB3",#N/A,TRUE,"GENERAL";"TAB4",#N/A,TRUE,"GENERAL";"TAB5",#N/A,TRUE,"GENERAL"}</definedName>
    <definedName name="uuu" hidden="1">{"TAB1",#N/A,TRUE,"GENERAL";"TAB2",#N/A,TRUE,"GENERAL";"TAB3",#N/A,TRUE,"GENERAL";"TAB4",#N/A,TRUE,"GENERAL";"TAB5",#N/A,TRUE,"GENERAL"}</definedName>
    <definedName name="uuu_1" localSheetId="19" hidden="1">{"TAB1",#N/A,TRUE,"GENERAL";"TAB2",#N/A,TRUE,"GENERAL";"TAB3",#N/A,TRUE,"GENERAL";"TAB4",#N/A,TRUE,"GENERAL";"TAB5",#N/A,TRUE,"GENERAL"}</definedName>
    <definedName name="uuu_1" localSheetId="20" hidden="1">{"TAB1",#N/A,TRUE,"GENERAL";"TAB2",#N/A,TRUE,"GENERAL";"TAB3",#N/A,TRUE,"GENERAL";"TAB4",#N/A,TRUE,"GENERAL";"TAB5",#N/A,TRUE,"GENERAL"}</definedName>
    <definedName name="uuu_1" hidden="1">{"TAB1",#N/A,TRUE,"GENERAL";"TAB2",#N/A,TRUE,"GENERAL";"TAB3",#N/A,TRUE,"GENERAL";"TAB4",#N/A,TRUE,"GENERAL";"TAB5",#N/A,TRUE,"GENERAL"}</definedName>
    <definedName name="uuuu" localSheetId="7" hidden="1">#REF!</definedName>
    <definedName name="uuuu" localSheetId="1" hidden="1">#REF!</definedName>
    <definedName name="uuuu" hidden="1">#REF!</definedName>
    <definedName name="uuuuo" localSheetId="19" hidden="1">{"TAB1",#N/A,TRUE,"GENERAL";"TAB2",#N/A,TRUE,"GENERAL";"TAB3",#N/A,TRUE,"GENERAL";"TAB4",#N/A,TRUE,"GENERAL";"TAB5",#N/A,TRUE,"GENERAL"}</definedName>
    <definedName name="uuuuo" localSheetId="20" hidden="1">{"TAB1",#N/A,TRUE,"GENERAL";"TAB2",#N/A,TRUE,"GENERAL";"TAB3",#N/A,TRUE,"GENERAL";"TAB4",#N/A,TRUE,"GENERAL";"TAB5",#N/A,TRUE,"GENERAL"}</definedName>
    <definedName name="uuuuo" hidden="1">{"TAB1",#N/A,TRUE,"GENERAL";"TAB2",#N/A,TRUE,"GENERAL";"TAB3",#N/A,TRUE,"GENERAL";"TAB4",#N/A,TRUE,"GENERAL";"TAB5",#N/A,TRUE,"GENERAL"}</definedName>
    <definedName name="uuuuo_1" localSheetId="19" hidden="1">{"TAB1",#N/A,TRUE,"GENERAL";"TAB2",#N/A,TRUE,"GENERAL";"TAB3",#N/A,TRUE,"GENERAL";"TAB4",#N/A,TRUE,"GENERAL";"TAB5",#N/A,TRUE,"GENERAL"}</definedName>
    <definedName name="uuuuo_1" localSheetId="20" hidden="1">{"TAB1",#N/A,TRUE,"GENERAL";"TAB2",#N/A,TRUE,"GENERAL";"TAB3",#N/A,TRUE,"GENERAL";"TAB4",#N/A,TRUE,"GENERAL";"TAB5",#N/A,TRUE,"GENERAL"}</definedName>
    <definedName name="uuuuo_1" hidden="1">{"TAB1",#N/A,TRUE,"GENERAL";"TAB2",#N/A,TRUE,"GENERAL";"TAB3",#N/A,TRUE,"GENERAL";"TAB4",#N/A,TRUE,"GENERAL";"TAB5",#N/A,TRUE,"GENERAL"}</definedName>
    <definedName name="uuuuuj" localSheetId="19" hidden="1">{"via1",#N/A,TRUE,"general";"via2",#N/A,TRUE,"general";"via3",#N/A,TRUE,"general"}</definedName>
    <definedName name="uuuuuj" localSheetId="20" hidden="1">{"via1",#N/A,TRUE,"general";"via2",#N/A,TRUE,"general";"via3",#N/A,TRUE,"general"}</definedName>
    <definedName name="uuuuuj" hidden="1">{"via1",#N/A,TRUE,"general";"via2",#N/A,TRUE,"general";"via3",#N/A,TRUE,"general"}</definedName>
    <definedName name="uuuuuj_1" localSheetId="19" hidden="1">{"via1",#N/A,TRUE,"general";"via2",#N/A,TRUE,"general";"via3",#N/A,TRUE,"general"}</definedName>
    <definedName name="uuuuuj_1" localSheetId="20" hidden="1">{"via1",#N/A,TRUE,"general";"via2",#N/A,TRUE,"general";"via3",#N/A,TRUE,"general"}</definedName>
    <definedName name="uuuuuj_1" hidden="1">{"via1",#N/A,TRUE,"general";"via2",#N/A,TRUE,"general";"via3",#N/A,TRUE,"general"}</definedName>
    <definedName name="uuuuutiyt" localSheetId="7">#REF!</definedName>
    <definedName name="uuuuutiyt" localSheetId="1">#REF!</definedName>
    <definedName name="uuuuutiyt">#REF!</definedName>
    <definedName name="uuuuuu" localSheetId="7">#REF!</definedName>
    <definedName name="uuuuuu" localSheetId="1">#REF!</definedName>
    <definedName name="uuuuuu">#REF!</definedName>
    <definedName name="uuuuuuuuuu" localSheetId="7">#REF!</definedName>
    <definedName name="uuuuuuuuuu" localSheetId="1">#REF!</definedName>
    <definedName name="uuuuuuuuuu">#REF!</definedName>
    <definedName name="Uv" localSheetId="7">#REF!</definedName>
    <definedName name="Uv" localSheetId="1">#REF!</definedName>
    <definedName name="Uv">#REF!</definedName>
    <definedName name="Uw" localSheetId="7">#REF!</definedName>
    <definedName name="Uw" localSheetId="1">#REF!</definedName>
    <definedName name="Uw">#REF!</definedName>
    <definedName name="uwkap" localSheetId="19" hidden="1">{"TAB1",#N/A,TRUE,"GENERAL";"TAB2",#N/A,TRUE,"GENERAL";"TAB3",#N/A,TRUE,"GENERAL";"TAB4",#N/A,TRUE,"GENERAL";"TAB5",#N/A,TRUE,"GENERAL"}</definedName>
    <definedName name="uwkap" localSheetId="20" hidden="1">{"TAB1",#N/A,TRUE,"GENERAL";"TAB2",#N/A,TRUE,"GENERAL";"TAB3",#N/A,TRUE,"GENERAL";"TAB4",#N/A,TRUE,"GENERAL";"TAB5",#N/A,TRUE,"GENERAL"}</definedName>
    <definedName name="uwkap" hidden="1">{"TAB1",#N/A,TRUE,"GENERAL";"TAB2",#N/A,TRUE,"GENERAL";"TAB3",#N/A,TRUE,"GENERAL";"TAB4",#N/A,TRUE,"GENERAL";"TAB5",#N/A,TRUE,"GENERAL"}</definedName>
    <definedName name="uwkap_1" localSheetId="19" hidden="1">{"TAB1",#N/A,TRUE,"GENERAL";"TAB2",#N/A,TRUE,"GENERAL";"TAB3",#N/A,TRUE,"GENERAL";"TAB4",#N/A,TRUE,"GENERAL";"TAB5",#N/A,TRUE,"GENERAL"}</definedName>
    <definedName name="uwkap_1" localSheetId="20" hidden="1">{"TAB1",#N/A,TRUE,"GENERAL";"TAB2",#N/A,TRUE,"GENERAL";"TAB3",#N/A,TRUE,"GENERAL";"TAB4",#N/A,TRUE,"GENERAL";"TAB5",#N/A,TRUE,"GENERAL"}</definedName>
    <definedName name="uwkap_1" hidden="1">{"TAB1",#N/A,TRUE,"GENERAL";"TAB2",#N/A,TRUE,"GENERAL";"TAB3",#N/A,TRUE,"GENERAL";"TAB4",#N/A,TRUE,"GENERAL";"TAB5",#N/A,TRUE,"GENERAL"}</definedName>
    <definedName name="uxd" localSheetId="7">#REF!</definedName>
    <definedName name="uxd" localSheetId="19">#REF!</definedName>
    <definedName name="uxd" localSheetId="18">#REF!</definedName>
    <definedName name="uxd" localSheetId="20">#REF!</definedName>
    <definedName name="uxd" localSheetId="1">#REF!</definedName>
    <definedName name="uxd">#REF!</definedName>
    <definedName name="uy" localSheetId="7">#REF!</definedName>
    <definedName name="uy" localSheetId="20">#REF!</definedName>
    <definedName name="uy" localSheetId="1">#REF!</definedName>
    <definedName name="uy">#REF!</definedName>
    <definedName name="uyiyiy" localSheetId="19" hidden="1">{"TAB1",#N/A,TRUE,"GENERAL";"TAB2",#N/A,TRUE,"GENERAL";"TAB3",#N/A,TRUE,"GENERAL";"TAB4",#N/A,TRUE,"GENERAL";"TAB5",#N/A,TRUE,"GENERAL"}</definedName>
    <definedName name="uyiyiy" localSheetId="20" hidden="1">{"TAB1",#N/A,TRUE,"GENERAL";"TAB2",#N/A,TRUE,"GENERAL";"TAB3",#N/A,TRUE,"GENERAL";"TAB4",#N/A,TRUE,"GENERAL";"TAB5",#N/A,TRUE,"GENERAL"}</definedName>
    <definedName name="uyiyiy" hidden="1">{"TAB1",#N/A,TRUE,"GENERAL";"TAB2",#N/A,TRUE,"GENERAL";"TAB3",#N/A,TRUE,"GENERAL";"TAB4",#N/A,TRUE,"GENERAL";"TAB5",#N/A,TRUE,"GENERAL"}</definedName>
    <definedName name="uyiyiy_1" localSheetId="19" hidden="1">{"TAB1",#N/A,TRUE,"GENERAL";"TAB2",#N/A,TRUE,"GENERAL";"TAB3",#N/A,TRUE,"GENERAL";"TAB4",#N/A,TRUE,"GENERAL";"TAB5",#N/A,TRUE,"GENERAL"}</definedName>
    <definedName name="uyiyiy_1" localSheetId="20" hidden="1">{"TAB1",#N/A,TRUE,"GENERAL";"TAB2",#N/A,TRUE,"GENERAL";"TAB3",#N/A,TRUE,"GENERAL";"TAB4",#N/A,TRUE,"GENERAL";"TAB5",#N/A,TRUE,"GENERAL"}</definedName>
    <definedName name="uyiyiy_1" hidden="1">{"TAB1",#N/A,TRUE,"GENERAL";"TAB2",#N/A,TRUE,"GENERAL";"TAB3",#N/A,TRUE,"GENERAL";"TAB4",#N/A,TRUE,"GENERAL";"TAB5",#N/A,TRUE,"GENERAL"}</definedName>
    <definedName name="UYJ">[28]PRECIOS!$F$6</definedName>
    <definedName name="UYT" localSheetId="7">#REF!</definedName>
    <definedName name="UYT" localSheetId="20">#REF!</definedName>
    <definedName name="UYT" localSheetId="1">#REF!</definedName>
    <definedName name="UYT">#REF!</definedName>
    <definedName name="uytu" localSheetId="19" hidden="1">{"TAB1",#N/A,TRUE,"GENERAL";"TAB2",#N/A,TRUE,"GENERAL";"TAB3",#N/A,TRUE,"GENERAL";"TAB4",#N/A,TRUE,"GENERAL";"TAB5",#N/A,TRUE,"GENERAL"}</definedName>
    <definedName name="uytu" localSheetId="20" hidden="1">{"TAB1",#N/A,TRUE,"GENERAL";"TAB2",#N/A,TRUE,"GENERAL";"TAB3",#N/A,TRUE,"GENERAL";"TAB4",#N/A,TRUE,"GENERAL";"TAB5",#N/A,TRUE,"GENERAL"}</definedName>
    <definedName name="uytu" hidden="1">{"TAB1",#N/A,TRUE,"GENERAL";"TAB2",#N/A,TRUE,"GENERAL";"TAB3",#N/A,TRUE,"GENERAL";"TAB4",#N/A,TRUE,"GENERAL";"TAB5",#N/A,TRUE,"GENERAL"}</definedName>
    <definedName name="uytu_1" localSheetId="19" hidden="1">{"TAB1",#N/A,TRUE,"GENERAL";"TAB2",#N/A,TRUE,"GENERAL";"TAB3",#N/A,TRUE,"GENERAL";"TAB4",#N/A,TRUE,"GENERAL";"TAB5",#N/A,TRUE,"GENERAL"}</definedName>
    <definedName name="uytu_1" localSheetId="20" hidden="1">{"TAB1",#N/A,TRUE,"GENERAL";"TAB2",#N/A,TRUE,"GENERAL";"TAB3",#N/A,TRUE,"GENERAL";"TAB4",#N/A,TRUE,"GENERAL";"TAB5",#N/A,TRUE,"GENERAL"}</definedName>
    <definedName name="uytu_1" hidden="1">{"TAB1",#N/A,TRUE,"GENERAL";"TAB2",#N/A,TRUE,"GENERAL";"TAB3",#N/A,TRUE,"GENERAL";"TAB4",#N/A,TRUE,"GENERAL";"TAB5",#N/A,TRUE,"GENERAL"}</definedName>
    <definedName name="uyur" localSheetId="19" hidden="1">{"via1",#N/A,TRUE,"general";"via2",#N/A,TRUE,"general";"via3",#N/A,TRUE,"general"}</definedName>
    <definedName name="uyur" localSheetId="20" hidden="1">{"via1",#N/A,TRUE,"general";"via2",#N/A,TRUE,"general";"via3",#N/A,TRUE,"general"}</definedName>
    <definedName name="uyur" hidden="1">{"via1",#N/A,TRUE,"general";"via2",#N/A,TRUE,"general";"via3",#N/A,TRUE,"general"}</definedName>
    <definedName name="uyur_1" localSheetId="19" hidden="1">{"via1",#N/A,TRUE,"general";"via2",#N/A,TRUE,"general";"via3",#N/A,TRUE,"general"}</definedName>
    <definedName name="uyur_1" localSheetId="20" hidden="1">{"via1",#N/A,TRUE,"general";"via2",#N/A,TRUE,"general";"via3",#N/A,TRUE,"general"}</definedName>
    <definedName name="uyur_1" hidden="1">{"via1",#N/A,TRUE,"general";"via2",#N/A,TRUE,"general";"via3",#N/A,TRUE,"general"}</definedName>
    <definedName name="Uz" localSheetId="7">#REF!</definedName>
    <definedName name="Uz" localSheetId="1">#REF!</definedName>
    <definedName name="Uz">#REF!</definedName>
    <definedName name="V" localSheetId="7">[233]FINANZAS!#REF!</definedName>
    <definedName name="v" localSheetId="19" hidden="1">{"TAB1",#N/A,TRUE,"GENERAL";"TAB2",#N/A,TRUE,"GENERAL";"TAB3",#N/A,TRUE,"GENERAL";"TAB4",#N/A,TRUE,"GENERAL";"TAB5",#N/A,TRUE,"GENERAL"}</definedName>
    <definedName name="v" localSheetId="18" hidden="1">{"TAB1",#N/A,TRUE,"GENERAL";"TAB2",#N/A,TRUE,"GENERAL";"TAB3",#N/A,TRUE,"GENERAL";"TAB4",#N/A,TRUE,"GENERAL";"TAB5",#N/A,TRUE,"GENERAL"}</definedName>
    <definedName name="v" localSheetId="20" hidden="1">{"TAB1",#N/A,TRUE,"GENERAL";"TAB2",#N/A,TRUE,"GENERAL";"TAB3",#N/A,TRUE,"GENERAL";"TAB4",#N/A,TRUE,"GENERAL";"TAB5",#N/A,TRUE,"GENERAL"}</definedName>
    <definedName name="V" localSheetId="1">[233]FINANZAS!#REF!</definedName>
    <definedName name="V">[233]FINANZAS!#REF!</definedName>
    <definedName name="V.M.CV1_Moisture" localSheetId="7">#REF!</definedName>
    <definedName name="V.M.CV1_Moisture" localSheetId="1">#REF!</definedName>
    <definedName name="V.M.CV1_Moisture">#REF!</definedName>
    <definedName name="V.M.CV2_Al" localSheetId="7">#REF!</definedName>
    <definedName name="V.M.CV2_Al" localSheetId="1">#REF!</definedName>
    <definedName name="V.M.CV2_Al">#REF!</definedName>
    <definedName name="V.M.CV2_Co" localSheetId="7">#REF!</definedName>
    <definedName name="V.M.CV2_Co" localSheetId="1">#REF!</definedName>
    <definedName name="V.M.CV2_Co">#REF!</definedName>
    <definedName name="V.M.CV2_DryTonnes" localSheetId="7">#REF!</definedName>
    <definedName name="V.M.CV2_DryTonnes" localSheetId="1">#REF!</definedName>
    <definedName name="V.M.CV2_DryTonnes">#REF!</definedName>
    <definedName name="V.M.CV2_dtph" localSheetId="7">#REF!</definedName>
    <definedName name="V.M.CV2_dtph" localSheetId="1">#REF!</definedName>
    <definedName name="V.M.CV2_dtph">#REF!</definedName>
    <definedName name="V.M.CV2_Fe" localSheetId="7">#REF!</definedName>
    <definedName name="V.M.CV2_Fe" localSheetId="1">#REF!</definedName>
    <definedName name="V.M.CV2_Fe">#REF!</definedName>
    <definedName name="V.M.CV2_Mg" localSheetId="7">#REF!</definedName>
    <definedName name="V.M.CV2_Mg" localSheetId="1">#REF!</definedName>
    <definedName name="V.M.CV2_Mg">#REF!</definedName>
    <definedName name="V.M.CV2_Ni" localSheetId="7">#REF!</definedName>
    <definedName name="V.M.CV2_Ni" localSheetId="1">#REF!</definedName>
    <definedName name="V.M.CV2_Ni">#REF!</definedName>
    <definedName name="V.M.CV2_Si" localSheetId="7">#REF!</definedName>
    <definedName name="V.M.CV2_Si" localSheetId="1">#REF!</definedName>
    <definedName name="V.M.CV2_Si">#REF!</definedName>
    <definedName name="V.M.Mill_Availability" localSheetId="7">#REF!</definedName>
    <definedName name="V.M.Mill_Availability" localSheetId="1">#REF!</definedName>
    <definedName name="V.M.Mill_Availability">#REF!</definedName>
    <definedName name="V.M.Mill_Downtime" localSheetId="7">#REF!</definedName>
    <definedName name="V.M.Mill_Downtime" localSheetId="1">#REF!</definedName>
    <definedName name="V.M.Mill_Downtime">#REF!</definedName>
    <definedName name="V.M.Mill_DryTonnes" localSheetId="7">#REF!</definedName>
    <definedName name="V.M.Mill_DryTonnes" localSheetId="1">#REF!</definedName>
    <definedName name="V.M.Mill_DryTonnes">#REF!</definedName>
    <definedName name="V.M.Mill_DryTph" localSheetId="7">#REF!</definedName>
    <definedName name="V.M.Mill_DryTph" localSheetId="1">#REF!</definedName>
    <definedName name="V.M.Mill_DryTph">#REF!</definedName>
    <definedName name="V.M.Mill_PowerDraw" localSheetId="7">#REF!</definedName>
    <definedName name="V.M.Mill_PowerDraw" localSheetId="1">#REF!</definedName>
    <definedName name="V.M.Mill_PowerDraw">#REF!</definedName>
    <definedName name="V.M.Mill_PowerDrawPerTonne" localSheetId="7">#REF!</definedName>
    <definedName name="V.M.Mill_PowerDrawPerTonne" localSheetId="1">#REF!</definedName>
    <definedName name="V.M.Mill_PowerDrawPerTonne">#REF!</definedName>
    <definedName name="V.M.Mill_Uptime" localSheetId="7">#REF!</definedName>
    <definedName name="V.M.Mill_Uptime" localSheetId="1">#REF!</definedName>
    <definedName name="V.M.Mill_Uptime">#REF!</definedName>
    <definedName name="V.M.Mill_Utilization" localSheetId="7">#REF!</definedName>
    <definedName name="V.M.Mill_Utilization" localSheetId="1">#REF!</definedName>
    <definedName name="V.M.Mill_Utilization">#REF!</definedName>
    <definedName name="V.M.Mill_WetTonnes" localSheetId="7">#REF!</definedName>
    <definedName name="V.M.Mill_WetTonnes" localSheetId="1">#REF!</definedName>
    <definedName name="V.M.Mill_WetTonnes">#REF!</definedName>
    <definedName name="V.M.Mill_WetTph" localSheetId="7">#REF!</definedName>
    <definedName name="V.M.Mill_WetTph" localSheetId="1">#REF!</definedName>
    <definedName name="V.M.Mill_WetTph">#REF!</definedName>
    <definedName name="V.M.MillFeed_Al" localSheetId="7">#REF!</definedName>
    <definedName name="V.M.MillFeed_Al" localSheetId="1">#REF!</definedName>
    <definedName name="V.M.MillFeed_Al">#REF!</definedName>
    <definedName name="V.M.MillFeed_Co" localSheetId="7">#REF!</definedName>
    <definedName name="V.M.MillFeed_Co" localSheetId="1">#REF!</definedName>
    <definedName name="V.M.MillFeed_Co">#REF!</definedName>
    <definedName name="V.M.MillFeed_Fe" localSheetId="7">#REF!</definedName>
    <definedName name="V.M.MillFeed_Fe" localSheetId="1">#REF!</definedName>
    <definedName name="V.M.MillFeed_Fe">#REF!</definedName>
    <definedName name="V.M.MillFeed_Mg" localSheetId="7">#REF!</definedName>
    <definedName name="V.M.MillFeed_Mg" localSheetId="1">#REF!</definedName>
    <definedName name="V.M.MillFeed_Mg">#REF!</definedName>
    <definedName name="V.M.MillFeed_Ni" localSheetId="7">#REF!</definedName>
    <definedName name="V.M.MillFeed_Ni" localSheetId="1">#REF!</definedName>
    <definedName name="V.M.MillFeed_Ni">#REF!</definedName>
    <definedName name="V.M.MillFeed_Si" localSheetId="7">#REF!</definedName>
    <definedName name="V.M.MillFeed_Si" localSheetId="1">#REF!</definedName>
    <definedName name="V.M.MillFeed_Si">#REF!</definedName>
    <definedName name="V.M.MillH2O_Head" localSheetId="7">#REF!</definedName>
    <definedName name="V.M.MillH2O_Head" localSheetId="1">#REF!</definedName>
    <definedName name="V.M.MillH2O_Head">#REF!</definedName>
    <definedName name="V.M.MillH2O_Screen" localSheetId="7">#REF!</definedName>
    <definedName name="V.M.MillH2O_Screen" localSheetId="1">#REF!</definedName>
    <definedName name="V.M.MillH2O_Screen">#REF!</definedName>
    <definedName name="V.M.MillH2O_Total" localSheetId="7">#REF!</definedName>
    <definedName name="V.M.MillH2O_Total" localSheetId="1">#REF!</definedName>
    <definedName name="V.M.MillH2O_Total">#REF!</definedName>
    <definedName name="V.M.OreToStorage_Al" localSheetId="7">#REF!</definedName>
    <definedName name="V.M.OreToStorage_Al" localSheetId="1">#REF!</definedName>
    <definedName name="V.M.OreToStorage_Al">#REF!</definedName>
    <definedName name="V.M.OreToStorage_Co" localSheetId="7">#REF!</definedName>
    <definedName name="V.M.OreToStorage_Co" localSheetId="1">#REF!</definedName>
    <definedName name="V.M.OreToStorage_Co">#REF!</definedName>
    <definedName name="V.M.OreToStorage_DryTonnes" localSheetId="7">#REF!</definedName>
    <definedName name="V.M.OreToStorage_DryTonnes" localSheetId="1">#REF!</definedName>
    <definedName name="V.M.OreToStorage_DryTonnes">#REF!</definedName>
    <definedName name="V.M.OreToStorage_DryTph" localSheetId="7">#REF!</definedName>
    <definedName name="V.M.OreToStorage_DryTph" localSheetId="1">#REF!</definedName>
    <definedName name="V.M.OreToStorage_DryTph">#REF!</definedName>
    <definedName name="V.M.OreToStorage_Fe" localSheetId="7">#REF!</definedName>
    <definedName name="V.M.OreToStorage_Fe" localSheetId="1">#REF!</definedName>
    <definedName name="V.M.OreToStorage_Fe">#REF!</definedName>
    <definedName name="V.M.OreToStorage_Mg" localSheetId="7">#REF!</definedName>
    <definedName name="V.M.OreToStorage_Mg" localSheetId="1">#REF!</definedName>
    <definedName name="V.M.OreToStorage_Mg">#REF!</definedName>
    <definedName name="V.M.OreToStorage_Ni" localSheetId="7">#REF!</definedName>
    <definedName name="V.M.OreToStorage_Ni" localSheetId="1">#REF!</definedName>
    <definedName name="V.M.OreToStorage_Ni">#REF!</definedName>
    <definedName name="V.M.OreToStorage_PulpDensity" localSheetId="7">#REF!</definedName>
    <definedName name="V.M.OreToStorage_PulpDensity" localSheetId="1">#REF!</definedName>
    <definedName name="V.M.OreToStorage_PulpDensity">#REF!</definedName>
    <definedName name="V.M.OreToStorage_PulpYieldStress" localSheetId="7">#REF!</definedName>
    <definedName name="V.M.OreToStorage_PulpYieldStress" localSheetId="1">#REF!</definedName>
    <definedName name="V.M.OreToStorage_PulpYieldStress">#REF!</definedName>
    <definedName name="V.M.OreToStorage_Si" localSheetId="7">#REF!</definedName>
    <definedName name="V.M.OreToStorage_Si" localSheetId="1">#REF!</definedName>
    <definedName name="V.M.OreToStorage_Si">#REF!</definedName>
    <definedName name="V.M.OreToStorage_Volume" localSheetId="7">#REF!</definedName>
    <definedName name="V.M.OreToStorage_Volume" localSheetId="1">#REF!</definedName>
    <definedName name="V.M.OreToStorage_Volume">#REF!</definedName>
    <definedName name="V.M.OreToStorage_VolumePerHr" localSheetId="7">#REF!</definedName>
    <definedName name="V.M.OreToStorage_VolumePerHr" localSheetId="1">#REF!</definedName>
    <definedName name="V.M.OreToStorage_VolumePerHr">#REF!</definedName>
    <definedName name="V.Y.CV1_Moisture" localSheetId="7">#REF!</definedName>
    <definedName name="V.Y.CV1_Moisture" localSheetId="1">#REF!</definedName>
    <definedName name="V.Y.CV1_Moisture">#REF!</definedName>
    <definedName name="V.Y.CV2_Al" localSheetId="7">#REF!</definedName>
    <definedName name="V.Y.CV2_Al" localSheetId="1">#REF!</definedName>
    <definedName name="V.Y.CV2_Al">#REF!</definedName>
    <definedName name="V.Y.CV2_Co" localSheetId="7">#REF!</definedName>
    <definedName name="V.Y.CV2_Co" localSheetId="1">#REF!</definedName>
    <definedName name="V.Y.CV2_Co">#REF!</definedName>
    <definedName name="V.Y.CV2_DryTonnes" localSheetId="7">#REF!</definedName>
    <definedName name="V.Y.CV2_DryTonnes" localSheetId="1">#REF!</definedName>
    <definedName name="V.Y.CV2_DryTonnes">#REF!</definedName>
    <definedName name="V.Y.CV2_dtph" localSheetId="7">#REF!</definedName>
    <definedName name="V.Y.CV2_dtph" localSheetId="1">#REF!</definedName>
    <definedName name="V.Y.CV2_dtph">#REF!</definedName>
    <definedName name="V.Y.CV2_Fe" localSheetId="7">#REF!</definedName>
    <definedName name="V.Y.CV2_Fe" localSheetId="1">#REF!</definedName>
    <definedName name="V.Y.CV2_Fe">#REF!</definedName>
    <definedName name="V.Y.CV2_Mg" localSheetId="7">#REF!</definedName>
    <definedName name="V.Y.CV2_Mg" localSheetId="1">#REF!</definedName>
    <definedName name="V.Y.CV2_Mg">#REF!</definedName>
    <definedName name="V.Y.CV2_Ni" localSheetId="7">#REF!</definedName>
    <definedName name="V.Y.CV2_Ni" localSheetId="1">#REF!</definedName>
    <definedName name="V.Y.CV2_Ni">#REF!</definedName>
    <definedName name="V.Y.CV2_Si" localSheetId="7">#REF!</definedName>
    <definedName name="V.Y.CV2_Si" localSheetId="1">#REF!</definedName>
    <definedName name="V.Y.CV2_Si">#REF!</definedName>
    <definedName name="V.Y.Mill_Availability" localSheetId="7">#REF!</definedName>
    <definedName name="V.Y.Mill_Availability" localSheetId="1">#REF!</definedName>
    <definedName name="V.Y.Mill_Availability">#REF!</definedName>
    <definedName name="V.Y.Mill_Downtime" localSheetId="7">#REF!</definedName>
    <definedName name="V.Y.Mill_Downtime" localSheetId="1">#REF!</definedName>
    <definedName name="V.Y.Mill_Downtime">#REF!</definedName>
    <definedName name="V.Y.Mill_DryTonnes" localSheetId="7">#REF!</definedName>
    <definedName name="V.Y.Mill_DryTonnes" localSheetId="1">#REF!</definedName>
    <definedName name="V.Y.Mill_DryTonnes">#REF!</definedName>
    <definedName name="V.Y.Mill_DryTph" localSheetId="7">#REF!</definedName>
    <definedName name="V.Y.Mill_DryTph" localSheetId="1">#REF!</definedName>
    <definedName name="V.Y.Mill_DryTph">#REF!</definedName>
    <definedName name="V.Y.Mill_PowerDraw" localSheetId="7">#REF!</definedName>
    <definedName name="V.Y.Mill_PowerDraw" localSheetId="1">#REF!</definedName>
    <definedName name="V.Y.Mill_PowerDraw">#REF!</definedName>
    <definedName name="V.Y.Mill_PowerDrawPerTonne" localSheetId="7">#REF!</definedName>
    <definedName name="V.Y.Mill_PowerDrawPerTonne" localSheetId="1">#REF!</definedName>
    <definedName name="V.Y.Mill_PowerDrawPerTonne">#REF!</definedName>
    <definedName name="V.Y.Mill_Uptime" localSheetId="7">#REF!</definedName>
    <definedName name="V.Y.Mill_Uptime" localSheetId="1">#REF!</definedName>
    <definedName name="V.Y.Mill_Uptime">#REF!</definedName>
    <definedName name="V.Y.Mill_Utilization" localSheetId="7">#REF!</definedName>
    <definedName name="V.Y.Mill_Utilization" localSheetId="1">#REF!</definedName>
    <definedName name="V.Y.Mill_Utilization">#REF!</definedName>
    <definedName name="V.Y.Mill_WetTonnes" localSheetId="7">#REF!</definedName>
    <definedName name="V.Y.Mill_WetTonnes" localSheetId="1">#REF!</definedName>
    <definedName name="V.Y.Mill_WetTonnes">#REF!</definedName>
    <definedName name="V.Y.Mill_WetTph" localSheetId="7">#REF!</definedName>
    <definedName name="V.Y.Mill_WetTph" localSheetId="1">#REF!</definedName>
    <definedName name="V.Y.Mill_WetTph">#REF!</definedName>
    <definedName name="V.Y.MillFeed_Al" localSheetId="7">#REF!</definedName>
    <definedName name="V.Y.MillFeed_Al" localSheetId="1">#REF!</definedName>
    <definedName name="V.Y.MillFeed_Al">#REF!</definedName>
    <definedName name="V.Y.MillFeed_Co" localSheetId="7">#REF!</definedName>
    <definedName name="V.Y.MillFeed_Co" localSheetId="1">#REF!</definedName>
    <definedName name="V.Y.MillFeed_Co">#REF!</definedName>
    <definedName name="V.Y.MillFeed_Fe" localSheetId="7">#REF!</definedName>
    <definedName name="V.Y.MillFeed_Fe" localSheetId="1">#REF!</definedName>
    <definedName name="V.Y.MillFeed_Fe">#REF!</definedName>
    <definedName name="V.Y.MillFeed_Mg" localSheetId="7">#REF!</definedName>
    <definedName name="V.Y.MillFeed_Mg" localSheetId="1">#REF!</definedName>
    <definedName name="V.Y.MillFeed_Mg">#REF!</definedName>
    <definedName name="V.Y.MillFeed_Ni" localSheetId="7">#REF!</definedName>
    <definedName name="V.Y.MillFeed_Ni" localSheetId="1">#REF!</definedName>
    <definedName name="V.Y.MillFeed_Ni">#REF!</definedName>
    <definedName name="V.Y.MillFeed_Si" localSheetId="7">#REF!</definedName>
    <definedName name="V.Y.MillFeed_Si" localSheetId="1">#REF!</definedName>
    <definedName name="V.Y.MillFeed_Si">#REF!</definedName>
    <definedName name="V.Y.MillH2O_Head" localSheetId="7">#REF!</definedName>
    <definedName name="V.Y.MillH2O_Head" localSheetId="1">#REF!</definedName>
    <definedName name="V.Y.MillH2O_Head">#REF!</definedName>
    <definedName name="V.Y.MillH2O_Screen" localSheetId="7">#REF!</definedName>
    <definedName name="V.Y.MillH2O_Screen" localSheetId="1">#REF!</definedName>
    <definedName name="V.Y.MillH2O_Screen">#REF!</definedName>
    <definedName name="V.Y.MillH2O_Total" localSheetId="7">#REF!</definedName>
    <definedName name="V.Y.MillH2O_Total" localSheetId="1">#REF!</definedName>
    <definedName name="V.Y.MillH2O_Total">#REF!</definedName>
    <definedName name="V.Y.OreToStorage_Al" localSheetId="7">#REF!</definedName>
    <definedName name="V.Y.OreToStorage_Al" localSheetId="1">#REF!</definedName>
    <definedName name="V.Y.OreToStorage_Al">#REF!</definedName>
    <definedName name="V.Y.OreToStorage_Co" localSheetId="7">#REF!</definedName>
    <definedName name="V.Y.OreToStorage_Co" localSheetId="1">#REF!</definedName>
    <definedName name="V.Y.OreToStorage_Co">#REF!</definedName>
    <definedName name="V.Y.OreToStorage_DryTonnes" localSheetId="7">#REF!</definedName>
    <definedName name="V.Y.OreToStorage_DryTonnes" localSheetId="1">#REF!</definedName>
    <definedName name="V.Y.OreToStorage_DryTonnes">#REF!</definedName>
    <definedName name="V.Y.OreToStorage_DryTph" localSheetId="7">#REF!</definedName>
    <definedName name="V.Y.OreToStorage_DryTph" localSheetId="1">#REF!</definedName>
    <definedName name="V.Y.OreToStorage_DryTph">#REF!</definedName>
    <definedName name="V.Y.OreToStorage_Fe" localSheetId="7">#REF!</definedName>
    <definedName name="V.Y.OreToStorage_Fe" localSheetId="1">#REF!</definedName>
    <definedName name="V.Y.OreToStorage_Fe">#REF!</definedName>
    <definedName name="V.Y.OreToStorage_Mg" localSheetId="7">#REF!</definedName>
    <definedName name="V.Y.OreToStorage_Mg" localSheetId="1">#REF!</definedName>
    <definedName name="V.Y.OreToStorage_Mg">#REF!</definedName>
    <definedName name="V.Y.OreToStorage_Ni" localSheetId="7">#REF!</definedName>
    <definedName name="V.Y.OreToStorage_Ni" localSheetId="1">#REF!</definedName>
    <definedName name="V.Y.OreToStorage_Ni">#REF!</definedName>
    <definedName name="V.Y.OreToStorage_PulpDensity" localSheetId="7">#REF!</definedName>
    <definedName name="V.Y.OreToStorage_PulpDensity" localSheetId="1">#REF!</definedName>
    <definedName name="V.Y.OreToStorage_PulpDensity">#REF!</definedName>
    <definedName name="V.Y.OreToStorage_PulpYieldStress" localSheetId="7">#REF!</definedName>
    <definedName name="V.Y.OreToStorage_PulpYieldStress" localSheetId="1">#REF!</definedName>
    <definedName name="V.Y.OreToStorage_PulpYieldStress">#REF!</definedName>
    <definedName name="V.Y.OreToStorage_Si" localSheetId="7">#REF!</definedName>
    <definedName name="V.Y.OreToStorage_Si" localSheetId="1">#REF!</definedName>
    <definedName name="V.Y.OreToStorage_Si">#REF!</definedName>
    <definedName name="V.Y.OreToStorage_Volume" localSheetId="7">#REF!</definedName>
    <definedName name="V.Y.OreToStorage_Volume" localSheetId="1">#REF!</definedName>
    <definedName name="V.Y.OreToStorage_Volume">#REF!</definedName>
    <definedName name="V.Y.OreToStorage_VolumePerHr" localSheetId="7">#REF!</definedName>
    <definedName name="V.Y.OreToStorage_VolumePerHr" localSheetId="1">#REF!</definedName>
    <definedName name="V.Y.OreToStorage_VolumePerHr">#REF!</definedName>
    <definedName name="v_1" localSheetId="19" hidden="1">{"TAB1",#N/A,TRUE,"GENERAL";"TAB2",#N/A,TRUE,"GENERAL";"TAB3",#N/A,TRUE,"GENERAL";"TAB4",#N/A,TRUE,"GENERAL";"TAB5",#N/A,TRUE,"GENERAL"}</definedName>
    <definedName name="v_1" localSheetId="20" hidden="1">{"TAB1",#N/A,TRUE,"GENERAL";"TAB2",#N/A,TRUE,"GENERAL";"TAB3",#N/A,TRUE,"GENERAL";"TAB4",#N/A,TRUE,"GENERAL";"TAB5",#N/A,TRUE,"GENERAL"}</definedName>
    <definedName name="v_1" hidden="1">{"TAB1",#N/A,TRUE,"GENERAL";"TAB2",#N/A,TRUE,"GENERAL";"TAB3",#N/A,TRUE,"GENERAL";"TAB4",#N/A,TRUE,"GENERAL";"TAB5",#N/A,TRUE,"GENERAL"}</definedName>
    <definedName name="Va" localSheetId="7">#REF!</definedName>
    <definedName name="Va" localSheetId="1">#REF!</definedName>
    <definedName name="Va">#REF!</definedName>
    <definedName name="VAL_100PE_S1" localSheetId="7">#REF!</definedName>
    <definedName name="VAL_100PE_S1" localSheetId="1">#REF!</definedName>
    <definedName name="VAL_100PE_S1">#REF!</definedName>
    <definedName name="VAL_100PE_S2" localSheetId="7">#REF!</definedName>
    <definedName name="VAL_100PE_S2" localSheetId="1">#REF!</definedName>
    <definedName name="VAL_100PE_S2">#REF!</definedName>
    <definedName name="VAL_100PE_S3" localSheetId="7">#REF!</definedName>
    <definedName name="VAL_100PE_S3" localSheetId="1">#REF!</definedName>
    <definedName name="VAL_100PE_S3">#REF!</definedName>
    <definedName name="VAL_100PE_S4" localSheetId="7">#REF!</definedName>
    <definedName name="VAL_100PE_S4" localSheetId="1">#REF!</definedName>
    <definedName name="VAL_100PE_S4">#REF!</definedName>
    <definedName name="VAL_100PE_S5" localSheetId="7">#REF!</definedName>
    <definedName name="VAL_100PE_S5" localSheetId="1">#REF!</definedName>
    <definedName name="VAL_100PE_S5">#REF!</definedName>
    <definedName name="VAL_100PE_S6" localSheetId="7">#REF!</definedName>
    <definedName name="VAL_100PE_S6" localSheetId="1">#REF!</definedName>
    <definedName name="VAL_100PE_S6">#REF!</definedName>
    <definedName name="VAL150PE_S1" localSheetId="7">#REF!</definedName>
    <definedName name="VAL150PE_S1" localSheetId="1">#REF!</definedName>
    <definedName name="VAL150PE_S1">#REF!</definedName>
    <definedName name="VAL150PE_S2" localSheetId="7">#REF!</definedName>
    <definedName name="VAL150PE_S2" localSheetId="1">#REF!</definedName>
    <definedName name="VAL150PE_S2">#REF!</definedName>
    <definedName name="VAL150PE_S3" localSheetId="7">#REF!</definedName>
    <definedName name="VAL150PE_S3" localSheetId="1">#REF!</definedName>
    <definedName name="VAL150PE_S3">#REF!</definedName>
    <definedName name="VAL150PE_S4" localSheetId="7">#REF!</definedName>
    <definedName name="VAL150PE_S4" localSheetId="1">#REF!</definedName>
    <definedName name="VAL150PE_S4">#REF!</definedName>
    <definedName name="VAL150PE_S5" localSheetId="7">#REF!</definedName>
    <definedName name="VAL150PE_S5" localSheetId="1">#REF!</definedName>
    <definedName name="VAL150PE_S5">#REF!</definedName>
    <definedName name="VAL150PE_S6" localSheetId="7">#REF!</definedName>
    <definedName name="VAL150PE_S6" localSheetId="1">#REF!</definedName>
    <definedName name="VAL150PE_S6">#REF!</definedName>
    <definedName name="VAL200PE_S1" localSheetId="7">#REF!</definedName>
    <definedName name="VAL200PE_S1" localSheetId="1">#REF!</definedName>
    <definedName name="VAL200PE_S1">#REF!</definedName>
    <definedName name="VAL200PE_S2" localSheetId="7">#REF!</definedName>
    <definedName name="VAL200PE_S2" localSheetId="1">#REF!</definedName>
    <definedName name="VAL200PE_S2">#REF!</definedName>
    <definedName name="VAL200PE_S3" localSheetId="7">#REF!</definedName>
    <definedName name="VAL200PE_S3" localSheetId="1">#REF!</definedName>
    <definedName name="VAL200PE_S3">#REF!</definedName>
    <definedName name="VAL200PE_S4" localSheetId="7">#REF!</definedName>
    <definedName name="VAL200PE_S4" localSheetId="1">#REF!</definedName>
    <definedName name="VAL200PE_S4">#REF!</definedName>
    <definedName name="VAL200PE_S5" localSheetId="7">#REF!</definedName>
    <definedName name="VAL200PE_S5" localSheetId="1">#REF!</definedName>
    <definedName name="VAL200PE_S5">#REF!</definedName>
    <definedName name="VAL200PE_S6" localSheetId="7">#REF!</definedName>
    <definedName name="VAL200PE_S6" localSheetId="1">#REF!</definedName>
    <definedName name="VAL200PE_S6">#REF!</definedName>
    <definedName name="VAL250PE_S1" localSheetId="7">#REF!</definedName>
    <definedName name="VAL250PE_S1" localSheetId="1">#REF!</definedName>
    <definedName name="VAL250PE_S1">#REF!</definedName>
    <definedName name="VAL250PE_S2" localSheetId="7">#REF!</definedName>
    <definedName name="VAL250PE_S2" localSheetId="1">#REF!</definedName>
    <definedName name="VAL250PE_S2">#REF!</definedName>
    <definedName name="VAL250PE_S3" localSheetId="7">#REF!</definedName>
    <definedName name="VAL250PE_S3" localSheetId="1">#REF!</definedName>
    <definedName name="VAL250PE_S3">#REF!</definedName>
    <definedName name="VAL250PE_S4" localSheetId="7">#REF!</definedName>
    <definedName name="VAL250PE_S4" localSheetId="1">#REF!</definedName>
    <definedName name="VAL250PE_S4">#REF!</definedName>
    <definedName name="VAL250PE_S5" localSheetId="7">#REF!</definedName>
    <definedName name="VAL250PE_S5" localSheetId="1">#REF!</definedName>
    <definedName name="VAL250PE_S5">#REF!</definedName>
    <definedName name="VAL250PE_S6" localSheetId="7">#REF!</definedName>
    <definedName name="VAL250PE_S6" localSheetId="1">#REF!</definedName>
    <definedName name="VAL250PE_S6">#REF!</definedName>
    <definedName name="VAL300HD_S1" localSheetId="7">#REF!</definedName>
    <definedName name="VAL300HD_S1" localSheetId="1">#REF!</definedName>
    <definedName name="VAL300HD_S1">#REF!</definedName>
    <definedName name="VAL300HD_S2" localSheetId="7">#REF!</definedName>
    <definedName name="VAL300HD_S2" localSheetId="1">#REF!</definedName>
    <definedName name="VAL300HD_S2">#REF!</definedName>
    <definedName name="VAL300HD_S3" localSheetId="7">#REF!</definedName>
    <definedName name="VAL300HD_S3" localSheetId="1">#REF!</definedName>
    <definedName name="VAL300HD_S3">#REF!</definedName>
    <definedName name="VAL300HD_S4" localSheetId="7">#REF!</definedName>
    <definedName name="VAL300HD_S4" localSheetId="1">#REF!</definedName>
    <definedName name="VAL300HD_S4">#REF!</definedName>
    <definedName name="VAL300HD_S5" localSheetId="7">#REF!</definedName>
    <definedName name="VAL300HD_S5" localSheetId="1">#REF!</definedName>
    <definedName name="VAL300HD_S5">#REF!</definedName>
    <definedName name="VAL300HD_S6" localSheetId="7">#REF!</definedName>
    <definedName name="VAL300HD_S6" localSheetId="1">#REF!</definedName>
    <definedName name="VAL300HD_S6">#REF!</definedName>
    <definedName name="VAL300PVC_S1" localSheetId="7">#REF!</definedName>
    <definedName name="VAL300PVC_S1" localSheetId="1">#REF!</definedName>
    <definedName name="VAL300PVC_S1">#REF!</definedName>
    <definedName name="VAL300PVC_S2" localSheetId="7">#REF!</definedName>
    <definedName name="VAL300PVC_S2" localSheetId="1">#REF!</definedName>
    <definedName name="VAL300PVC_S2">#REF!</definedName>
    <definedName name="VAL300PVC_S3" localSheetId="7">#REF!</definedName>
    <definedName name="VAL300PVC_S3" localSheetId="1">#REF!</definedName>
    <definedName name="VAL300PVC_S3">#REF!</definedName>
    <definedName name="VAL300PVC_S4" localSheetId="7">#REF!</definedName>
    <definedName name="VAL300PVC_S4" localSheetId="1">#REF!</definedName>
    <definedName name="VAL300PVC_S4">#REF!</definedName>
    <definedName name="VAL300PVC_S5" localSheetId="7">#REF!</definedName>
    <definedName name="VAL300PVC_S5" localSheetId="1">#REF!</definedName>
    <definedName name="VAL300PVC_S5">#REF!</definedName>
    <definedName name="VAL300PVC_S6" localSheetId="7">#REF!</definedName>
    <definedName name="VAL300PVC_S6" localSheetId="1">#REF!</definedName>
    <definedName name="VAL300PVC_S6">#REF!</definedName>
    <definedName name="VAL80PE_S1" localSheetId="7">#REF!</definedName>
    <definedName name="VAL80PE_S1" localSheetId="1">#REF!</definedName>
    <definedName name="VAL80PE_S1">#REF!</definedName>
    <definedName name="VAL80PE_S2" localSheetId="7">#REF!</definedName>
    <definedName name="VAL80PE_S2" localSheetId="1">#REF!</definedName>
    <definedName name="VAL80PE_S2">#REF!</definedName>
    <definedName name="VAL80PE_S3" localSheetId="7">#REF!</definedName>
    <definedName name="VAL80PE_S3" localSheetId="1">#REF!</definedName>
    <definedName name="VAL80PE_S3">#REF!</definedName>
    <definedName name="VAL80PE_S4" localSheetId="7">#REF!</definedName>
    <definedName name="VAL80PE_S4" localSheetId="1">#REF!</definedName>
    <definedName name="VAL80PE_S4">#REF!</definedName>
    <definedName name="VAL80PE_S5" localSheetId="7">#REF!</definedName>
    <definedName name="VAL80PE_S5" localSheetId="1">#REF!</definedName>
    <definedName name="VAL80PE_S5">#REF!</definedName>
    <definedName name="VAL80PE_S6" localSheetId="7">#REF!</definedName>
    <definedName name="VAL80PE_S6" localSheetId="1">#REF!</definedName>
    <definedName name="VAL80PE_S6">#REF!</definedName>
    <definedName name="valcal" localSheetId="7">[234]Dólar!#REF!</definedName>
    <definedName name="valcal" localSheetId="1">[234]Dólar!#REF!</definedName>
    <definedName name="valcal">[234]Dólar!#REF!</definedName>
    <definedName name="VALDES" localSheetId="7">#REF!</definedName>
    <definedName name="VALDES" localSheetId="1">#REF!</definedName>
    <definedName name="VALDES">#REF!</definedName>
    <definedName name="valhati" localSheetId="7">[14]Gastos!#REF!</definedName>
    <definedName name="valhati" localSheetId="1">[14]Gastos!#REF!</definedName>
    <definedName name="valhati">[14]Gastos!#REF!</definedName>
    <definedName name="VALLA_2_3_MTS_CON_3_CERCHAS" localSheetId="7">#REF!</definedName>
    <definedName name="VALLA_2_3_MTS_CON_3_CERCHAS" localSheetId="1">#REF!</definedName>
    <definedName name="VALLA_2_3_MTS_CON_3_CERCHAS">#REF!</definedName>
    <definedName name="VALOR" localSheetId="7">#REF!</definedName>
    <definedName name="VALOR" localSheetId="1">#REF!</definedName>
    <definedName name="VALOR">#REF!</definedName>
    <definedName name="valor_consumibles" localSheetId="7">#REF!</definedName>
    <definedName name="valor_consumibles" localSheetId="1">#REF!</definedName>
    <definedName name="valor_consumibles">#REF!</definedName>
    <definedName name="valor_cuadrilla" localSheetId="7">#REF!</definedName>
    <definedName name="valor_cuadrilla" localSheetId="1">#REF!</definedName>
    <definedName name="valor_cuadrilla">#REF!</definedName>
    <definedName name="valor_equipos" localSheetId="7">#REF!</definedName>
    <definedName name="valor_equipos" localSheetId="1">#REF!</definedName>
    <definedName name="valor_equipos">#REF!</definedName>
    <definedName name="valor_nomina1" localSheetId="7">#REF!</definedName>
    <definedName name="valor_nomina1" localSheetId="1">#REF!</definedName>
    <definedName name="valor_nomina1">#REF!</definedName>
    <definedName name="valor_nomina2" localSheetId="7">#REF!</definedName>
    <definedName name="valor_nomina2" localSheetId="1">#REF!</definedName>
    <definedName name="valor_nomina2">#REF!</definedName>
    <definedName name="valor_nomina3" localSheetId="7">#REF!</definedName>
    <definedName name="valor_nomina3" localSheetId="1">#REF!</definedName>
    <definedName name="valor_nomina3">#REF!</definedName>
    <definedName name="Valor_Total" localSheetId="7">#REF!</definedName>
    <definedName name="Valor_Total" localSheetId="1">#REF!</definedName>
    <definedName name="Valor_Total">#REF!</definedName>
    <definedName name="valor1" localSheetId="7">#REF!</definedName>
    <definedName name="valor1" localSheetId="19">#REF!</definedName>
    <definedName name="valor1" localSheetId="18">#REF!</definedName>
    <definedName name="valor1" localSheetId="20">#REF!</definedName>
    <definedName name="valor1" localSheetId="1">#REF!</definedName>
    <definedName name="valor1">#REF!</definedName>
    <definedName name="valor2" localSheetId="7">#REF!</definedName>
    <definedName name="valor2" localSheetId="20">#REF!</definedName>
    <definedName name="valor2" localSheetId="1">#REF!</definedName>
    <definedName name="valor2">#REF!</definedName>
    <definedName name="VALOR3" localSheetId="7">#REF!</definedName>
    <definedName name="VALOR3" localSheetId="20">#REF!</definedName>
    <definedName name="VALOR3" localSheetId="1">#REF!</definedName>
    <definedName name="VALOR3">#REF!</definedName>
    <definedName name="valorcal" localSheetId="7">[14]Gastos!#REF!</definedName>
    <definedName name="valorcal" localSheetId="1">[14]Gastos!#REF!</definedName>
    <definedName name="valorcal">[14]Gastos!#REF!</definedName>
    <definedName name="ValoresCanon" localSheetId="7">#REF!</definedName>
    <definedName name="ValoresCanon" localSheetId="1">#REF!</definedName>
    <definedName name="ValoresCanon">#REF!</definedName>
    <definedName name="ValoresIva" localSheetId="7">#REF!</definedName>
    <definedName name="ValoresIva" localSheetId="1">#REF!</definedName>
    <definedName name="ValoresIva">#REF!</definedName>
    <definedName name="ValorFuturoFcro" localSheetId="7">#REF!</definedName>
    <definedName name="ValorFuturoFcro" localSheetId="1">#REF!</definedName>
    <definedName name="ValorFuturoFcro">#REF!</definedName>
    <definedName name="ValorImpuestoTimbre" localSheetId="7">#REF!</definedName>
    <definedName name="ValorImpuestoTimbre" localSheetId="1">#REF!</definedName>
    <definedName name="ValorImpuestoTimbre">#REF!</definedName>
    <definedName name="Values_Entered" localSheetId="19">IF(BASICOS!Loan_Amount*BASICOS!Interest_Rate*Loan_Years*Loan_Start&gt;0,1,0)</definedName>
    <definedName name="Values_Entered" localSheetId="18">IF(INSUMOS!Loan_Amount*INSUMOS!Interest_Rate*Loan_Years*Loan_Start&gt;0,1,0)</definedName>
    <definedName name="Values_Entered" localSheetId="20">IF('M DE OBRA'!Loan_Amount*'M DE OBRA'!Interest_Rate*'M DE OBRA'!Loan_Years*'M DE OBRA'!Loan_Start&gt;0,1,0)</definedName>
    <definedName name="Values_Entered">#N/A</definedName>
    <definedName name="VALVULA_DE_COMPUERTA_2__SELLO_ELASTICO_Y_VNA_CON_CUADRANTE" localSheetId="7">#REF!</definedName>
    <definedName name="VALVULA_DE_COMPUERTA_2__SELLO_ELASTICO_Y_VNA_CON_CUADRANTE" localSheetId="1">#REF!</definedName>
    <definedName name="VALVULA_DE_COMPUERTA_2__SELLO_ELASTICO_Y_VNA_CON_CUADRANTE">#REF!</definedName>
    <definedName name="VALVULA_DE_COMPUERTA_3__BxB_CON_RUEDA_MECANICA" localSheetId="7">#REF!</definedName>
    <definedName name="VALVULA_DE_COMPUERTA_3__BxB_CON_RUEDA_MECANICA" localSheetId="1">#REF!</definedName>
    <definedName name="VALVULA_DE_COMPUERTA_3__BxB_CON_RUEDA_MECANICA">#REF!</definedName>
    <definedName name="VALVULA_DE_COMPUERTA_3__SELLO_ELASTICO_Y_VNA_CON_CUADRANTE" localSheetId="7">#REF!</definedName>
    <definedName name="VALVULA_DE_COMPUERTA_3__SELLO_ELASTICO_Y_VNA_CON_CUADRANTE" localSheetId="1">#REF!</definedName>
    <definedName name="VALVULA_DE_COMPUERTA_3__SELLO_ELASTICO_Y_VNA_CON_CUADRANTE">#REF!</definedName>
    <definedName name="VALVULA_DE_COMPUERTA_4__SELLO_ELASTICO_Y_VNA_CON_CUADRANTE" localSheetId="7">#REF!</definedName>
    <definedName name="VALVULA_DE_COMPUERTA_4__SELLO_ELASTICO_Y_VNA_CON_CUADRANTE" localSheetId="1">#REF!</definedName>
    <definedName name="VALVULA_DE_COMPUERTA_4__SELLO_ELASTICO_Y_VNA_CON_CUADRANTE">#REF!</definedName>
    <definedName name="VALVULA_DE_NO_RETORNO_CHEQUE__3__PARA_TRABAJAR_HORIZONTALMENTE_B_x_B" localSheetId="7">#REF!</definedName>
    <definedName name="VALVULA_DE_NO_RETORNO_CHEQUE__3__PARA_TRABAJAR_HORIZONTALMENTE_B_x_B" localSheetId="1">#REF!</definedName>
    <definedName name="VALVULA_DE_NO_RETORNO_CHEQUE__3__PARA_TRABAJAR_HORIZONTALMENTE_B_x_B">#REF!</definedName>
    <definedName name="VALVULA_DE_NO_RETORNO_CHEQUE__4__PARA_TRABAJAR_HORIZONTALMENTE_B_x_B" localSheetId="7">#REF!</definedName>
    <definedName name="VALVULA_DE_NO_RETORNO_CHEQUE__4__PARA_TRABAJAR_HORIZONTALMENTE_B_x_B" localSheetId="1">#REF!</definedName>
    <definedName name="VALVULA_DE_NO_RETORNO_CHEQUE__4__PARA_TRABAJAR_HORIZONTALMENTE_B_x_B">#REF!</definedName>
    <definedName name="VarEquip" localSheetId="7">'[86]Equip Data'!#REF!</definedName>
    <definedName name="VarEquip" localSheetId="1">'[86]Equip Data'!#REF!</definedName>
    <definedName name="VarEquip">'[86]Equip Data'!#REF!</definedName>
    <definedName name="Varilla_cooperwell_24">'[42]LISTADO '!$F$42</definedName>
    <definedName name="VarRange" localSheetId="7">'[86]Equip Data'!#REF!</definedName>
    <definedName name="VarRange" localSheetId="1">'[86]Equip Data'!#REF!</definedName>
    <definedName name="VarRange">'[86]Equip Data'!#REF!</definedName>
    <definedName name="VAT" localSheetId="7">#REF!</definedName>
    <definedName name="VAT" localSheetId="1">#REF!</definedName>
    <definedName name="VAT">#REF!</definedName>
    <definedName name="vaton" localSheetId="7">[14]Gastos!#REF!</definedName>
    <definedName name="vaton" localSheetId="1">[14]Gastos!#REF!</definedName>
    <definedName name="vaton">[14]Gastos!#REF!</definedName>
    <definedName name="Vb" localSheetId="7">#REF!</definedName>
    <definedName name="vb" localSheetId="19">#REF!</definedName>
    <definedName name="vb" localSheetId="18">#REF!</definedName>
    <definedName name="vb" localSheetId="20">#REF!</definedName>
    <definedName name="Vb" localSheetId="1">#REF!</definedName>
    <definedName name="Vb">#REF!</definedName>
    <definedName name="vbvbvbvb" localSheetId="19" hidden="1">{"TAB1",#N/A,TRUE,"GENERAL";"TAB2",#N/A,TRUE,"GENERAL";"TAB3",#N/A,TRUE,"GENERAL";"TAB4",#N/A,TRUE,"GENERAL";"TAB5",#N/A,TRUE,"GENERAL"}</definedName>
    <definedName name="vbvbvbvb" localSheetId="20" hidden="1">{"TAB1",#N/A,TRUE,"GENERAL";"TAB2",#N/A,TRUE,"GENERAL";"TAB3",#N/A,TRUE,"GENERAL";"TAB4",#N/A,TRUE,"GENERAL";"TAB5",#N/A,TRUE,"GENERAL"}</definedName>
    <definedName name="vbvbvbvb" hidden="1">{"TAB1",#N/A,TRUE,"GENERAL";"TAB2",#N/A,TRUE,"GENERAL";"TAB3",#N/A,TRUE,"GENERAL";"TAB4",#N/A,TRUE,"GENERAL";"TAB5",#N/A,TRUE,"GENERAL"}</definedName>
    <definedName name="vbvbvbvb_1" localSheetId="19" hidden="1">{"TAB1",#N/A,TRUE,"GENERAL";"TAB2",#N/A,TRUE,"GENERAL";"TAB3",#N/A,TRUE,"GENERAL";"TAB4",#N/A,TRUE,"GENERAL";"TAB5",#N/A,TRUE,"GENERAL"}</definedName>
    <definedName name="vbvbvbvb_1" localSheetId="20" hidden="1">{"TAB1",#N/A,TRUE,"GENERAL";"TAB2",#N/A,TRUE,"GENERAL";"TAB3",#N/A,TRUE,"GENERAL";"TAB4",#N/A,TRUE,"GENERAL";"TAB5",#N/A,TRUE,"GENERAL"}</definedName>
    <definedName name="vbvbvbvb_1" hidden="1">{"TAB1",#N/A,TRUE,"GENERAL";"TAB2",#N/A,TRUE,"GENERAL";"TAB3",#N/A,TRUE,"GENERAL";"TAB4",#N/A,TRUE,"GENERAL";"TAB5",#N/A,TRUE,"GENERAL"}</definedName>
    <definedName name="Vc" localSheetId="7">#REF!</definedName>
    <definedName name="vc" localSheetId="19">#REF!</definedName>
    <definedName name="vc" localSheetId="18">#REF!</definedName>
    <definedName name="vc" localSheetId="20">#REF!</definedName>
    <definedName name="Vc" localSheetId="1">#REF!</definedName>
    <definedName name="Vc">#REF!</definedName>
    <definedName name="vck" localSheetId="7">#REF!</definedName>
    <definedName name="vck" localSheetId="20">#REF!</definedName>
    <definedName name="vck" localSheetId="1">#REF!</definedName>
    <definedName name="vck">#REF!</definedName>
    <definedName name="VCVCV" localSheetId="7">#REF!</definedName>
    <definedName name="VCVCV" localSheetId="1">#REF!</definedName>
    <definedName name="VCVCV">#REF!</definedName>
    <definedName name="Vd" localSheetId="7">#REF!</definedName>
    <definedName name="vd" localSheetId="20">#REF!</definedName>
    <definedName name="Vd" localSheetId="1">#REF!</definedName>
    <definedName name="Vd">#REF!</definedName>
    <definedName name="vdfvuio" localSheetId="19" hidden="1">{"via1",#N/A,TRUE,"general";"via2",#N/A,TRUE,"general";"via3",#N/A,TRUE,"general"}</definedName>
    <definedName name="vdfvuio" localSheetId="20" hidden="1">{"via1",#N/A,TRUE,"general";"via2",#N/A,TRUE,"general";"via3",#N/A,TRUE,"general"}</definedName>
    <definedName name="vdfvuio" hidden="1">{"via1",#N/A,TRUE,"general";"via2",#N/A,TRUE,"general";"via3",#N/A,TRUE,"general"}</definedName>
    <definedName name="vdfvuio_1" localSheetId="19" hidden="1">{"via1",#N/A,TRUE,"general";"via2",#N/A,TRUE,"general";"via3",#N/A,TRUE,"general"}</definedName>
    <definedName name="vdfvuio_1" localSheetId="20" hidden="1">{"via1",#N/A,TRUE,"general";"via2",#N/A,TRUE,"general";"via3",#N/A,TRUE,"general"}</definedName>
    <definedName name="vdfvuio_1" hidden="1">{"via1",#N/A,TRUE,"general";"via2",#N/A,TRUE,"general";"via3",#N/A,TRUE,"general"}</definedName>
    <definedName name="vdsvnj" localSheetId="19" hidden="1">{"via1",#N/A,TRUE,"general";"via2",#N/A,TRUE,"general";"via3",#N/A,TRUE,"general"}</definedName>
    <definedName name="vdsvnj" localSheetId="20" hidden="1">{"via1",#N/A,TRUE,"general";"via2",#N/A,TRUE,"general";"via3",#N/A,TRUE,"general"}</definedName>
    <definedName name="vdsvnj" hidden="1">{"via1",#N/A,TRUE,"general";"via2",#N/A,TRUE,"general";"via3",#N/A,TRUE,"general"}</definedName>
    <definedName name="vdsvnj_1" localSheetId="19" hidden="1">{"via1",#N/A,TRUE,"general";"via2",#N/A,TRUE,"general";"via3",#N/A,TRUE,"general"}</definedName>
    <definedName name="vdsvnj_1" localSheetId="20" hidden="1">{"via1",#N/A,TRUE,"general";"via2",#N/A,TRUE,"general";"via3",#N/A,TRUE,"general"}</definedName>
    <definedName name="vdsvnj_1" hidden="1">{"via1",#N/A,TRUE,"general";"via2",#N/A,TRUE,"general";"via3",#N/A,TRUE,"general"}</definedName>
    <definedName name="Ve" localSheetId="7">#REF!</definedName>
    <definedName name="Ve" localSheetId="1">#REF!</definedName>
    <definedName name="Ve">#REF!</definedName>
    <definedName name="VENDOR_ID" localSheetId="7">#REF!</definedName>
    <definedName name="VENDOR_ID" localSheetId="1">#REF!</definedName>
    <definedName name="VENDOR_ID">#REF!</definedName>
    <definedName name="Vendor_name" localSheetId="7">#REF!</definedName>
    <definedName name="Vendor_name" localSheetId="1">#REF!</definedName>
    <definedName name="Vendor_name">#REF!</definedName>
    <definedName name="vendor_name2" localSheetId="7">#REF!</definedName>
    <definedName name="vendor_name2" localSheetId="1">#REF!</definedName>
    <definedName name="vendor_name2">#REF!</definedName>
    <definedName name="VENT100_S1" localSheetId="7">#REF!</definedName>
    <definedName name="VENT100_S1" localSheetId="1">#REF!</definedName>
    <definedName name="VENT100_S1">#REF!</definedName>
    <definedName name="VENT100_S2" localSheetId="7">#REF!</definedName>
    <definedName name="VENT100_S2" localSheetId="1">#REF!</definedName>
    <definedName name="VENT100_S2">#REF!</definedName>
    <definedName name="VENT100_S3" localSheetId="7">#REF!</definedName>
    <definedName name="VENT100_S3" localSheetId="1">#REF!</definedName>
    <definedName name="VENT100_S3">#REF!</definedName>
    <definedName name="VENT100_S4" localSheetId="7">#REF!</definedName>
    <definedName name="VENT100_S4" localSheetId="1">#REF!</definedName>
    <definedName name="VENT100_S4">#REF!</definedName>
    <definedName name="VENT100_S5" localSheetId="7">#REF!</definedName>
    <definedName name="VENT100_S5" localSheetId="1">#REF!</definedName>
    <definedName name="VENT100_S5">#REF!</definedName>
    <definedName name="VENT100_S6" localSheetId="7">#REF!</definedName>
    <definedName name="VENT100_S6" localSheetId="1">#REF!</definedName>
    <definedName name="VENT100_S6">#REF!</definedName>
    <definedName name="VentaAiu" localSheetId="7">#REF!</definedName>
    <definedName name="VentaAiu" localSheetId="20">#REF!</definedName>
    <definedName name="VentaAiu" localSheetId="1">#REF!</definedName>
    <definedName name="VentaAiu">#REF!</definedName>
    <definedName name="Ventilador_de_techo">'[42]LISTADO '!$F$106</definedName>
    <definedName name="VENTOSAS_PARA_INSTALACION_EN_TUBERIA_DE_3" localSheetId="7">#REF!</definedName>
    <definedName name="VENTOSAS_PARA_INSTALACION_EN_TUBERIA_DE_3" localSheetId="1">#REF!</definedName>
    <definedName name="VENTOSAS_PARA_INSTALACION_EN_TUBERIA_DE_3">#REF!</definedName>
    <definedName name="Verifier" localSheetId="7">#REF!</definedName>
    <definedName name="Verifier" localSheetId="1">#REF!</definedName>
    <definedName name="Verifier">#REF!</definedName>
    <definedName name="VERSION" localSheetId="7">#REF!</definedName>
    <definedName name="VERSION" localSheetId="1">#REF!</definedName>
    <definedName name="VERSION">#REF!</definedName>
    <definedName name="Vf" localSheetId="7">#REF!</definedName>
    <definedName name="Vf" localSheetId="1">#REF!</definedName>
    <definedName name="Vf">#REF!</definedName>
    <definedName name="vfbgnhyt" localSheetId="19" hidden="1">{"via1",#N/A,TRUE,"general";"via2",#N/A,TRUE,"general";"via3",#N/A,TRUE,"general"}</definedName>
    <definedName name="vfbgnhyt" localSheetId="20" hidden="1">{"via1",#N/A,TRUE,"general";"via2",#N/A,TRUE,"general";"via3",#N/A,TRUE,"general"}</definedName>
    <definedName name="vfbgnhyt" hidden="1">{"via1",#N/A,TRUE,"general";"via2",#N/A,TRUE,"general";"via3",#N/A,TRUE,"general"}</definedName>
    <definedName name="vfbgnhyt_1" localSheetId="19" hidden="1">{"via1",#N/A,TRUE,"general";"via2",#N/A,TRUE,"general";"via3",#N/A,TRUE,"general"}</definedName>
    <definedName name="vfbgnhyt_1" localSheetId="20" hidden="1">{"via1",#N/A,TRUE,"general";"via2",#N/A,TRUE,"general";"via3",#N/A,TRUE,"general"}</definedName>
    <definedName name="vfbgnhyt_1" hidden="1">{"via1",#N/A,TRUE,"general";"via2",#N/A,TRUE,"general";"via3",#N/A,TRUE,"general"}</definedName>
    <definedName name="vfggchbh" localSheetId="7">#REF!</definedName>
    <definedName name="vfggchbh" localSheetId="1">#REF!</definedName>
    <definedName name="vfggchbh">#REF!</definedName>
    <definedName name="vfgtfgvfgv" localSheetId="7">#REF!</definedName>
    <definedName name="vfgtfgvfgv" localSheetId="1">#REF!</definedName>
    <definedName name="vfgtfgvfgv">#REF!</definedName>
    <definedName name="vfn" localSheetId="7">#REF!</definedName>
    <definedName name="vfn" localSheetId="19">#REF!</definedName>
    <definedName name="vfn" localSheetId="18">#REF!</definedName>
    <definedName name="vfn" localSheetId="20">#REF!</definedName>
    <definedName name="vfn" localSheetId="1">#REF!</definedName>
    <definedName name="vfn">#REF!</definedName>
    <definedName name="vfvdv" localSheetId="19" hidden="1">{"TAB1",#N/A,TRUE,"GENERAL";"TAB2",#N/A,TRUE,"GENERAL";"TAB3",#N/A,TRUE,"GENERAL";"TAB4",#N/A,TRUE,"GENERAL";"TAB5",#N/A,TRUE,"GENERAL"}</definedName>
    <definedName name="vfvdv" localSheetId="20" hidden="1">{"TAB1",#N/A,TRUE,"GENERAL";"TAB2",#N/A,TRUE,"GENERAL";"TAB3",#N/A,TRUE,"GENERAL";"TAB4",#N/A,TRUE,"GENERAL";"TAB5",#N/A,TRUE,"GENERAL"}</definedName>
    <definedName name="vfvdv" hidden="1">{"TAB1",#N/A,TRUE,"GENERAL";"TAB2",#N/A,TRUE,"GENERAL";"TAB3",#N/A,TRUE,"GENERAL";"TAB4",#N/A,TRUE,"GENERAL";"TAB5",#N/A,TRUE,"GENERAL"}</definedName>
    <definedName name="vfvdv_1" localSheetId="19" hidden="1">{"TAB1",#N/A,TRUE,"GENERAL";"TAB2",#N/A,TRUE,"GENERAL";"TAB3",#N/A,TRUE,"GENERAL";"TAB4",#N/A,TRUE,"GENERAL";"TAB5",#N/A,TRUE,"GENERAL"}</definedName>
    <definedName name="vfvdv_1" localSheetId="20" hidden="1">{"TAB1",#N/A,TRUE,"GENERAL";"TAB2",#N/A,TRUE,"GENERAL";"TAB3",#N/A,TRUE,"GENERAL";"TAB4",#N/A,TRUE,"GENERAL";"TAB5",#N/A,TRUE,"GENERAL"}</definedName>
    <definedName name="vfvdv_1" hidden="1">{"TAB1",#N/A,TRUE,"GENERAL";"TAB2",#N/A,TRUE,"GENERAL";"TAB3",#N/A,TRUE,"GENERAL";"TAB4",#N/A,TRUE,"GENERAL";"TAB5",#N/A,TRUE,"GENERAL"}</definedName>
    <definedName name="vfvf" localSheetId="19" hidden="1">{"TAB1",#N/A,TRUE,"GENERAL";"TAB2",#N/A,TRUE,"GENERAL";"TAB3",#N/A,TRUE,"GENERAL";"TAB4",#N/A,TRUE,"GENERAL";"TAB5",#N/A,TRUE,"GENERAL"}</definedName>
    <definedName name="vfvf" localSheetId="20" hidden="1">{"TAB1",#N/A,TRUE,"GENERAL";"TAB2",#N/A,TRUE,"GENERAL";"TAB3",#N/A,TRUE,"GENERAL";"TAB4",#N/A,TRUE,"GENERAL";"TAB5",#N/A,TRUE,"GENERAL"}</definedName>
    <definedName name="vfvf" hidden="1">{"TAB1",#N/A,TRUE,"GENERAL";"TAB2",#N/A,TRUE,"GENERAL";"TAB3",#N/A,TRUE,"GENERAL";"TAB4",#N/A,TRUE,"GENERAL";"TAB5",#N/A,TRUE,"GENERAL"}</definedName>
    <definedName name="vfvf_1" localSheetId="19" hidden="1">{"TAB1",#N/A,TRUE,"GENERAL";"TAB2",#N/A,TRUE,"GENERAL";"TAB3",#N/A,TRUE,"GENERAL";"TAB4",#N/A,TRUE,"GENERAL";"TAB5",#N/A,TRUE,"GENERAL"}</definedName>
    <definedName name="vfvf_1" localSheetId="20" hidden="1">{"TAB1",#N/A,TRUE,"GENERAL";"TAB2",#N/A,TRUE,"GENERAL";"TAB3",#N/A,TRUE,"GENERAL";"TAB4",#N/A,TRUE,"GENERAL";"TAB5",#N/A,TRUE,"GENERAL"}</definedName>
    <definedName name="vfvf_1" hidden="1">{"TAB1",#N/A,TRUE,"GENERAL";"TAB2",#N/A,TRUE,"GENERAL";"TAB3",#N/A,TRUE,"GENERAL";"TAB4",#N/A,TRUE,"GENERAL";"TAB5",#N/A,TRUE,"GENERAL"}</definedName>
    <definedName name="Vg" localSheetId="7">#REF!</definedName>
    <definedName name="vg" localSheetId="19">#REF!</definedName>
    <definedName name="vg" localSheetId="18">#REF!</definedName>
    <definedName name="vg" localSheetId="20">#REF!</definedName>
    <definedName name="Vg" localSheetId="1">#REF!</definedName>
    <definedName name="Vg">#REF!</definedName>
    <definedName name="Vh" localSheetId="7">#REF!</definedName>
    <definedName name="Vh" localSheetId="1">#REF!</definedName>
    <definedName name="Vh">#REF!</definedName>
    <definedName name="via" localSheetId="19">#REF!</definedName>
    <definedName name="via" localSheetId="18">#REF!</definedName>
    <definedName name="via" localSheetId="20">#REF!</definedName>
    <definedName name="via" hidden="1">{"via1",#N/A,TRUE,"general";"via2",#N/A,TRUE,"general";"via3",#N/A,TRUE,"general"}</definedName>
    <definedName name="vias" localSheetId="19">[235]Datos!$H$2:$H$6</definedName>
    <definedName name="vias" localSheetId="18">[235]Datos!$H$2:$H$6</definedName>
    <definedName name="vias" localSheetId="20">[235]Datos!$H$2:$H$6</definedName>
    <definedName name="vias">[236]Datos!$H$2:$H$6</definedName>
    <definedName name="VIBRADOR" localSheetId="7">#REF!</definedName>
    <definedName name="VIBRADOR" localSheetId="1">#REF!</definedName>
    <definedName name="VIBRADOR">#REF!</definedName>
    <definedName name="VIDRIO4" localSheetId="7">#REF!</definedName>
    <definedName name="VIDRIO4" localSheetId="1">#REF!</definedName>
    <definedName name="VIDRIO4">#REF!</definedName>
    <definedName name="VINILO" localSheetId="7">#REF!</definedName>
    <definedName name="VINILO" localSheetId="1">#REF!</definedName>
    <definedName name="VINILO">#REF!</definedName>
    <definedName name="viscosidad" localSheetId="7">#REF!</definedName>
    <definedName name="viscosidad" localSheetId="1">#REF!</definedName>
    <definedName name="viscosidad">#REF!</definedName>
    <definedName name="VJ" localSheetId="7">#REF!,#REF!,#REF!,#REF!,#REF!,#REF!,#REF!</definedName>
    <definedName name="VJ" localSheetId="1">#REF!,#REF!,#REF!,#REF!,#REF!,#REF!,#REF!</definedName>
    <definedName name="VJ">#REF!,#REF!,#REF!,#REF!,#REF!,#REF!,#REF!</definedName>
    <definedName name="vk" localSheetId="19" hidden="1">{"via1",#N/A,TRUE,"general";"via2",#N/A,TRUE,"general";"via3",#N/A,TRUE,"general"}</definedName>
    <definedName name="vk" localSheetId="20" hidden="1">{"via1",#N/A,TRUE,"general";"via2",#N/A,TRUE,"general";"via3",#N/A,TRUE,"general"}</definedName>
    <definedName name="vk" hidden="1">{"via1",#N/A,TRUE,"general";"via2",#N/A,TRUE,"general";"via3",#N/A,TRUE,"general"}</definedName>
    <definedName name="vk_1" localSheetId="19" hidden="1">{"via1",#N/A,TRUE,"general";"via2",#N/A,TRUE,"general";"via3",#N/A,TRUE,"general"}</definedName>
    <definedName name="vk_1" localSheetId="20" hidden="1">{"via1",#N/A,TRUE,"general";"via2",#N/A,TRUE,"general";"via3",#N/A,TRUE,"general"}</definedName>
    <definedName name="vk_1" hidden="1">{"via1",#N/A,TRUE,"general";"via2",#N/A,TRUE,"general";"via3",#N/A,TRUE,"general"}</definedName>
    <definedName name="vm" localSheetId="7">#REF!</definedName>
    <definedName name="vm" localSheetId="19">#REF!</definedName>
    <definedName name="vm" localSheetId="18">#REF!</definedName>
    <definedName name="vm" localSheetId="20">#REF!</definedName>
    <definedName name="vm" localSheetId="1">#REF!</definedName>
    <definedName name="vm">#REF!</definedName>
    <definedName name="vnbvxb" localSheetId="19" hidden="1">{"via1",#N/A,TRUE,"general";"via2",#N/A,TRUE,"general";"via3",#N/A,TRUE,"general"}</definedName>
    <definedName name="vnbvxb" localSheetId="20" hidden="1">{"via1",#N/A,TRUE,"general";"via2",#N/A,TRUE,"general";"via3",#N/A,TRUE,"general"}</definedName>
    <definedName name="vnbvxb" hidden="1">{"via1",#N/A,TRUE,"general";"via2",#N/A,TRUE,"general";"via3",#N/A,TRUE,"general"}</definedName>
    <definedName name="vnbvxb_1" localSheetId="19" hidden="1">{"via1",#N/A,TRUE,"general";"via2",#N/A,TRUE,"general";"via3",#N/A,TRUE,"general"}</definedName>
    <definedName name="vnbvxb_1" localSheetId="20" hidden="1">{"via1",#N/A,TRUE,"general";"via2",#N/A,TRUE,"general";"via3",#N/A,TRUE,"general"}</definedName>
    <definedName name="vnbvxb_1" hidden="1">{"via1",#N/A,TRUE,"general";"via2",#N/A,TRUE,"general";"via3",#N/A,TRUE,"general"}</definedName>
    <definedName name="VNVBN" localSheetId="19" hidden="1">{"TAB1",#N/A,TRUE,"GENERAL";"TAB2",#N/A,TRUE,"GENERAL";"TAB3",#N/A,TRUE,"GENERAL";"TAB4",#N/A,TRUE,"GENERAL";"TAB5",#N/A,TRUE,"GENERAL"}</definedName>
    <definedName name="VNVBN" localSheetId="20" hidden="1">{"TAB1",#N/A,TRUE,"GENERAL";"TAB2",#N/A,TRUE,"GENERAL";"TAB3",#N/A,TRUE,"GENERAL";"TAB4",#N/A,TRUE,"GENERAL";"TAB5",#N/A,TRUE,"GENERAL"}</definedName>
    <definedName name="VNVBN" hidden="1">{"TAB1",#N/A,TRUE,"GENERAL";"TAB2",#N/A,TRUE,"GENERAL";"TAB3",#N/A,TRUE,"GENERAL";"TAB4",#N/A,TRUE,"GENERAL";"TAB5",#N/A,TRUE,"GENERAL"}</definedName>
    <definedName name="VNVBN_1" localSheetId="19" hidden="1">{"TAB1",#N/A,TRUE,"GENERAL";"TAB2",#N/A,TRUE,"GENERAL";"TAB3",#N/A,TRUE,"GENERAL";"TAB4",#N/A,TRUE,"GENERAL";"TAB5",#N/A,TRUE,"GENERAL"}</definedName>
    <definedName name="VNVBN_1" localSheetId="20" hidden="1">{"TAB1",#N/A,TRUE,"GENERAL";"TAB2",#N/A,TRUE,"GENERAL";"TAB3",#N/A,TRUE,"GENERAL";"TAB4",#N/A,TRUE,"GENERAL";"TAB5",#N/A,TRUE,"GENERAL"}</definedName>
    <definedName name="VNVBN_1" hidden="1">{"TAB1",#N/A,TRUE,"GENERAL";"TAB2",#N/A,TRUE,"GENERAL";"TAB3",#N/A,TRUE,"GENERAL";"TAB4",#N/A,TRUE,"GENERAL";"TAB5",#N/A,TRUE,"GENERAL"}</definedName>
    <definedName name="VOLQUETA" localSheetId="7">#REF!</definedName>
    <definedName name="VOLQUETA" localSheetId="1">#REF!</definedName>
    <definedName name="VOLQUETA">#REF!</definedName>
    <definedName name="VolTanqu" localSheetId="7">#REF!</definedName>
    <definedName name="VolTanqu" localSheetId="1">#REF!</definedName>
    <definedName name="VolTanqu">#REF!</definedName>
    <definedName name="VPD">[4]TARIFAS!$C$569</definedName>
    <definedName name="VPDACUE" localSheetId="7">#REF!</definedName>
    <definedName name="VPDACUE" localSheetId="1">#REF!</definedName>
    <definedName name="VPDACUE">#REF!</definedName>
    <definedName name="VPI">[4]TARIFAS!$C$567</definedName>
    <definedName name="VPNIngresos" localSheetId="7">#REF!</definedName>
    <definedName name="VPNIngresos" localSheetId="1">#REF!</definedName>
    <definedName name="VPNIngresos">#REF!</definedName>
    <definedName name="VPNSurenting" localSheetId="7">#REF!</definedName>
    <definedName name="VPNSurenting" localSheetId="1">#REF!</definedName>
    <definedName name="VPNSurenting">#REF!</definedName>
    <definedName name="VR_CON_IVA">[91]Insumos!$I1*(1+[91]Insumos!$H1)</definedName>
    <definedName name="vr_equipos" localSheetId="7">#REF!</definedName>
    <definedName name="vr_equipos" localSheetId="1">#REF!</definedName>
    <definedName name="vr_equipos">#REF!</definedName>
    <definedName name="VR_SIN_IVA">VLOOKUP([91]Insumos!$D1,[91]Auxiliares!$B$1:$G$65536,6,FALSE)</definedName>
    <definedName name="VR_TOT" localSheetId="7">IF(LG=2,IF(SCQ=0,"",SCQ/2),"")</definedName>
    <definedName name="VR_TOT" localSheetId="1">IF(LG=2,IF(SCQ=0,"",SCQ/2),"")</definedName>
    <definedName name="VR_TOT">IF(LG=2,IF(SCQ=0,"",SCQ/2),"")</definedName>
    <definedName name="VR_TOT_APU">IF([91]apu!$E1="","",IF([91]apu!$B1=[91]apu!$A1,SUMIF([91]apu!XEY2:XEY10001,[91]apu!XEY1,[91]apu!A2:A10001),ROUNDUP([91]apu!$D1*[91]apu!$F1,0)))</definedName>
    <definedName name="VR_TOT_AUX">IF([91]Auxiliares!XFC1="","",IF([91]Auxiliares!$B1=[91]Auxiliares!$A1,SUMIF([91]Auxiliares!XEY2:XEY9997,[91]Auxiliares!XEY1,[91]Auxiliares!A2:A9997),ROUNDUP([91]Auxiliares!$D1*[91]Auxiliares!$F1,0)))</definedName>
    <definedName name="VR_UN" localSheetId="7">IF(ISERROR(V_U),"",V_U)</definedName>
    <definedName name="VR_UN" localSheetId="1">IF(ISERROR(V_U),"",V_U)</definedName>
    <definedName name="VR_UN">IF(ISERROR(V_U),"",V_U)</definedName>
    <definedName name="VR_UN_APU">IF(LEN([91]apu!$B1)=2,"",IF([91]apu!$B1="","",IF(ISERROR(SEARCH("-",[91]apu!$B1,3)),VLOOKUP([91]apu!$B1,[91]Insumos!$D$1:$I$65536,4,FALSE),"")))</definedName>
    <definedName name="VR_UN_AUX">IF([91]Auxiliares!$D1="","",VLOOKUP([91]Auxiliares!$B1,[91]Insumos!$D$1:$J$65536,4,0))</definedName>
    <definedName name="VR_UN_PPTO">IF(LEN('[91]Ppto completo'!$D1)=9,VLOOKUP('[91]Ppto completo'!$D1,[91]apu!$B$1:$G$65536,6,FALSE),"")</definedName>
    <definedName name="VRA">[4]TARIFAS!$C$566</definedName>
    <definedName name="VSCanonTotal" localSheetId="7">#REF!</definedName>
    <definedName name="VSCanonTotal" localSheetId="1">#REF!</definedName>
    <definedName name="VSCanonTotal">#REF!</definedName>
    <definedName name="vsdfj" localSheetId="19" hidden="1">{"via1",#N/A,TRUE,"general";"via2",#N/A,TRUE,"general";"via3",#N/A,TRUE,"general"}</definedName>
    <definedName name="vsdfj" localSheetId="20" hidden="1">{"via1",#N/A,TRUE,"general";"via2",#N/A,TRUE,"general";"via3",#N/A,TRUE,"general"}</definedName>
    <definedName name="vsdfj" hidden="1">{"via1",#N/A,TRUE,"general";"via2",#N/A,TRUE,"general";"via3",#N/A,TRUE,"general"}</definedName>
    <definedName name="vsdfj_1" localSheetId="19" hidden="1">{"via1",#N/A,TRUE,"general";"via2",#N/A,TRUE,"general";"via3",#N/A,TRUE,"general"}</definedName>
    <definedName name="vsdfj_1" localSheetId="20" hidden="1">{"via1",#N/A,TRUE,"general";"via2",#N/A,TRUE,"general";"via3",#N/A,TRUE,"general"}</definedName>
    <definedName name="vsdfj_1" hidden="1">{"via1",#N/A,TRUE,"general";"via2",#N/A,TRUE,"general";"via3",#N/A,TRUE,"general"}</definedName>
    <definedName name="VSPunRentabilidad" localSheetId="7">#REF!</definedName>
    <definedName name="VSPunRentabilidad" localSheetId="1">#REF!</definedName>
    <definedName name="VSPunRentabilidad">#REF!</definedName>
    <definedName name="VSTablaDTF" localSheetId="7">#REF!</definedName>
    <definedName name="VSTablaDTF" localSheetId="1">#REF!</definedName>
    <definedName name="VSTablaDTF">#REF!</definedName>
    <definedName name="VSTablaDTFDatos" localSheetId="7">#REF!</definedName>
    <definedName name="VSTablaDTFDatos" localSheetId="1">#REF!</definedName>
    <definedName name="VSTablaDTFDatos">#REF!</definedName>
    <definedName name="VSUtilidadMensual" localSheetId="7">#REF!</definedName>
    <definedName name="VSUtilidadMensual" localSheetId="1">#REF!</definedName>
    <definedName name="VSUtilidadMensual">#REF!</definedName>
    <definedName name="VSVariablesRenting" localSheetId="7">#REF!</definedName>
    <definedName name="VSVariablesRenting" localSheetId="1">#REF!</definedName>
    <definedName name="VSVariablesRenting">#REF!</definedName>
    <definedName name="vt" localSheetId="19" hidden="1">{"via1",#N/A,TRUE,"general";"via2",#N/A,TRUE,"general";"via3",#N/A,TRUE,"general"}</definedName>
    <definedName name="vt" localSheetId="20" hidden="1">{"via1",#N/A,TRUE,"general";"via2",#N/A,TRUE,"general";"via3",#N/A,TRUE,"general"}</definedName>
    <definedName name="vt" hidden="1">{"via1",#N/A,TRUE,"general";"via2",#N/A,TRUE,"general";"via3",#N/A,TRUE,"general"}</definedName>
    <definedName name="vt_1" localSheetId="19" hidden="1">{"via1",#N/A,TRUE,"general";"via2",#N/A,TRUE,"general";"via3",#N/A,TRUE,"general"}</definedName>
    <definedName name="vt_1" localSheetId="20" hidden="1">{"via1",#N/A,TRUE,"general";"via2",#N/A,TRUE,"general";"via3",#N/A,TRUE,"general"}</definedName>
    <definedName name="vt_1" hidden="1">{"via1",#N/A,TRUE,"general";"via2",#N/A,TRUE,"general";"via3",#N/A,TRUE,"general"}</definedName>
    <definedName name="vv" localSheetId="7">#REF!</definedName>
    <definedName name="vv" localSheetId="19">#REF!</definedName>
    <definedName name="vv" localSheetId="18">#REF!</definedName>
    <definedName name="vv" localSheetId="20">#REF!</definedName>
    <definedName name="vv" localSheetId="1">#REF!</definedName>
    <definedName name="vv">#REF!</definedName>
    <definedName name="vvcxv" localSheetId="19" hidden="1">{"TAB1",#N/A,TRUE,"GENERAL";"TAB2",#N/A,TRUE,"GENERAL";"TAB3",#N/A,TRUE,"GENERAL";"TAB4",#N/A,TRUE,"GENERAL";"TAB5",#N/A,TRUE,"GENERAL"}</definedName>
    <definedName name="vvcxv" localSheetId="20" hidden="1">{"TAB1",#N/A,TRUE,"GENERAL";"TAB2",#N/A,TRUE,"GENERAL";"TAB3",#N/A,TRUE,"GENERAL";"TAB4",#N/A,TRUE,"GENERAL";"TAB5",#N/A,TRUE,"GENERAL"}</definedName>
    <definedName name="vvcxv" hidden="1">{"TAB1",#N/A,TRUE,"GENERAL";"TAB2",#N/A,TRUE,"GENERAL";"TAB3",#N/A,TRUE,"GENERAL";"TAB4",#N/A,TRUE,"GENERAL";"TAB5",#N/A,TRUE,"GENERAL"}</definedName>
    <definedName name="vvcxv_1" localSheetId="19" hidden="1">{"TAB1",#N/A,TRUE,"GENERAL";"TAB2",#N/A,TRUE,"GENERAL";"TAB3",#N/A,TRUE,"GENERAL";"TAB4",#N/A,TRUE,"GENERAL";"TAB5",#N/A,TRUE,"GENERAL"}</definedName>
    <definedName name="vvcxv_1" localSheetId="20" hidden="1">{"TAB1",#N/A,TRUE,"GENERAL";"TAB2",#N/A,TRUE,"GENERAL";"TAB3",#N/A,TRUE,"GENERAL";"TAB4",#N/A,TRUE,"GENERAL";"TAB5",#N/A,TRUE,"GENERAL"}</definedName>
    <definedName name="vvcxv_1" hidden="1">{"TAB1",#N/A,TRUE,"GENERAL";"TAB2",#N/A,TRUE,"GENERAL";"TAB3",#N/A,TRUE,"GENERAL";"TAB4",#N/A,TRUE,"GENERAL";"TAB5",#N/A,TRUE,"GENERAL"}</definedName>
    <definedName name="VVV" localSheetId="7">#REF!</definedName>
    <definedName name="VVV" localSheetId="19">#REF!</definedName>
    <definedName name="VVV" localSheetId="18">#REF!</definedName>
    <definedName name="VVV" localSheetId="20">#REF!</definedName>
    <definedName name="VVV" localSheetId="1">#REF!</definedName>
    <definedName name="VVV">#REF!</definedName>
    <definedName name="vvvvt" localSheetId="19" hidden="1">{"via1",#N/A,TRUE,"general";"via2",#N/A,TRUE,"general";"via3",#N/A,TRUE,"general"}</definedName>
    <definedName name="vvvvt" localSheetId="20" hidden="1">{"via1",#N/A,TRUE,"general";"via2",#N/A,TRUE,"general";"via3",#N/A,TRUE,"general"}</definedName>
    <definedName name="vvvvt" hidden="1">{"via1",#N/A,TRUE,"general";"via2",#N/A,TRUE,"general";"via3",#N/A,TRUE,"general"}</definedName>
    <definedName name="vvvvt_1" localSheetId="19" hidden="1">{"via1",#N/A,TRUE,"general";"via2",#N/A,TRUE,"general";"via3",#N/A,TRUE,"general"}</definedName>
    <definedName name="vvvvt_1" localSheetId="20" hidden="1">{"via1",#N/A,TRUE,"general";"via2",#N/A,TRUE,"general";"via3",#N/A,TRUE,"general"}</definedName>
    <definedName name="vvvvt_1" hidden="1">{"via1",#N/A,TRUE,"general";"via2",#N/A,TRUE,"general";"via3",#N/A,TRUE,"general"}</definedName>
    <definedName name="VVVVV" localSheetId="7">#REF!</definedName>
    <definedName name="VVVVV" localSheetId="1">#REF!</definedName>
    <definedName name="VVVVV">#REF!</definedName>
    <definedName name="vvvvvvf" localSheetId="19" hidden="1">{"via1",#N/A,TRUE,"general";"via2",#N/A,TRUE,"general";"via3",#N/A,TRUE,"general"}</definedName>
    <definedName name="vvvvvvf" localSheetId="20" hidden="1">{"via1",#N/A,TRUE,"general";"via2",#N/A,TRUE,"general";"via3",#N/A,TRUE,"general"}</definedName>
    <definedName name="vvvvvvf" hidden="1">{"via1",#N/A,TRUE,"general";"via2",#N/A,TRUE,"general";"via3",#N/A,TRUE,"general"}</definedName>
    <definedName name="vvvvvvf_1" localSheetId="19" hidden="1">{"via1",#N/A,TRUE,"general";"via2",#N/A,TRUE,"general";"via3",#N/A,TRUE,"general"}</definedName>
    <definedName name="vvvvvvf_1" localSheetId="20" hidden="1">{"via1",#N/A,TRUE,"general";"via2",#N/A,TRUE,"general";"via3",#N/A,TRUE,"general"}</definedName>
    <definedName name="vvvvvvf_1" hidden="1">{"via1",#N/A,TRUE,"general";"via2",#N/A,TRUE,"general";"via3",#N/A,TRUE,"general"}</definedName>
    <definedName name="vy" localSheetId="19" hidden="1">{"TAB1",#N/A,TRUE,"GENERAL";"TAB2",#N/A,TRUE,"GENERAL";"TAB3",#N/A,TRUE,"GENERAL";"TAB4",#N/A,TRUE,"GENERAL";"TAB5",#N/A,TRUE,"GENERAL"}</definedName>
    <definedName name="vy" localSheetId="20" hidden="1">{"TAB1",#N/A,TRUE,"GENERAL";"TAB2",#N/A,TRUE,"GENERAL";"TAB3",#N/A,TRUE,"GENERAL";"TAB4",#N/A,TRUE,"GENERAL";"TAB5",#N/A,TRUE,"GENERAL"}</definedName>
    <definedName name="vy" hidden="1">{"TAB1",#N/A,TRUE,"GENERAL";"TAB2",#N/A,TRUE,"GENERAL";"TAB3",#N/A,TRUE,"GENERAL";"TAB4",#N/A,TRUE,"GENERAL";"TAB5",#N/A,TRUE,"GENERAL"}</definedName>
    <definedName name="vy_1" localSheetId="19" hidden="1">{"TAB1",#N/A,TRUE,"GENERAL";"TAB2",#N/A,TRUE,"GENERAL";"TAB3",#N/A,TRUE,"GENERAL";"TAB4",#N/A,TRUE,"GENERAL";"TAB5",#N/A,TRUE,"GENERAL"}</definedName>
    <definedName name="vy_1" localSheetId="20" hidden="1">{"TAB1",#N/A,TRUE,"GENERAL";"TAB2",#N/A,TRUE,"GENERAL";"TAB3",#N/A,TRUE,"GENERAL";"TAB4",#N/A,TRUE,"GENERAL";"TAB5",#N/A,TRUE,"GENERAL"}</definedName>
    <definedName name="vy_1" hidden="1">{"TAB1",#N/A,TRUE,"GENERAL";"TAB2",#N/A,TRUE,"GENERAL";"TAB3",#N/A,TRUE,"GENERAL";"TAB4",#N/A,TRUE,"GENERAL";"TAB5",#N/A,TRUE,"GENERAL"}</definedName>
    <definedName name="w" localSheetId="7">'[131]Análisis Unit'!#REF!</definedName>
    <definedName name="w" localSheetId="19">Scheduled_Payment+Extra_Payment</definedName>
    <definedName name="w" localSheetId="18">Scheduled_Payment+Extra_Payment</definedName>
    <definedName name="w" localSheetId="20">Scheduled_Payment+Extra_Payment</definedName>
    <definedName name="w" localSheetId="1">'[131]Análisis Unit'!#REF!</definedName>
    <definedName name="w">'[131]Análisis Unit'!#REF!</definedName>
    <definedName name="w2w2w" localSheetId="19" hidden="1">{"via1",#N/A,TRUE,"general";"via2",#N/A,TRUE,"general";"via3",#N/A,TRUE,"general"}</definedName>
    <definedName name="w2w2w" localSheetId="20" hidden="1">{"via1",#N/A,TRUE,"general";"via2",#N/A,TRUE,"general";"via3",#N/A,TRUE,"general"}</definedName>
    <definedName name="w2w2w" hidden="1">{"via1",#N/A,TRUE,"general";"via2",#N/A,TRUE,"general";"via3",#N/A,TRUE,"general"}</definedName>
    <definedName name="w2w2w_1" localSheetId="19" hidden="1">{"via1",#N/A,TRUE,"general";"via2",#N/A,TRUE,"general";"via3",#N/A,TRUE,"general"}</definedName>
    <definedName name="w2w2w_1" localSheetId="20" hidden="1">{"via1",#N/A,TRUE,"general";"via2",#N/A,TRUE,"general";"via3",#N/A,TRUE,"general"}</definedName>
    <definedName name="w2w2w_1" hidden="1">{"via1",#N/A,TRUE,"general";"via2",#N/A,TRUE,"general";"via3",#N/A,TRUE,"general"}</definedName>
    <definedName name="Waste_DB" localSheetId="7">#REF!</definedName>
    <definedName name="Waste_DB" localSheetId="1">#REF!</definedName>
    <definedName name="Waste_DB">#REF!</definedName>
    <definedName name="Waste1" localSheetId="7">#REF!</definedName>
    <definedName name="Waste1" localSheetId="1">#REF!</definedName>
    <definedName name="Waste1">#REF!</definedName>
    <definedName name="Waste2" localSheetId="7">#REF!</definedName>
    <definedName name="Waste2" localSheetId="1">#REF!</definedName>
    <definedName name="Waste2">#REF!</definedName>
    <definedName name="Waste3" localSheetId="7">#REF!</definedName>
    <definedName name="Waste3" localSheetId="1">#REF!</definedName>
    <definedName name="Waste3">#REF!</definedName>
    <definedName name="Waste4" localSheetId="7">#REF!</definedName>
    <definedName name="Waste4" localSheetId="1">#REF!</definedName>
    <definedName name="Waste4">#REF!</definedName>
    <definedName name="WasteFleet" localSheetId="7">#REF!</definedName>
    <definedName name="WasteFleet" localSheetId="1">#REF!</definedName>
    <definedName name="WasteFleet">#REF!</definedName>
    <definedName name="WasteLoad" localSheetId="7">#REF!</definedName>
    <definedName name="WasteLoad" localSheetId="1">#REF!</definedName>
    <definedName name="WasteLoad">#REF!</definedName>
    <definedName name="WasteOpCost" localSheetId="7">#REF!</definedName>
    <definedName name="WasteOpCost" localSheetId="1">#REF!</definedName>
    <definedName name="WasteOpCost">#REF!</definedName>
    <definedName name="WasteOverCap" localSheetId="7">#REF!</definedName>
    <definedName name="WasteOverCap" localSheetId="1">#REF!</definedName>
    <definedName name="WasteOverCap">#REF!</definedName>
    <definedName name="WasteRepl" localSheetId="7">#REF!</definedName>
    <definedName name="WasteRepl" localSheetId="1">#REF!</definedName>
    <definedName name="WasteRepl">#REF!</definedName>
    <definedName name="WasteUtil" localSheetId="7">#REF!</definedName>
    <definedName name="WasteUtil" localSheetId="1">#REF!</definedName>
    <definedName name="WasteUtil">#REF!</definedName>
    <definedName name="WContLab" localSheetId="7">#REF!</definedName>
    <definedName name="WContLab" localSheetId="1">#REF!</definedName>
    <definedName name="WContLab">#REF!</definedName>
    <definedName name="WContParts" localSheetId="7">#REF!</definedName>
    <definedName name="WContParts" localSheetId="1">#REF!</definedName>
    <definedName name="WContParts">#REF!</definedName>
    <definedName name="we" localSheetId="7">#REF!</definedName>
    <definedName name="we" localSheetId="19">#REF!</definedName>
    <definedName name="we" localSheetId="18">#REF!</definedName>
    <definedName name="we" localSheetId="20">#REF!</definedName>
    <definedName name="we" localSheetId="1">#REF!</definedName>
    <definedName name="we">#REF!</definedName>
    <definedName name="weight" localSheetId="7">#REF!</definedName>
    <definedName name="weight" localSheetId="1">#REF!</definedName>
    <definedName name="weight">#REF!</definedName>
    <definedName name="WEIGHT_UNIT" localSheetId="7">#REF!</definedName>
    <definedName name="WEIGHT_UNIT" localSheetId="1">#REF!</definedName>
    <definedName name="WEIGHT_UNIT">#REF!</definedName>
    <definedName name="WER">'[57]Res-Accide-10'!$S$2:$S$7</definedName>
    <definedName name="werew" localSheetId="19" hidden="1">{"TAB1",#N/A,TRUE,"GENERAL";"TAB2",#N/A,TRUE,"GENERAL";"TAB3",#N/A,TRUE,"GENERAL";"TAB4",#N/A,TRUE,"GENERAL";"TAB5",#N/A,TRUE,"GENERAL"}</definedName>
    <definedName name="werew" localSheetId="20" hidden="1">{"TAB1",#N/A,TRUE,"GENERAL";"TAB2",#N/A,TRUE,"GENERAL";"TAB3",#N/A,TRUE,"GENERAL";"TAB4",#N/A,TRUE,"GENERAL";"TAB5",#N/A,TRUE,"GENERAL"}</definedName>
    <definedName name="werew" hidden="1">{"TAB1",#N/A,TRUE,"GENERAL";"TAB2",#N/A,TRUE,"GENERAL";"TAB3",#N/A,TRUE,"GENERAL";"TAB4",#N/A,TRUE,"GENERAL";"TAB5",#N/A,TRUE,"GENERAL"}</definedName>
    <definedName name="werew_1" localSheetId="19" hidden="1">{"TAB1",#N/A,TRUE,"GENERAL";"TAB2",#N/A,TRUE,"GENERAL";"TAB3",#N/A,TRUE,"GENERAL";"TAB4",#N/A,TRUE,"GENERAL";"TAB5",#N/A,TRUE,"GENERAL"}</definedName>
    <definedName name="werew_1" localSheetId="20" hidden="1">{"TAB1",#N/A,TRUE,"GENERAL";"TAB2",#N/A,TRUE,"GENERAL";"TAB3",#N/A,TRUE,"GENERAL";"TAB4",#N/A,TRUE,"GENERAL";"TAB5",#N/A,TRUE,"GENERAL"}</definedName>
    <definedName name="werew_1" hidden="1">{"TAB1",#N/A,TRUE,"GENERAL";"TAB2",#N/A,TRUE,"GENERAL";"TAB3",#N/A,TRUE,"GENERAL";"TAB4",#N/A,TRUE,"GENERAL";"TAB5",#N/A,TRUE,"GENERAL"}</definedName>
    <definedName name="WEREWR" localSheetId="19" hidden="1">{"via1",#N/A,TRUE,"general";"via2",#N/A,TRUE,"general";"via3",#N/A,TRUE,"general"}</definedName>
    <definedName name="WEREWR" localSheetId="20" hidden="1">{"via1",#N/A,TRUE,"general";"via2",#N/A,TRUE,"general";"via3",#N/A,TRUE,"general"}</definedName>
    <definedName name="WEREWR" hidden="1">{"via1",#N/A,TRUE,"general";"via2",#N/A,TRUE,"general";"via3",#N/A,TRUE,"general"}</definedName>
    <definedName name="WEREWR_1" localSheetId="19" hidden="1">{"via1",#N/A,TRUE,"general";"via2",#N/A,TRUE,"general";"via3",#N/A,TRUE,"general"}</definedName>
    <definedName name="WEREWR_1" localSheetId="20" hidden="1">{"via1",#N/A,TRUE,"general";"via2",#N/A,TRUE,"general";"via3",#N/A,TRUE,"general"}</definedName>
    <definedName name="WEREWR_1" hidden="1">{"via1",#N/A,TRUE,"general";"via2",#N/A,TRUE,"general";"via3",#N/A,TRUE,"general"}</definedName>
    <definedName name="werfdsf" localSheetId="19" hidden="1">{"TAB1",#N/A,TRUE,"GENERAL";"TAB2",#N/A,TRUE,"GENERAL";"TAB3",#N/A,TRUE,"GENERAL";"TAB4",#N/A,TRUE,"GENERAL";"TAB5",#N/A,TRUE,"GENERAL"}</definedName>
    <definedName name="werfdsf" localSheetId="20" hidden="1">{"TAB1",#N/A,TRUE,"GENERAL";"TAB2",#N/A,TRUE,"GENERAL";"TAB3",#N/A,TRUE,"GENERAL";"TAB4",#N/A,TRUE,"GENERAL";"TAB5",#N/A,TRUE,"GENERAL"}</definedName>
    <definedName name="werfdsf" hidden="1">{"TAB1",#N/A,TRUE,"GENERAL";"TAB2",#N/A,TRUE,"GENERAL";"TAB3",#N/A,TRUE,"GENERAL";"TAB4",#N/A,TRUE,"GENERAL";"TAB5",#N/A,TRUE,"GENERAL"}</definedName>
    <definedName name="werfdsf_1" localSheetId="19" hidden="1">{"TAB1",#N/A,TRUE,"GENERAL";"TAB2",#N/A,TRUE,"GENERAL";"TAB3",#N/A,TRUE,"GENERAL";"TAB4",#N/A,TRUE,"GENERAL";"TAB5",#N/A,TRUE,"GENERAL"}</definedName>
    <definedName name="werfdsf_1" localSheetId="20" hidden="1">{"TAB1",#N/A,TRUE,"GENERAL";"TAB2",#N/A,TRUE,"GENERAL";"TAB3",#N/A,TRUE,"GENERAL";"TAB4",#N/A,TRUE,"GENERAL";"TAB5",#N/A,TRUE,"GENERAL"}</definedName>
    <definedName name="werfdsf_1" hidden="1">{"TAB1",#N/A,TRUE,"GENERAL";"TAB2",#N/A,TRUE,"GENERAL";"TAB3",#N/A,TRUE,"GENERAL";"TAB4",#N/A,TRUE,"GENERAL";"TAB5",#N/A,TRUE,"GENERAL"}</definedName>
    <definedName name="werh" localSheetId="19" hidden="1">{"via1",#N/A,TRUE,"general";"via2",#N/A,TRUE,"general";"via3",#N/A,TRUE,"general"}</definedName>
    <definedName name="werh" localSheetId="20" hidden="1">{"via1",#N/A,TRUE,"general";"via2",#N/A,TRUE,"general";"via3",#N/A,TRUE,"general"}</definedName>
    <definedName name="werh" hidden="1">{"via1",#N/A,TRUE,"general";"via2",#N/A,TRUE,"general";"via3",#N/A,TRUE,"general"}</definedName>
    <definedName name="werh_1" localSheetId="19" hidden="1">{"via1",#N/A,TRUE,"general";"via2",#N/A,TRUE,"general";"via3",#N/A,TRUE,"general"}</definedName>
    <definedName name="werh_1" localSheetId="20" hidden="1">{"via1",#N/A,TRUE,"general";"via2",#N/A,TRUE,"general";"via3",#N/A,TRUE,"general"}</definedName>
    <definedName name="werh_1" hidden="1">{"via1",#N/A,TRUE,"general";"via2",#N/A,TRUE,"general";"via3",#N/A,TRUE,"general"}</definedName>
    <definedName name="wersfdfrguyo" localSheetId="19" hidden="1">{"via1",#N/A,TRUE,"general";"via2",#N/A,TRUE,"general";"via3",#N/A,TRUE,"general"}</definedName>
    <definedName name="wersfdfrguyo" localSheetId="20" hidden="1">{"via1",#N/A,TRUE,"general";"via2",#N/A,TRUE,"general";"via3",#N/A,TRUE,"general"}</definedName>
    <definedName name="wersfdfrguyo" hidden="1">{"via1",#N/A,TRUE,"general";"via2",#N/A,TRUE,"general";"via3",#N/A,TRUE,"general"}</definedName>
    <definedName name="wersfdfrguyo_1" localSheetId="19" hidden="1">{"via1",#N/A,TRUE,"general";"via2",#N/A,TRUE,"general";"via3",#N/A,TRUE,"general"}</definedName>
    <definedName name="wersfdfrguyo_1" localSheetId="20" hidden="1">{"via1",#N/A,TRUE,"general";"via2",#N/A,TRUE,"general";"via3",#N/A,TRUE,"general"}</definedName>
    <definedName name="wersfdfrguyo_1" hidden="1">{"via1",#N/A,TRUE,"general";"via2",#N/A,TRUE,"general";"via3",#N/A,TRUE,"general"}</definedName>
    <definedName name="werwr" localSheetId="19" hidden="1">{"via1",#N/A,TRUE,"general";"via2",#N/A,TRUE,"general";"via3",#N/A,TRUE,"general"}</definedName>
    <definedName name="werwr" localSheetId="20" hidden="1">{"via1",#N/A,TRUE,"general";"via2",#N/A,TRUE,"general";"via3",#N/A,TRUE,"general"}</definedName>
    <definedName name="werwr" hidden="1">{"via1",#N/A,TRUE,"general";"via2",#N/A,TRUE,"general";"via3",#N/A,TRUE,"general"}</definedName>
    <definedName name="werwr_1" localSheetId="19" hidden="1">{"via1",#N/A,TRUE,"general";"via2",#N/A,TRUE,"general";"via3",#N/A,TRUE,"general"}</definedName>
    <definedName name="werwr_1" localSheetId="20" hidden="1">{"via1",#N/A,TRUE,"general";"via2",#N/A,TRUE,"general";"via3",#N/A,TRUE,"general"}</definedName>
    <definedName name="werwr_1" hidden="1">{"via1",#N/A,TRUE,"general";"via2",#N/A,TRUE,"general";"via3",#N/A,TRUE,"general"}</definedName>
    <definedName name="WERWVN" localSheetId="19" hidden="1">{"TAB1",#N/A,TRUE,"GENERAL";"TAB2",#N/A,TRUE,"GENERAL";"TAB3",#N/A,TRUE,"GENERAL";"TAB4",#N/A,TRUE,"GENERAL";"TAB5",#N/A,TRUE,"GENERAL"}</definedName>
    <definedName name="WERWVN" localSheetId="20" hidden="1">{"TAB1",#N/A,TRUE,"GENERAL";"TAB2",#N/A,TRUE,"GENERAL";"TAB3",#N/A,TRUE,"GENERAL";"TAB4",#N/A,TRUE,"GENERAL";"TAB5",#N/A,TRUE,"GENERAL"}</definedName>
    <definedName name="WERWVN" hidden="1">{"TAB1",#N/A,TRUE,"GENERAL";"TAB2",#N/A,TRUE,"GENERAL";"TAB3",#N/A,TRUE,"GENERAL";"TAB4",#N/A,TRUE,"GENERAL";"TAB5",#N/A,TRUE,"GENERAL"}</definedName>
    <definedName name="WERWVN_1" localSheetId="19" hidden="1">{"TAB1",#N/A,TRUE,"GENERAL";"TAB2",#N/A,TRUE,"GENERAL";"TAB3",#N/A,TRUE,"GENERAL";"TAB4",#N/A,TRUE,"GENERAL";"TAB5",#N/A,TRUE,"GENERAL"}</definedName>
    <definedName name="WERWVN_1" localSheetId="20" hidden="1">{"TAB1",#N/A,TRUE,"GENERAL";"TAB2",#N/A,TRUE,"GENERAL";"TAB3",#N/A,TRUE,"GENERAL";"TAB4",#N/A,TRUE,"GENERAL";"TAB5",#N/A,TRUE,"GENERAL"}</definedName>
    <definedName name="WERWVN_1" hidden="1">{"TAB1",#N/A,TRUE,"GENERAL";"TAB2",#N/A,TRUE,"GENERAL";"TAB3",#N/A,TRUE,"GENERAL";"TAB4",#N/A,TRUE,"GENERAL";"TAB5",#N/A,TRUE,"GENERAL"}</definedName>
    <definedName name="wetrew" localSheetId="19" hidden="1">{"via1",#N/A,TRUE,"general";"via2",#N/A,TRUE,"general";"via3",#N/A,TRUE,"general"}</definedName>
    <definedName name="wetrew" localSheetId="20" hidden="1">{"via1",#N/A,TRUE,"general";"via2",#N/A,TRUE,"general";"via3",#N/A,TRUE,"general"}</definedName>
    <definedName name="wetrew" hidden="1">{"via1",#N/A,TRUE,"general";"via2",#N/A,TRUE,"general";"via3",#N/A,TRUE,"general"}</definedName>
    <definedName name="wetrew_1" localSheetId="19" hidden="1">{"via1",#N/A,TRUE,"general";"via2",#N/A,TRUE,"general";"via3",#N/A,TRUE,"general"}</definedName>
    <definedName name="wetrew_1" localSheetId="20" hidden="1">{"via1",#N/A,TRUE,"general";"via2",#N/A,TRUE,"general";"via3",#N/A,TRUE,"general"}</definedName>
    <definedName name="wetrew_1" hidden="1">{"via1",#N/A,TRUE,"general";"via2",#N/A,TRUE,"general";"via3",#N/A,TRUE,"general"}</definedName>
    <definedName name="wettt" localSheetId="19" hidden="1">{"via1",#N/A,TRUE,"general";"via2",#N/A,TRUE,"general";"via3",#N/A,TRUE,"general"}</definedName>
    <definedName name="wettt" localSheetId="20" hidden="1">{"via1",#N/A,TRUE,"general";"via2",#N/A,TRUE,"general";"via3",#N/A,TRUE,"general"}</definedName>
    <definedName name="wettt" hidden="1">{"via1",#N/A,TRUE,"general";"via2",#N/A,TRUE,"general";"via3",#N/A,TRUE,"general"}</definedName>
    <definedName name="wettt_1" localSheetId="19" hidden="1">{"via1",#N/A,TRUE,"general";"via2",#N/A,TRUE,"general";"via3",#N/A,TRUE,"general"}</definedName>
    <definedName name="wettt_1" localSheetId="20" hidden="1">{"via1",#N/A,TRUE,"general";"via2",#N/A,TRUE,"general";"via3",#N/A,TRUE,"general"}</definedName>
    <definedName name="wettt_1" hidden="1">{"via1",#N/A,TRUE,"general";"via2",#N/A,TRUE,"general";"via3",#N/A,TRUE,"general"}</definedName>
    <definedName name="wetwretd" localSheetId="19" hidden="1">{"via1",#N/A,TRUE,"general";"via2",#N/A,TRUE,"general";"via3",#N/A,TRUE,"general"}</definedName>
    <definedName name="wetwretd" localSheetId="20" hidden="1">{"via1",#N/A,TRUE,"general";"via2",#N/A,TRUE,"general";"via3",#N/A,TRUE,"general"}</definedName>
    <definedName name="wetwretd" hidden="1">{"via1",#N/A,TRUE,"general";"via2",#N/A,TRUE,"general";"via3",#N/A,TRUE,"general"}</definedName>
    <definedName name="wetwretd_1" localSheetId="19" hidden="1">{"via1",#N/A,TRUE,"general";"via2",#N/A,TRUE,"general";"via3",#N/A,TRUE,"general"}</definedName>
    <definedName name="wetwretd_1" localSheetId="20" hidden="1">{"via1",#N/A,TRUE,"general";"via2",#N/A,TRUE,"general";"via3",#N/A,TRUE,"general"}</definedName>
    <definedName name="wetwretd_1" hidden="1">{"via1",#N/A,TRUE,"general";"via2",#N/A,TRUE,"general";"via3",#N/A,TRUE,"general"}</definedName>
    <definedName name="wew" localSheetId="19" hidden="1">{"via1",#N/A,TRUE,"general";"via2",#N/A,TRUE,"general";"via3",#N/A,TRUE,"general"}</definedName>
    <definedName name="wew" localSheetId="20" hidden="1">{"via1",#N/A,TRUE,"general";"via2",#N/A,TRUE,"general";"via3",#N/A,TRUE,"general"}</definedName>
    <definedName name="wew" hidden="1">{"via1",#N/A,TRUE,"general";"via2",#N/A,TRUE,"general";"via3",#N/A,TRUE,"general"}</definedName>
    <definedName name="wew_1" localSheetId="19" hidden="1">{"via1",#N/A,TRUE,"general";"via2",#N/A,TRUE,"general";"via3",#N/A,TRUE,"general"}</definedName>
    <definedName name="wew_1" localSheetId="20" hidden="1">{"via1",#N/A,TRUE,"general";"via2",#N/A,TRUE,"general";"via3",#N/A,TRUE,"general"}</definedName>
    <definedName name="wew_1" hidden="1">{"via1",#N/A,TRUE,"general";"via2",#N/A,TRUE,"general";"via3",#N/A,TRUE,"general"}</definedName>
    <definedName name="wffag" localSheetId="19" hidden="1">{"via1",#N/A,TRUE,"general";"via2",#N/A,TRUE,"general";"via3",#N/A,TRUE,"general"}</definedName>
    <definedName name="wffag" localSheetId="20" hidden="1">{"via1",#N/A,TRUE,"general";"via2",#N/A,TRUE,"general";"via3",#N/A,TRUE,"general"}</definedName>
    <definedName name="wffag" hidden="1">{"via1",#N/A,TRUE,"general";"via2",#N/A,TRUE,"general";"via3",#N/A,TRUE,"general"}</definedName>
    <definedName name="wffag_1" localSheetId="19" hidden="1">{"via1",#N/A,TRUE,"general";"via2",#N/A,TRUE,"general";"via3",#N/A,TRUE,"general"}</definedName>
    <definedName name="wffag_1" localSheetId="20" hidden="1">{"via1",#N/A,TRUE,"general";"via2",#N/A,TRUE,"general";"via3",#N/A,TRUE,"general"}</definedName>
    <definedName name="wffag_1" hidden="1">{"via1",#N/A,TRUE,"general";"via2",#N/A,TRUE,"general";"via3",#N/A,TRUE,"general"}</definedName>
    <definedName name="WGET" localSheetId="7">#REF!</definedName>
    <definedName name="WGET" localSheetId="1">#REF!</definedName>
    <definedName name="WGET">#REF!</definedName>
    <definedName name="WILSON" localSheetId="7">'[57]Res-Accide-10'!#REF!</definedName>
    <definedName name="WILSON" localSheetId="19">'[57]Res-Accide-10'!#REF!</definedName>
    <definedName name="WILSON" localSheetId="18">'[57]Res-Accide-10'!#REF!</definedName>
    <definedName name="WILSON" localSheetId="20">'[57]Res-Accide-10'!#REF!</definedName>
    <definedName name="WILSON" localSheetId="1">'[57]Res-Accide-10'!#REF!</definedName>
    <definedName name="WILSON">'[57]Res-Accide-10'!#REF!</definedName>
    <definedName name="wj" localSheetId="7">#REF!</definedName>
    <definedName name="wj" localSheetId="19">#REF!</definedName>
    <definedName name="wj" localSheetId="18">#REF!</definedName>
    <definedName name="wj" localSheetId="20">#REF!</definedName>
    <definedName name="wj" localSheetId="1">#REF!</definedName>
    <definedName name="wj">#REF!</definedName>
    <definedName name="wl" localSheetId="7">#REF!</definedName>
    <definedName name="wl" localSheetId="20">#REF!</definedName>
    <definedName name="wl" localSheetId="1">#REF!</definedName>
    <definedName name="wl">#REF!</definedName>
    <definedName name="WLube" localSheetId="7">#REF!</definedName>
    <definedName name="WLube" localSheetId="1">#REF!</definedName>
    <definedName name="WLube">#REF!</definedName>
    <definedName name="WOHaul" localSheetId="7">#REF!</definedName>
    <definedName name="WOHaul" localSheetId="1">#REF!</definedName>
    <definedName name="WOHaul">#REF!</definedName>
    <definedName name="WQEEWQ" localSheetId="19" hidden="1">{"TAB1",#N/A,TRUE,"GENERAL";"TAB2",#N/A,TRUE,"GENERAL";"TAB3",#N/A,TRUE,"GENERAL";"TAB4",#N/A,TRUE,"GENERAL";"TAB5",#N/A,TRUE,"GENERAL"}</definedName>
    <definedName name="WQEEWQ" localSheetId="20" hidden="1">{"TAB1",#N/A,TRUE,"GENERAL";"TAB2",#N/A,TRUE,"GENERAL";"TAB3",#N/A,TRUE,"GENERAL";"TAB4",#N/A,TRUE,"GENERAL";"TAB5",#N/A,TRUE,"GENERAL"}</definedName>
    <definedName name="WQEEWQ" hidden="1">{"TAB1",#N/A,TRUE,"GENERAL";"TAB2",#N/A,TRUE,"GENERAL";"TAB3",#N/A,TRUE,"GENERAL";"TAB4",#N/A,TRUE,"GENERAL";"TAB5",#N/A,TRUE,"GENERAL"}</definedName>
    <definedName name="WQEEWQ_1" localSheetId="19" hidden="1">{"TAB1",#N/A,TRUE,"GENERAL";"TAB2",#N/A,TRUE,"GENERAL";"TAB3",#N/A,TRUE,"GENERAL";"TAB4",#N/A,TRUE,"GENERAL";"TAB5",#N/A,TRUE,"GENERAL"}</definedName>
    <definedName name="WQEEWQ_1" localSheetId="20" hidden="1">{"TAB1",#N/A,TRUE,"GENERAL";"TAB2",#N/A,TRUE,"GENERAL";"TAB3",#N/A,TRUE,"GENERAL";"TAB4",#N/A,TRUE,"GENERAL";"TAB5",#N/A,TRUE,"GENERAL"}</definedName>
    <definedName name="WQEEWQ_1" hidden="1">{"TAB1",#N/A,TRUE,"GENERAL";"TAB2",#N/A,TRUE,"GENERAL";"TAB3",#N/A,TRUE,"GENERAL";"TAB4",#N/A,TRUE,"GENERAL";"TAB5",#N/A,TRUE,"GENERAL"}</definedName>
    <definedName name="WRandM" localSheetId="7">#REF!</definedName>
    <definedName name="WRandM" localSheetId="1">#REF!</definedName>
    <definedName name="WRandM">#REF!</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19"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20" hidden="1">{"TAB1",#N/A,TRUE,"GENERAL";"TAB2",#N/A,TRUE,"GENERAL";"TAB3",#N/A,TRUE,"GENERAL";"TAB4",#N/A,TRUE,"GENERAL";"TAB5",#N/A,TRUE,"GENERAL"}</definedName>
    <definedName name="wrn.GENERAL." hidden="1">{"TAB1",#N/A,TRUE,"GENERAL";"TAB2",#N/A,TRUE,"GENERAL";"TAB3",#N/A,TRUE,"GENERAL";"TAB4",#N/A,TRUE,"GENERAL";"TAB5",#N/A,TRUE,"GENERAL"}</definedName>
    <definedName name="wrn.GENERAL._1" localSheetId="19" hidden="1">{"TAB1",#N/A,TRUE,"GENERAL";"TAB2",#N/A,TRUE,"GENERAL";"TAB3",#N/A,TRUE,"GENERAL";"TAB4",#N/A,TRUE,"GENERAL";"TAB5",#N/A,TRUE,"GENERAL"}</definedName>
    <definedName name="wrn.GENERAL._1" localSheetId="20" hidden="1">{"TAB1",#N/A,TRUE,"GENERAL";"TAB2",#N/A,TRUE,"GENERAL";"TAB3",#N/A,TRUE,"GENERAL";"TAB4",#N/A,TRUE,"GENERAL";"TAB5",#N/A,TRUE,"GENERAL"}</definedName>
    <definedName name="wrn.GENERAL._1" hidden="1">{"TAB1",#N/A,TRUE,"GENERAL";"TAB2",#N/A,TRUE,"GENERAL";"TAB3",#N/A,TRUE,"GENERAL";"TAB4",#N/A,TRUE,"GENERAL";"TAB5",#N/A,TRUE,"GENERAL"}</definedName>
    <definedName name="wrn.Restructuring._.Summaries." hidden="1">{#N/A,#N/A,TRUE,"Transaction Summary";#N/A,#N/A,TRUE,"Restructuring Sensitivities";#N/A,#N/A,TRUE,"DCF";#N/A,#N/A,TRUE,"IRR";#N/A,#N/A,TRUE,"Debt Capacity"}</definedName>
    <definedName name="wrn.via." localSheetId="19" hidden="1">{"via1",#N/A,TRUE,"general";"via2",#N/A,TRUE,"general";"via3",#N/A,TRUE,"general"}</definedName>
    <definedName name="wrn.via." localSheetId="18" hidden="1">{"via1",#N/A,TRUE,"general";"via2",#N/A,TRUE,"general";"via3",#N/A,TRUE,"general"}</definedName>
    <definedName name="wrn.via." localSheetId="20" hidden="1">{"via1",#N/A,TRUE,"general";"via2",#N/A,TRUE,"general";"via3",#N/A,TRUE,"general"}</definedName>
    <definedName name="wrn.via." hidden="1">{"via1",#N/A,TRUE,"general";"via2",#N/A,TRUE,"general";"via3",#N/A,TRUE,"general"}</definedName>
    <definedName name="wrn.via._1" localSheetId="19" hidden="1">{"via1",#N/A,TRUE,"general";"via2",#N/A,TRUE,"general";"via3",#N/A,TRUE,"general"}</definedName>
    <definedName name="wrn.via._1" localSheetId="20" hidden="1">{"via1",#N/A,TRUE,"general";"via2",#N/A,TRUE,"general";"via3",#N/A,TRUE,"general"}</definedName>
    <definedName name="wrn.via._1" hidden="1">{"via1",#N/A,TRUE,"general";"via2",#N/A,TRUE,"general";"via3",#N/A,TRUE,"general"}</definedName>
    <definedName name="ws" localSheetId="7">#REF!</definedName>
    <definedName name="ws" localSheetId="20">#REF!</definedName>
    <definedName name="ws" localSheetId="1">#REF!</definedName>
    <definedName name="ws">#REF!</definedName>
    <definedName name="WSERWEER" localSheetId="7">'[133]COSTOS OFICINA'!#REF!</definedName>
    <definedName name="WSERWEER" localSheetId="20">'[133]COSTOS OFICINA'!#REF!</definedName>
    <definedName name="WSERWEER" localSheetId="1">'[133]COSTOS OFICINA'!#REF!</definedName>
    <definedName name="WSERWEER">'[133]COSTOS OFICINA'!#REF!</definedName>
    <definedName name="wsnhed" localSheetId="19" hidden="1">{"via1",#N/A,TRUE,"general";"via2",#N/A,TRUE,"general";"via3",#N/A,TRUE,"general"}</definedName>
    <definedName name="wsnhed" localSheetId="20" hidden="1">{"via1",#N/A,TRUE,"general";"via2",#N/A,TRUE,"general";"via3",#N/A,TRUE,"general"}</definedName>
    <definedName name="wsnhed" hidden="1">{"via1",#N/A,TRUE,"general";"via2",#N/A,TRUE,"general";"via3",#N/A,TRUE,"general"}</definedName>
    <definedName name="wsnhed_1" localSheetId="19" hidden="1">{"via1",#N/A,TRUE,"general";"via2",#N/A,TRUE,"general";"via3",#N/A,TRUE,"general"}</definedName>
    <definedName name="wsnhed_1" localSheetId="20" hidden="1">{"via1",#N/A,TRUE,"general";"via2",#N/A,TRUE,"general";"via3",#N/A,TRUE,"general"}</definedName>
    <definedName name="wsnhed_1" hidden="1">{"via1",#N/A,TRUE,"general";"via2",#N/A,TRUE,"general";"via3",#N/A,TRUE,"general"}</definedName>
    <definedName name="wswswsqa" localSheetId="19" hidden="1">{"via1",#N/A,TRUE,"general";"via2",#N/A,TRUE,"general";"via3",#N/A,TRUE,"general"}</definedName>
    <definedName name="wswswsqa" localSheetId="20" hidden="1">{"via1",#N/A,TRUE,"general";"via2",#N/A,TRUE,"general";"via3",#N/A,TRUE,"general"}</definedName>
    <definedName name="wswswsqa" hidden="1">{"via1",#N/A,TRUE,"general";"via2",#N/A,TRUE,"general";"via3",#N/A,TRUE,"general"}</definedName>
    <definedName name="wswswsqa_1" localSheetId="19" hidden="1">{"via1",#N/A,TRUE,"general";"via2",#N/A,TRUE,"general";"via3",#N/A,TRUE,"general"}</definedName>
    <definedName name="wswswsqa_1" localSheetId="20" hidden="1">{"via1",#N/A,TRUE,"general";"via2",#N/A,TRUE,"general";"via3",#N/A,TRUE,"general"}</definedName>
    <definedName name="wswswsqa_1" hidden="1">{"via1",#N/A,TRUE,"general";"via2",#N/A,TRUE,"general";"via3",#N/A,TRUE,"general"}</definedName>
    <definedName name="wtt" localSheetId="19" hidden="1">{"TAB1",#N/A,TRUE,"GENERAL";"TAB2",#N/A,TRUE,"GENERAL";"TAB3",#N/A,TRUE,"GENERAL";"TAB4",#N/A,TRUE,"GENERAL";"TAB5",#N/A,TRUE,"GENERAL"}</definedName>
    <definedName name="wtt" localSheetId="20" hidden="1">{"TAB1",#N/A,TRUE,"GENERAL";"TAB2",#N/A,TRUE,"GENERAL";"TAB3",#N/A,TRUE,"GENERAL";"TAB4",#N/A,TRUE,"GENERAL";"TAB5",#N/A,TRUE,"GENERAL"}</definedName>
    <definedName name="wtt" hidden="1">{"TAB1",#N/A,TRUE,"GENERAL";"TAB2",#N/A,TRUE,"GENERAL";"TAB3",#N/A,TRUE,"GENERAL";"TAB4",#N/A,TRUE,"GENERAL";"TAB5",#N/A,TRUE,"GENERAL"}</definedName>
    <definedName name="wtt_1" localSheetId="19" hidden="1">{"TAB1",#N/A,TRUE,"GENERAL";"TAB2",#N/A,TRUE,"GENERAL";"TAB3",#N/A,TRUE,"GENERAL";"TAB4",#N/A,TRUE,"GENERAL";"TAB5",#N/A,TRUE,"GENERAL"}</definedName>
    <definedName name="wtt_1" localSheetId="20" hidden="1">{"TAB1",#N/A,TRUE,"GENERAL";"TAB2",#N/A,TRUE,"GENERAL";"TAB3",#N/A,TRUE,"GENERAL";"TAB4",#N/A,TRUE,"GENERAL";"TAB5",#N/A,TRUE,"GENERAL"}</definedName>
    <definedName name="wtt_1" hidden="1">{"TAB1",#N/A,TRUE,"GENERAL";"TAB2",#N/A,TRUE,"GENERAL";"TAB3",#N/A,TRUE,"GENERAL";"TAB4",#N/A,TRUE,"GENERAL";"TAB5",#N/A,TRUE,"GENERAL"}</definedName>
    <definedName name="WTyre" localSheetId="7">#REF!</definedName>
    <definedName name="WTyre" localSheetId="1">#REF!</definedName>
    <definedName name="WTyre">#REF!</definedName>
    <definedName name="ww" localSheetId="7">#REF!</definedName>
    <definedName name="ww" localSheetId="19">#REF!</definedName>
    <definedName name="ww" localSheetId="18">#REF!</definedName>
    <definedName name="ww" localSheetId="20">#REF!</definedName>
    <definedName name="ww" localSheetId="1">#REF!</definedName>
    <definedName name="ww">#REF!</definedName>
    <definedName name="wwded3" localSheetId="19" hidden="1">{"via1",#N/A,TRUE,"general";"via2",#N/A,TRUE,"general";"via3",#N/A,TRUE,"general"}</definedName>
    <definedName name="wwded3" localSheetId="20" hidden="1">{"via1",#N/A,TRUE,"general";"via2",#N/A,TRUE,"general";"via3",#N/A,TRUE,"general"}</definedName>
    <definedName name="wwded3" hidden="1">{"via1",#N/A,TRUE,"general";"via2",#N/A,TRUE,"general";"via3",#N/A,TRUE,"general"}</definedName>
    <definedName name="wwded3_1" localSheetId="19" hidden="1">{"via1",#N/A,TRUE,"general";"via2",#N/A,TRUE,"general";"via3",#N/A,TRUE,"general"}</definedName>
    <definedName name="wwded3_1" localSheetId="20" hidden="1">{"via1",#N/A,TRUE,"general";"via2",#N/A,TRUE,"general";"via3",#N/A,TRUE,"general"}</definedName>
    <definedName name="wwded3_1" hidden="1">{"via1",#N/A,TRUE,"general";"via2",#N/A,TRUE,"general";"via3",#N/A,TRUE,"general"}</definedName>
    <definedName name="WWW" localSheetId="7" hidden="1">#REF!</definedName>
    <definedName name="WWW" localSheetId="20" hidden="1">#REF!</definedName>
    <definedName name="WWW" localSheetId="1" hidden="1">#REF!</definedName>
    <definedName name="WWW" hidden="1">#REF!</definedName>
    <definedName name="wwwwe" localSheetId="19" hidden="1">{"TAB1",#N/A,TRUE,"GENERAL";"TAB2",#N/A,TRUE,"GENERAL";"TAB3",#N/A,TRUE,"GENERAL";"TAB4",#N/A,TRUE,"GENERAL";"TAB5",#N/A,TRUE,"GENERAL"}</definedName>
    <definedName name="wwwwe" localSheetId="20" hidden="1">{"TAB1",#N/A,TRUE,"GENERAL";"TAB2",#N/A,TRUE,"GENERAL";"TAB3",#N/A,TRUE,"GENERAL";"TAB4",#N/A,TRUE,"GENERAL";"TAB5",#N/A,TRUE,"GENERAL"}</definedName>
    <definedName name="wwwwe" hidden="1">{"TAB1",#N/A,TRUE,"GENERAL";"TAB2",#N/A,TRUE,"GENERAL";"TAB3",#N/A,TRUE,"GENERAL";"TAB4",#N/A,TRUE,"GENERAL";"TAB5",#N/A,TRUE,"GENERAL"}</definedName>
    <definedName name="wwwwe_1" localSheetId="19" hidden="1">{"TAB1",#N/A,TRUE,"GENERAL";"TAB2",#N/A,TRUE,"GENERAL";"TAB3",#N/A,TRUE,"GENERAL";"TAB4",#N/A,TRUE,"GENERAL";"TAB5",#N/A,TRUE,"GENERAL"}</definedName>
    <definedName name="wwwwe_1" localSheetId="20" hidden="1">{"TAB1",#N/A,TRUE,"GENERAL";"TAB2",#N/A,TRUE,"GENERAL";"TAB3",#N/A,TRUE,"GENERAL";"TAB4",#N/A,TRUE,"GENERAL";"TAB5",#N/A,TRUE,"GENERAL"}</definedName>
    <definedName name="wwwwe_1" hidden="1">{"TAB1",#N/A,TRUE,"GENERAL";"TAB2",#N/A,TRUE,"GENERAL";"TAB3",#N/A,TRUE,"GENERAL";"TAB4",#N/A,TRUE,"GENERAL";"TAB5",#N/A,TRUE,"GENERAL"}</definedName>
    <definedName name="wwwwwwwwww" localSheetId="7">#REF!</definedName>
    <definedName name="wwwwwwwwww" localSheetId="1">#REF!</definedName>
    <definedName name="wwwwwwwwww">#REF!</definedName>
    <definedName name="wwwwwwwwwwww" localSheetId="7">#REF!</definedName>
    <definedName name="wwwwwwwwwwww" localSheetId="1">#REF!</definedName>
    <definedName name="wwwwwwwwwwww">#REF!</definedName>
    <definedName name="wyty" localSheetId="19" hidden="1">{"via1",#N/A,TRUE,"general";"via2",#N/A,TRUE,"general";"via3",#N/A,TRUE,"general"}</definedName>
    <definedName name="wyty" localSheetId="20" hidden="1">{"via1",#N/A,TRUE,"general";"via2",#N/A,TRUE,"general";"via3",#N/A,TRUE,"general"}</definedName>
    <definedName name="wyty" hidden="1">{"via1",#N/A,TRUE,"general";"via2",#N/A,TRUE,"general";"via3",#N/A,TRUE,"general"}</definedName>
    <definedName name="wyty_1" localSheetId="19" hidden="1">{"via1",#N/A,TRUE,"general";"via2",#N/A,TRUE,"general";"via3",#N/A,TRUE,"general"}</definedName>
    <definedName name="wyty_1" localSheetId="20" hidden="1">{"via1",#N/A,TRUE,"general";"via2",#N/A,TRUE,"general";"via3",#N/A,TRUE,"general"}</definedName>
    <definedName name="wyty_1" hidden="1">{"via1",#N/A,TRUE,"general";"via2",#N/A,TRUE,"general";"via3",#N/A,TRUE,"general"}</definedName>
    <definedName name="x">[84]Parameters!$R$18</definedName>
    <definedName name="xb" localSheetId="7">#REF!</definedName>
    <definedName name="xb" localSheetId="19">#REF!</definedName>
    <definedName name="xb" localSheetId="18">#REF!</definedName>
    <definedName name="xb" localSheetId="20">#REF!</definedName>
    <definedName name="xb" localSheetId="1">#REF!</definedName>
    <definedName name="xb">#REF!</definedName>
    <definedName name="xcbvbs" localSheetId="19" hidden="1">{"TAB1",#N/A,TRUE,"GENERAL";"TAB2",#N/A,TRUE,"GENERAL";"TAB3",#N/A,TRUE,"GENERAL";"TAB4",#N/A,TRUE,"GENERAL";"TAB5",#N/A,TRUE,"GENERAL"}</definedName>
    <definedName name="xcbvbs" localSheetId="20" hidden="1">{"TAB1",#N/A,TRUE,"GENERAL";"TAB2",#N/A,TRUE,"GENERAL";"TAB3",#N/A,TRUE,"GENERAL";"TAB4",#N/A,TRUE,"GENERAL";"TAB5",#N/A,TRUE,"GENERAL"}</definedName>
    <definedName name="xcbvbs" hidden="1">{"TAB1",#N/A,TRUE,"GENERAL";"TAB2",#N/A,TRUE,"GENERAL";"TAB3",#N/A,TRUE,"GENERAL";"TAB4",#N/A,TRUE,"GENERAL";"TAB5",#N/A,TRUE,"GENERAL"}</definedName>
    <definedName name="xcbvbs_1" localSheetId="19" hidden="1">{"TAB1",#N/A,TRUE,"GENERAL";"TAB2",#N/A,TRUE,"GENERAL";"TAB3",#N/A,TRUE,"GENERAL";"TAB4",#N/A,TRUE,"GENERAL";"TAB5",#N/A,TRUE,"GENERAL"}</definedName>
    <definedName name="xcbvbs_1" localSheetId="20" hidden="1">{"TAB1",#N/A,TRUE,"GENERAL";"TAB2",#N/A,TRUE,"GENERAL";"TAB3",#N/A,TRUE,"GENERAL";"TAB4",#N/A,TRUE,"GENERAL";"TAB5",#N/A,TRUE,"GENERAL"}</definedName>
    <definedName name="xcbvbs_1" hidden="1">{"TAB1",#N/A,TRUE,"GENERAL";"TAB2",#N/A,TRUE,"GENERAL";"TAB3",#N/A,TRUE,"GENERAL";"TAB4",#N/A,TRUE,"GENERAL";"TAB5",#N/A,TRUE,"GENERAL"}</definedName>
    <definedName name="XCVVXC" localSheetId="7">#REF!</definedName>
    <definedName name="XCVVXC" localSheetId="1">#REF!</definedName>
    <definedName name="XCVVXC">#REF!</definedName>
    <definedName name="xo" localSheetId="7">#REF!</definedName>
    <definedName name="xo" localSheetId="19">#REF!</definedName>
    <definedName name="xo" localSheetId="18">#REF!</definedName>
    <definedName name="xo" localSheetId="20">#REF!</definedName>
    <definedName name="xo" localSheetId="1">#REF!</definedName>
    <definedName name="xo">#REF!</definedName>
    <definedName name="XON">[237]CUADRILLAS!$D$17</definedName>
    <definedName name="xsxs" localSheetId="19" hidden="1">{"TAB1",#N/A,TRUE,"GENERAL";"TAB2",#N/A,TRUE,"GENERAL";"TAB3",#N/A,TRUE,"GENERAL";"TAB4",#N/A,TRUE,"GENERAL";"TAB5",#N/A,TRUE,"GENERAL"}</definedName>
    <definedName name="xsxs" localSheetId="20" hidden="1">{"TAB1",#N/A,TRUE,"GENERAL";"TAB2",#N/A,TRUE,"GENERAL";"TAB3",#N/A,TRUE,"GENERAL";"TAB4",#N/A,TRUE,"GENERAL";"TAB5",#N/A,TRUE,"GENERAL"}</definedName>
    <definedName name="xsxs" hidden="1">{"TAB1",#N/A,TRUE,"GENERAL";"TAB2",#N/A,TRUE,"GENERAL";"TAB3",#N/A,TRUE,"GENERAL";"TAB4",#N/A,TRUE,"GENERAL";"TAB5",#N/A,TRUE,"GENERAL"}</definedName>
    <definedName name="xsxs_1" localSheetId="19" hidden="1">{"TAB1",#N/A,TRUE,"GENERAL";"TAB2",#N/A,TRUE,"GENERAL";"TAB3",#N/A,TRUE,"GENERAL";"TAB4",#N/A,TRUE,"GENERAL";"TAB5",#N/A,TRUE,"GENERAL"}</definedName>
    <definedName name="xsxs_1" localSheetId="20" hidden="1">{"TAB1",#N/A,TRUE,"GENERAL";"TAB2",#N/A,TRUE,"GENERAL";"TAB3",#N/A,TRUE,"GENERAL";"TAB4",#N/A,TRUE,"GENERAL";"TAB5",#N/A,TRUE,"GENERAL"}</definedName>
    <definedName name="xsxs_1" hidden="1">{"TAB1",#N/A,TRUE,"GENERAL";"TAB2",#N/A,TRUE,"GENERAL";"TAB3",#N/A,TRUE,"GENERAL";"TAB4",#N/A,TRUE,"GENERAL";"TAB5",#N/A,TRUE,"GENERAL"}</definedName>
    <definedName name="xvrcsdrasxz" localSheetId="7">#REF!</definedName>
    <definedName name="xvrcsdrasxz" localSheetId="1">#REF!</definedName>
    <definedName name="xvrcsdrasxz">#REF!</definedName>
    <definedName name="xx" localSheetId="7">#REF!</definedName>
    <definedName name="xx" localSheetId="19">#REF!</definedName>
    <definedName name="xx" localSheetId="18">#REF!</definedName>
    <definedName name="xx" localSheetId="20">#REF!</definedName>
    <definedName name="xx" localSheetId="1">#REF!</definedName>
    <definedName name="xx">#REF!</definedName>
    <definedName name="xxfg" localSheetId="19" hidden="1">{"via1",#N/A,TRUE,"general";"via2",#N/A,TRUE,"general";"via3",#N/A,TRUE,"general"}</definedName>
    <definedName name="xxfg" localSheetId="20" hidden="1">{"via1",#N/A,TRUE,"general";"via2",#N/A,TRUE,"general";"via3",#N/A,TRUE,"general"}</definedName>
    <definedName name="xxfg" hidden="1">{"via1",#N/A,TRUE,"general";"via2",#N/A,TRUE,"general";"via3",#N/A,TRUE,"general"}</definedName>
    <definedName name="xxfg_1" localSheetId="19" hidden="1">{"via1",#N/A,TRUE,"general";"via2",#N/A,TRUE,"general";"via3",#N/A,TRUE,"general"}</definedName>
    <definedName name="xxfg_1" localSheetId="20" hidden="1">{"via1",#N/A,TRUE,"general";"via2",#N/A,TRUE,"general";"via3",#N/A,TRUE,"general"}</definedName>
    <definedName name="xxfg_1" hidden="1">{"via1",#N/A,TRUE,"general";"via2",#N/A,TRUE,"general";"via3",#N/A,TRUE,"general"}</definedName>
    <definedName name="XXX" localSheetId="7">#REF!</definedName>
    <definedName name="XXX" localSheetId="1">#REF!</definedName>
    <definedName name="XXX">#REF!</definedName>
    <definedName name="xxxxx" localSheetId="7">[238]!absc</definedName>
    <definedName name="xxxxx" localSheetId="19">[121]!absc</definedName>
    <definedName name="xxxxx" localSheetId="18">[121]!absc</definedName>
    <definedName name="xxxxx" localSheetId="20">[121]!absc</definedName>
    <definedName name="xxxxx" localSheetId="1">[238]!absc</definedName>
    <definedName name="xxxxx">[238]!absc</definedName>
    <definedName name="xxxxxds" localSheetId="19" hidden="1">{"via1",#N/A,TRUE,"general";"via2",#N/A,TRUE,"general";"via3",#N/A,TRUE,"general"}</definedName>
    <definedName name="xxxxxds" localSheetId="20" hidden="1">{"via1",#N/A,TRUE,"general";"via2",#N/A,TRUE,"general";"via3",#N/A,TRUE,"general"}</definedName>
    <definedName name="xxxxxds" hidden="1">{"via1",#N/A,TRUE,"general";"via2",#N/A,TRUE,"general";"via3",#N/A,TRUE,"general"}</definedName>
    <definedName name="xxxxxds_1" localSheetId="19" hidden="1">{"via1",#N/A,TRUE,"general";"via2",#N/A,TRUE,"general";"via3",#N/A,TRUE,"general"}</definedName>
    <definedName name="xxxxxds_1" localSheetId="20" hidden="1">{"via1",#N/A,TRUE,"general";"via2",#N/A,TRUE,"general";"via3",#N/A,TRUE,"general"}</definedName>
    <definedName name="xxxxxds_1" hidden="1">{"via1",#N/A,TRUE,"general";"via2",#N/A,TRUE,"general";"via3",#N/A,TRUE,"general"}</definedName>
    <definedName name="XXXXXXXXXX" localSheetId="7">#REF!</definedName>
    <definedName name="XXXXXXXXXX" localSheetId="19">#REF!</definedName>
    <definedName name="XXXXXXXXXX" localSheetId="18">#REF!</definedName>
    <definedName name="XXXXXXXXXX" localSheetId="20">#REF!</definedName>
    <definedName name="XXXXXXXXXX" localSheetId="1">#REF!</definedName>
    <definedName name="XXXXXXXXXX">#REF!</definedName>
    <definedName name="xxxxxxxxxx29" localSheetId="19" hidden="1">{"via1",#N/A,TRUE,"general";"via2",#N/A,TRUE,"general";"via3",#N/A,TRUE,"general"}</definedName>
    <definedName name="xxxxxxxxxx29" localSheetId="20" hidden="1">{"via1",#N/A,TRUE,"general";"via2",#N/A,TRUE,"general";"via3",#N/A,TRUE,"general"}</definedName>
    <definedName name="xxxxxxxxxx29" hidden="1">{"via1",#N/A,TRUE,"general";"via2",#N/A,TRUE,"general";"via3",#N/A,TRUE,"general"}</definedName>
    <definedName name="xxxxxxxxxx29_1" localSheetId="19" hidden="1">{"via1",#N/A,TRUE,"general";"via2",#N/A,TRUE,"general";"via3",#N/A,TRUE,"general"}</definedName>
    <definedName name="xxxxxxxxxx29_1" localSheetId="20" hidden="1">{"via1",#N/A,TRUE,"general";"via2",#N/A,TRUE,"general";"via3",#N/A,TRUE,"general"}</definedName>
    <definedName name="xxxxxxxxxx29_1" hidden="1">{"via1",#N/A,TRUE,"general";"via2",#N/A,TRUE,"general";"via3",#N/A,TRUE,"general"}</definedName>
    <definedName name="XXXXXXXXXXXX" localSheetId="7">#REF!</definedName>
    <definedName name="XXXXXXXXXXXX" localSheetId="19">#REF!</definedName>
    <definedName name="XXXXXXXXXXXX" localSheetId="18">#REF!</definedName>
    <definedName name="XXXXXXXXXXXX" localSheetId="20">#REF!</definedName>
    <definedName name="XXXXXXXXXXXX" localSheetId="1">#REF!</definedName>
    <definedName name="XXXXXXXXXXXX">#REF!</definedName>
    <definedName name="xyz" localSheetId="7" hidden="1">#REF!</definedName>
    <definedName name="xyz" localSheetId="1" hidden="1">#REF!</definedName>
    <definedName name="xyz" hidden="1">#REF!</definedName>
    <definedName name="xzczxczxc" localSheetId="7">#REF!</definedName>
    <definedName name="xzczxczxc" localSheetId="1">#REF!</definedName>
    <definedName name="xzczxczxc">#REF!</definedName>
    <definedName name="XZXZV" localSheetId="19" hidden="1">{"via1",#N/A,TRUE,"general";"via2",#N/A,TRUE,"general";"via3",#N/A,TRUE,"general"}</definedName>
    <definedName name="XZXZV" localSheetId="20" hidden="1">{"via1",#N/A,TRUE,"general";"via2",#N/A,TRUE,"general";"via3",#N/A,TRUE,"general"}</definedName>
    <definedName name="XZXZV" hidden="1">{"via1",#N/A,TRUE,"general";"via2",#N/A,TRUE,"general";"via3",#N/A,TRUE,"general"}</definedName>
    <definedName name="XZXZV_1" localSheetId="19" hidden="1">{"via1",#N/A,TRUE,"general";"via2",#N/A,TRUE,"general";"via3",#N/A,TRUE,"general"}</definedName>
    <definedName name="XZXZV_1" localSheetId="20" hidden="1">{"via1",#N/A,TRUE,"general";"via2",#N/A,TRUE,"general";"via3",#N/A,TRUE,"general"}</definedName>
    <definedName name="XZXZV_1" hidden="1">{"via1",#N/A,TRUE,"general";"via2",#N/A,TRUE,"general";"via3",#N/A,TRUE,"general"}</definedName>
    <definedName name="y" localSheetId="7">#REF!</definedName>
    <definedName name="Y" localSheetId="19">[59]!absc</definedName>
    <definedName name="Y" localSheetId="18">[59]!absc</definedName>
    <definedName name="Y" localSheetId="20">[59]!absc</definedName>
    <definedName name="y" localSheetId="1">#REF!</definedName>
    <definedName name="y">#REF!</definedName>
    <definedName name="y6y6" localSheetId="19" hidden="1">{"via1",#N/A,TRUE,"general";"via2",#N/A,TRUE,"general";"via3",#N/A,TRUE,"general"}</definedName>
    <definedName name="y6y6" localSheetId="20" hidden="1">{"via1",#N/A,TRUE,"general";"via2",#N/A,TRUE,"general";"via3",#N/A,TRUE,"general"}</definedName>
    <definedName name="y6y6" hidden="1">{"via1",#N/A,TRUE,"general";"via2",#N/A,TRUE,"general";"via3",#N/A,TRUE,"general"}</definedName>
    <definedName name="y6y6_1" localSheetId="19" hidden="1">{"via1",#N/A,TRUE,"general";"via2",#N/A,TRUE,"general";"via3",#N/A,TRUE,"general"}</definedName>
    <definedName name="y6y6_1" localSheetId="20" hidden="1">{"via1",#N/A,TRUE,"general";"via2",#N/A,TRUE,"general";"via3",#N/A,TRUE,"general"}</definedName>
    <definedName name="y6y6_1" hidden="1">{"via1",#N/A,TRUE,"general";"via2",#N/A,TRUE,"general";"via3",#N/A,TRUE,"general"}</definedName>
    <definedName name="YA" localSheetId="7">#REF!</definedName>
    <definedName name="YA" localSheetId="1">#REF!</definedName>
    <definedName name="YA">#REF!</definedName>
    <definedName name="Year" localSheetId="7">#REF!</definedName>
    <definedName name="Year" localSheetId="1">#REF!</definedName>
    <definedName name="Year">#REF!</definedName>
    <definedName name="years">[94]ASSUMPTIONS!$H$7:$AP$7</definedName>
    <definedName name="YEE__D__10__X_6" localSheetId="7">#REF!</definedName>
    <definedName name="YEE__D__10__X_6" localSheetId="1">#REF!</definedName>
    <definedName name="YEE__D__10__X_6">#REF!</definedName>
    <definedName name="YEE__D__14__X_6" localSheetId="7">#REF!</definedName>
    <definedName name="YEE__D__14__X_6" localSheetId="1">#REF!</definedName>
    <definedName name="YEE__D__14__X_6">#REF!</definedName>
    <definedName name="yery" localSheetId="19" hidden="1">{"via1",#N/A,TRUE,"general";"via2",#N/A,TRUE,"general";"via3",#N/A,TRUE,"general"}</definedName>
    <definedName name="yery" localSheetId="20" hidden="1">{"via1",#N/A,TRUE,"general";"via2",#N/A,TRUE,"general";"via3",#N/A,TRUE,"general"}</definedName>
    <definedName name="yery" hidden="1">{"via1",#N/A,TRUE,"general";"via2",#N/A,TRUE,"general";"via3",#N/A,TRUE,"general"}</definedName>
    <definedName name="yery_1" localSheetId="19" hidden="1">{"via1",#N/A,TRUE,"general";"via2",#N/A,TRUE,"general";"via3",#N/A,TRUE,"general"}</definedName>
    <definedName name="yery_1" localSheetId="20" hidden="1">{"via1",#N/A,TRUE,"general";"via2",#N/A,TRUE,"general";"via3",#N/A,TRUE,"general"}</definedName>
    <definedName name="yery_1" hidden="1">{"via1",#N/A,TRUE,"general";"via2",#N/A,TRUE,"general";"via3",#N/A,TRUE,"general"}</definedName>
    <definedName name="yesno">'[111]REF - Listas'!$B$26:$B$27</definedName>
    <definedName name="YESO" localSheetId="7">#REF!</definedName>
    <definedName name="YESO" localSheetId="1">#REF!</definedName>
    <definedName name="YESO">#REF!</definedName>
    <definedName name="yhy" localSheetId="19" hidden="1">{"TAB1",#N/A,TRUE,"GENERAL";"TAB2",#N/A,TRUE,"GENERAL";"TAB3",#N/A,TRUE,"GENERAL";"TAB4",#N/A,TRUE,"GENERAL";"TAB5",#N/A,TRUE,"GENERAL"}</definedName>
    <definedName name="yhy" localSheetId="20" hidden="1">{"TAB1",#N/A,TRUE,"GENERAL";"TAB2",#N/A,TRUE,"GENERAL";"TAB3",#N/A,TRUE,"GENERAL";"TAB4",#N/A,TRUE,"GENERAL";"TAB5",#N/A,TRUE,"GENERAL"}</definedName>
    <definedName name="yhy" hidden="1">{"TAB1",#N/A,TRUE,"GENERAL";"TAB2",#N/A,TRUE,"GENERAL";"TAB3",#N/A,TRUE,"GENERAL";"TAB4",#N/A,TRUE,"GENERAL";"TAB5",#N/A,TRUE,"GENERAL"}</definedName>
    <definedName name="yhy_1" localSheetId="19" hidden="1">{"TAB1",#N/A,TRUE,"GENERAL";"TAB2",#N/A,TRUE,"GENERAL";"TAB3",#N/A,TRUE,"GENERAL";"TAB4",#N/A,TRUE,"GENERAL";"TAB5",#N/A,TRUE,"GENERAL"}</definedName>
    <definedName name="yhy_1" localSheetId="20" hidden="1">{"TAB1",#N/A,TRUE,"GENERAL";"TAB2",#N/A,TRUE,"GENERAL";"TAB3",#N/A,TRUE,"GENERAL";"TAB4",#N/A,TRUE,"GENERAL";"TAB5",#N/A,TRUE,"GENERAL"}</definedName>
    <definedName name="yhy_1" hidden="1">{"TAB1",#N/A,TRUE,"GENERAL";"TAB2",#N/A,TRUE,"GENERAL";"TAB3",#N/A,TRUE,"GENERAL";"TAB4",#N/A,TRUE,"GENERAL";"TAB5",#N/A,TRUE,"GENERAL"}</definedName>
    <definedName name="yjyj" localSheetId="19" hidden="1">{"TAB1",#N/A,TRUE,"GENERAL";"TAB2",#N/A,TRUE,"GENERAL";"TAB3",#N/A,TRUE,"GENERAL";"TAB4",#N/A,TRUE,"GENERAL";"TAB5",#N/A,TRUE,"GENERAL"}</definedName>
    <definedName name="yjyj" localSheetId="20" hidden="1">{"TAB1",#N/A,TRUE,"GENERAL";"TAB2",#N/A,TRUE,"GENERAL";"TAB3",#N/A,TRUE,"GENERAL";"TAB4",#N/A,TRUE,"GENERAL";"TAB5",#N/A,TRUE,"GENERAL"}</definedName>
    <definedName name="yjyj" hidden="1">{"TAB1",#N/A,TRUE,"GENERAL";"TAB2",#N/A,TRUE,"GENERAL";"TAB3",#N/A,TRUE,"GENERAL";"TAB4",#N/A,TRUE,"GENERAL";"TAB5",#N/A,TRUE,"GENERAL"}</definedName>
    <definedName name="yjyj_1" localSheetId="19" hidden="1">{"TAB1",#N/A,TRUE,"GENERAL";"TAB2",#N/A,TRUE,"GENERAL";"TAB3",#N/A,TRUE,"GENERAL";"TAB4",#N/A,TRUE,"GENERAL";"TAB5",#N/A,TRUE,"GENERAL"}</definedName>
    <definedName name="yjyj_1" localSheetId="20" hidden="1">{"TAB1",#N/A,TRUE,"GENERAL";"TAB2",#N/A,TRUE,"GENERAL";"TAB3",#N/A,TRUE,"GENERAL";"TAB4",#N/A,TRUE,"GENERAL";"TAB5",#N/A,TRUE,"GENERAL"}</definedName>
    <definedName name="yjyj_1" hidden="1">{"TAB1",#N/A,TRUE,"GENERAL";"TAB2",#N/A,TRUE,"GENERAL";"TAB3",#N/A,TRUE,"GENERAL";"TAB4",#N/A,TRUE,"GENERAL";"TAB5",#N/A,TRUE,"GENERAL"}</definedName>
    <definedName name="yn" localSheetId="7">#REF!</definedName>
    <definedName name="yn" localSheetId="19">#REF!</definedName>
    <definedName name="yn" localSheetId="18">#REF!</definedName>
    <definedName name="yn" localSheetId="20">#REF!</definedName>
    <definedName name="yn" localSheetId="1">#REF!</definedName>
    <definedName name="yn">#REF!</definedName>
    <definedName name="yo" localSheetId="7">#REF!</definedName>
    <definedName name="yo" localSheetId="1">#REF!</definedName>
    <definedName name="yo">#REF!</definedName>
    <definedName name="yrey" localSheetId="19" hidden="1">{"via1",#N/A,TRUE,"general";"via2",#N/A,TRUE,"general";"via3",#N/A,TRUE,"general"}</definedName>
    <definedName name="yrey" localSheetId="20" hidden="1">{"via1",#N/A,TRUE,"general";"via2",#N/A,TRUE,"general";"via3",#N/A,TRUE,"general"}</definedName>
    <definedName name="yrey" hidden="1">{"via1",#N/A,TRUE,"general";"via2",#N/A,TRUE,"general";"via3",#N/A,TRUE,"general"}</definedName>
    <definedName name="yrey_1" localSheetId="19" hidden="1">{"via1",#N/A,TRUE,"general";"via2",#N/A,TRUE,"general";"via3",#N/A,TRUE,"general"}</definedName>
    <definedName name="yrey_1" localSheetId="20" hidden="1">{"via1",#N/A,TRUE,"general";"via2",#N/A,TRUE,"general";"via3",#N/A,TRUE,"general"}</definedName>
    <definedName name="yrey_1" hidden="1">{"via1",#N/A,TRUE,"general";"via2",#N/A,TRUE,"general";"via3",#N/A,TRUE,"general"}</definedName>
    <definedName name="yry" localSheetId="19" hidden="1">{"via1",#N/A,TRUE,"general";"via2",#N/A,TRUE,"general";"via3",#N/A,TRUE,"general"}</definedName>
    <definedName name="yry" localSheetId="20" hidden="1">{"via1",#N/A,TRUE,"general";"via2",#N/A,TRUE,"general";"via3",#N/A,TRUE,"general"}</definedName>
    <definedName name="yry" hidden="1">{"via1",#N/A,TRUE,"general";"via2",#N/A,TRUE,"general";"via3",#N/A,TRUE,"general"}</definedName>
    <definedName name="yry_1" localSheetId="19" hidden="1">{"via1",#N/A,TRUE,"general";"via2",#N/A,TRUE,"general";"via3",#N/A,TRUE,"general"}</definedName>
    <definedName name="yry_1" localSheetId="20" hidden="1">{"via1",#N/A,TRUE,"general";"via2",#N/A,TRUE,"general";"via3",#N/A,TRUE,"general"}</definedName>
    <definedName name="yry_1" hidden="1">{"via1",#N/A,TRUE,"general";"via2",#N/A,TRUE,"general";"via3",#N/A,TRUE,"general"}</definedName>
    <definedName name="YTD.ROM1_PercentFed" localSheetId="7">#REF!</definedName>
    <definedName name="YTD.ROM1_PercentFed" localSheetId="1">#REF!</definedName>
    <definedName name="YTD.ROM1_PercentFed">#REF!</definedName>
    <definedName name="YTD.ROM2_PercentFed" localSheetId="7">#REF!</definedName>
    <definedName name="YTD.ROM2_PercentFed" localSheetId="1">#REF!</definedName>
    <definedName name="YTD.ROM2_PercentFed">#REF!</definedName>
    <definedName name="YTD.ROM3_PercentFed" localSheetId="7">#REF!</definedName>
    <definedName name="YTD.ROM3_PercentFed" localSheetId="1">#REF!</definedName>
    <definedName name="YTD.ROM3_PercentFed">#REF!</definedName>
    <definedName name="YTD.ROM4_PercentFed" localSheetId="7">#REF!</definedName>
    <definedName name="YTD.ROM4_PercentFed" localSheetId="1">#REF!</definedName>
    <definedName name="YTD.ROM4_PercentFed">#REF!</definedName>
    <definedName name="YTD.ROM5_PercentFed" localSheetId="7">#REF!</definedName>
    <definedName name="YTD.ROM5_PercentFed" localSheetId="1">#REF!</definedName>
    <definedName name="YTD.ROM5_PercentFed">#REF!</definedName>
    <definedName name="YTD_Days" localSheetId="7">#REF!</definedName>
    <definedName name="YTD_Days" localSheetId="1">#REF!</definedName>
    <definedName name="YTD_Days">#REF!</definedName>
    <definedName name="ytj" localSheetId="19" hidden="1">{"TAB1",#N/A,TRUE,"GENERAL";"TAB2",#N/A,TRUE,"GENERAL";"TAB3",#N/A,TRUE,"GENERAL";"TAB4",#N/A,TRUE,"GENERAL";"TAB5",#N/A,TRUE,"GENERAL"}</definedName>
    <definedName name="ytj" localSheetId="20" hidden="1">{"TAB1",#N/A,TRUE,"GENERAL";"TAB2",#N/A,TRUE,"GENERAL";"TAB3",#N/A,TRUE,"GENERAL";"TAB4",#N/A,TRUE,"GENERAL";"TAB5",#N/A,TRUE,"GENERAL"}</definedName>
    <definedName name="ytj" hidden="1">{"TAB1",#N/A,TRUE,"GENERAL";"TAB2",#N/A,TRUE,"GENERAL";"TAB3",#N/A,TRUE,"GENERAL";"TAB4",#N/A,TRUE,"GENERAL";"TAB5",#N/A,TRUE,"GENERAL"}</definedName>
    <definedName name="ytj_1" localSheetId="19" hidden="1">{"TAB1",#N/A,TRUE,"GENERAL";"TAB2",#N/A,TRUE,"GENERAL";"TAB3",#N/A,TRUE,"GENERAL";"TAB4",#N/A,TRUE,"GENERAL";"TAB5",#N/A,TRUE,"GENERAL"}</definedName>
    <definedName name="ytj_1" localSheetId="20" hidden="1">{"TAB1",#N/A,TRUE,"GENERAL";"TAB2",#N/A,TRUE,"GENERAL";"TAB3",#N/A,TRUE,"GENERAL";"TAB4",#N/A,TRUE,"GENERAL";"TAB5",#N/A,TRUE,"GENERAL"}</definedName>
    <definedName name="ytj_1" hidden="1">{"TAB1",#N/A,TRUE,"GENERAL";"TAB2",#N/A,TRUE,"GENERAL";"TAB3",#N/A,TRUE,"GENERAL";"TAB4",#N/A,TRUE,"GENERAL";"TAB5",#N/A,TRUE,"GENERAL"}</definedName>
    <definedName name="ytjt6" localSheetId="19" hidden="1">{"via1",#N/A,TRUE,"general";"via2",#N/A,TRUE,"general";"via3",#N/A,TRUE,"general"}</definedName>
    <definedName name="ytjt6" localSheetId="20" hidden="1">{"via1",#N/A,TRUE,"general";"via2",#N/A,TRUE,"general";"via3",#N/A,TRUE,"general"}</definedName>
    <definedName name="ytjt6" hidden="1">{"via1",#N/A,TRUE,"general";"via2",#N/A,TRUE,"general";"via3",#N/A,TRUE,"general"}</definedName>
    <definedName name="ytjt6_1" localSheetId="19" hidden="1">{"via1",#N/A,TRUE,"general";"via2",#N/A,TRUE,"general";"via3",#N/A,TRUE,"general"}</definedName>
    <definedName name="ytjt6_1" localSheetId="20" hidden="1">{"via1",#N/A,TRUE,"general";"via2",#N/A,TRUE,"general";"via3",#N/A,TRUE,"general"}</definedName>
    <definedName name="ytjt6_1" hidden="1">{"via1",#N/A,TRUE,"general";"via2",#N/A,TRUE,"general";"via3",#N/A,TRUE,"general"}</definedName>
    <definedName name="ytrwyr" localSheetId="19" hidden="1">{"TAB1",#N/A,TRUE,"GENERAL";"TAB2",#N/A,TRUE,"GENERAL";"TAB3",#N/A,TRUE,"GENERAL";"TAB4",#N/A,TRUE,"GENERAL";"TAB5",#N/A,TRUE,"GENERAL"}</definedName>
    <definedName name="ytrwyr" localSheetId="20" hidden="1">{"TAB1",#N/A,TRUE,"GENERAL";"TAB2",#N/A,TRUE,"GENERAL";"TAB3",#N/A,TRUE,"GENERAL";"TAB4",#N/A,TRUE,"GENERAL";"TAB5",#N/A,TRUE,"GENERAL"}</definedName>
    <definedName name="ytrwyr" hidden="1">{"TAB1",#N/A,TRUE,"GENERAL";"TAB2",#N/A,TRUE,"GENERAL";"TAB3",#N/A,TRUE,"GENERAL";"TAB4",#N/A,TRUE,"GENERAL";"TAB5",#N/A,TRUE,"GENERAL"}</definedName>
    <definedName name="ytrwyr_1" localSheetId="19" hidden="1">{"TAB1",#N/A,TRUE,"GENERAL";"TAB2",#N/A,TRUE,"GENERAL";"TAB3",#N/A,TRUE,"GENERAL";"TAB4",#N/A,TRUE,"GENERAL";"TAB5",#N/A,TRUE,"GENERAL"}</definedName>
    <definedName name="ytrwyr_1" localSheetId="20" hidden="1">{"TAB1",#N/A,TRUE,"GENERAL";"TAB2",#N/A,TRUE,"GENERAL";"TAB3",#N/A,TRUE,"GENERAL";"TAB4",#N/A,TRUE,"GENERAL";"TAB5",#N/A,TRUE,"GENERAL"}</definedName>
    <definedName name="ytrwyr_1" hidden="1">{"TAB1",#N/A,TRUE,"GENERAL";"TAB2",#N/A,TRUE,"GENERAL";"TAB3",#N/A,TRUE,"GENERAL";"TAB4",#N/A,TRUE,"GENERAL";"TAB5",#N/A,TRUE,"GENERAL"}</definedName>
    <definedName name="ytry" localSheetId="19" hidden="1">{"via1",#N/A,TRUE,"general";"via2",#N/A,TRUE,"general";"via3",#N/A,TRUE,"general"}</definedName>
    <definedName name="ytry" localSheetId="20" hidden="1">{"via1",#N/A,TRUE,"general";"via2",#N/A,TRUE,"general";"via3",#N/A,TRUE,"general"}</definedName>
    <definedName name="ytry" hidden="1">{"via1",#N/A,TRUE,"general";"via2",#N/A,TRUE,"general";"via3",#N/A,TRUE,"general"}</definedName>
    <definedName name="ytry_1" localSheetId="19" hidden="1">{"via1",#N/A,TRUE,"general";"via2",#N/A,TRUE,"general";"via3",#N/A,TRUE,"general"}</definedName>
    <definedName name="ytry_1" localSheetId="20" hidden="1">{"via1",#N/A,TRUE,"general";"via2",#N/A,TRUE,"general";"via3",#N/A,TRUE,"general"}</definedName>
    <definedName name="ytry_1" hidden="1">{"via1",#N/A,TRUE,"general";"via2",#N/A,TRUE,"general";"via3",#N/A,TRUE,"general"}</definedName>
    <definedName name="ytryrty" localSheetId="19" hidden="1">{"via1",#N/A,TRUE,"general";"via2",#N/A,TRUE,"general";"via3",#N/A,TRUE,"general"}</definedName>
    <definedName name="ytryrty" localSheetId="20" hidden="1">{"via1",#N/A,TRUE,"general";"via2",#N/A,TRUE,"general";"via3",#N/A,TRUE,"general"}</definedName>
    <definedName name="ytryrty" hidden="1">{"via1",#N/A,TRUE,"general";"via2",#N/A,TRUE,"general";"via3",#N/A,TRUE,"general"}</definedName>
    <definedName name="ytryrty_1" localSheetId="19" hidden="1">{"via1",#N/A,TRUE,"general";"via2",#N/A,TRUE,"general";"via3",#N/A,TRUE,"general"}</definedName>
    <definedName name="ytryrty_1" localSheetId="20" hidden="1">{"via1",#N/A,TRUE,"general";"via2",#N/A,TRUE,"general";"via3",#N/A,TRUE,"general"}</definedName>
    <definedName name="ytryrty_1" hidden="1">{"via1",#N/A,TRUE,"general";"via2",#N/A,TRUE,"general";"via3",#N/A,TRUE,"general"}</definedName>
    <definedName name="YTRYUYT" localSheetId="19" hidden="1">{"TAB1",#N/A,TRUE,"GENERAL";"TAB2",#N/A,TRUE,"GENERAL";"TAB3",#N/A,TRUE,"GENERAL";"TAB4",#N/A,TRUE,"GENERAL";"TAB5",#N/A,TRUE,"GENERAL"}</definedName>
    <definedName name="YTRYUYT" localSheetId="20" hidden="1">{"TAB1",#N/A,TRUE,"GENERAL";"TAB2",#N/A,TRUE,"GENERAL";"TAB3",#N/A,TRUE,"GENERAL";"TAB4",#N/A,TRUE,"GENERAL";"TAB5",#N/A,TRUE,"GENERAL"}</definedName>
    <definedName name="YTRYUYT" hidden="1">{"TAB1",#N/A,TRUE,"GENERAL";"TAB2",#N/A,TRUE,"GENERAL";"TAB3",#N/A,TRUE,"GENERAL";"TAB4",#N/A,TRUE,"GENERAL";"TAB5",#N/A,TRUE,"GENERAL"}</definedName>
    <definedName name="YTRYUYT_1" localSheetId="19" hidden="1">{"TAB1",#N/A,TRUE,"GENERAL";"TAB2",#N/A,TRUE,"GENERAL";"TAB3",#N/A,TRUE,"GENERAL";"TAB4",#N/A,TRUE,"GENERAL";"TAB5",#N/A,TRUE,"GENERAL"}</definedName>
    <definedName name="YTRYUYT_1" localSheetId="20" hidden="1">{"TAB1",#N/A,TRUE,"GENERAL";"TAB2",#N/A,TRUE,"GENERAL";"TAB3",#N/A,TRUE,"GENERAL";"TAB4",#N/A,TRUE,"GENERAL";"TAB5",#N/A,TRUE,"GENERAL"}</definedName>
    <definedName name="YTRYUYT_1"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20" hidden="1">{"TAB1",#N/A,TRUE,"GENERAL";"TAB2",#N/A,TRUE,"GENERAL";"TAB3",#N/A,TRUE,"GENERAL";"TAB4",#N/A,TRUE,"GENERAL";"TAB5",#N/A,TRUE,"GENERAL"}</definedName>
    <definedName name="ytudfgd" hidden="1">{"TAB1",#N/A,TRUE,"GENERAL";"TAB2",#N/A,TRUE,"GENERAL";"TAB3",#N/A,TRUE,"GENERAL";"TAB4",#N/A,TRUE,"GENERAL";"TAB5",#N/A,TRUE,"GENERAL"}</definedName>
    <definedName name="ytudfgd_1" localSheetId="19" hidden="1">{"TAB1",#N/A,TRUE,"GENERAL";"TAB2",#N/A,TRUE,"GENERAL";"TAB3",#N/A,TRUE,"GENERAL";"TAB4",#N/A,TRUE,"GENERAL";"TAB5",#N/A,TRUE,"GENERAL"}</definedName>
    <definedName name="ytudfgd_1" localSheetId="20" hidden="1">{"TAB1",#N/A,TRUE,"GENERAL";"TAB2",#N/A,TRUE,"GENERAL";"TAB3",#N/A,TRUE,"GENERAL";"TAB4",#N/A,TRUE,"GENERAL";"TAB5",#N/A,TRUE,"GENERAL"}</definedName>
    <definedName name="ytudfgd_1"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20" hidden="1">{"TAB1",#N/A,TRUE,"GENERAL";"TAB2",#N/A,TRUE,"GENERAL";"TAB3",#N/A,TRUE,"GENERAL";"TAB4",#N/A,TRUE,"GENERAL";"TAB5",#N/A,TRUE,"GENERAL"}</definedName>
    <definedName name="yturtu7" hidden="1">{"TAB1",#N/A,TRUE,"GENERAL";"TAB2",#N/A,TRUE,"GENERAL";"TAB3",#N/A,TRUE,"GENERAL";"TAB4",#N/A,TRUE,"GENERAL";"TAB5",#N/A,TRUE,"GENERAL"}</definedName>
    <definedName name="yturtu7_1" localSheetId="19" hidden="1">{"TAB1",#N/A,TRUE,"GENERAL";"TAB2",#N/A,TRUE,"GENERAL";"TAB3",#N/A,TRUE,"GENERAL";"TAB4",#N/A,TRUE,"GENERAL";"TAB5",#N/A,TRUE,"GENERAL"}</definedName>
    <definedName name="yturtu7_1" localSheetId="20" hidden="1">{"TAB1",#N/A,TRUE,"GENERAL";"TAB2",#N/A,TRUE,"GENERAL";"TAB3",#N/A,TRUE,"GENERAL";"TAB4",#N/A,TRUE,"GENERAL";"TAB5",#N/A,TRUE,"GENERAL"}</definedName>
    <definedName name="yturtu7_1"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20" hidden="1">{"TAB1",#N/A,TRUE,"GENERAL";"TAB2",#N/A,TRUE,"GENERAL";"TAB3",#N/A,TRUE,"GENERAL";"TAB4",#N/A,TRUE,"GENERAL";"TAB5",#N/A,TRUE,"GENERAL"}</definedName>
    <definedName name="yturu" hidden="1">{"TAB1",#N/A,TRUE,"GENERAL";"TAB2",#N/A,TRUE,"GENERAL";"TAB3",#N/A,TRUE,"GENERAL";"TAB4",#N/A,TRUE,"GENERAL";"TAB5",#N/A,TRUE,"GENERAL"}</definedName>
    <definedName name="yturu_1" localSheetId="19" hidden="1">{"TAB1",#N/A,TRUE,"GENERAL";"TAB2",#N/A,TRUE,"GENERAL";"TAB3",#N/A,TRUE,"GENERAL";"TAB4",#N/A,TRUE,"GENERAL";"TAB5",#N/A,TRUE,"GENERAL"}</definedName>
    <definedName name="yturu_1" localSheetId="20" hidden="1">{"TAB1",#N/A,TRUE,"GENERAL";"TAB2",#N/A,TRUE,"GENERAL";"TAB3",#N/A,TRUE,"GENERAL";"TAB4",#N/A,TRUE,"GENERAL";"TAB5",#N/A,TRUE,"GENERAL"}</definedName>
    <definedName name="yturu_1" hidden="1">{"TAB1",#N/A,TRUE,"GENERAL";"TAB2",#N/A,TRUE,"GENERAL";"TAB3",#N/A,TRUE,"GENERAL";"TAB4",#N/A,TRUE,"GENERAL";"TAB5",#N/A,TRUE,"GENERAL"}</definedName>
    <definedName name="ytuytfgh" localSheetId="19" hidden="1">{"via1",#N/A,TRUE,"general";"via2",#N/A,TRUE,"general";"via3",#N/A,TRUE,"general"}</definedName>
    <definedName name="ytuytfgh" localSheetId="20" hidden="1">{"via1",#N/A,TRUE,"general";"via2",#N/A,TRUE,"general";"via3",#N/A,TRUE,"general"}</definedName>
    <definedName name="ytuytfgh" hidden="1">{"via1",#N/A,TRUE,"general";"via2",#N/A,TRUE,"general";"via3",#N/A,TRUE,"general"}</definedName>
    <definedName name="ytuytfgh_1" localSheetId="19" hidden="1">{"via1",#N/A,TRUE,"general";"via2",#N/A,TRUE,"general";"via3",#N/A,TRUE,"general"}</definedName>
    <definedName name="ytuytfgh_1" localSheetId="20" hidden="1">{"via1",#N/A,TRUE,"general";"via2",#N/A,TRUE,"general";"via3",#N/A,TRUE,"general"}</definedName>
    <definedName name="ytuytfgh_1" hidden="1">{"via1",#N/A,TRUE,"general";"via2",#N/A,TRUE,"general";"via3",#N/A,TRUE,"general"}</definedName>
    <definedName name="yty" localSheetId="19" hidden="1">{"TAB1",#N/A,TRUE,"GENERAL";"TAB2",#N/A,TRUE,"GENERAL";"TAB3",#N/A,TRUE,"GENERAL";"TAB4",#N/A,TRUE,"GENERAL";"TAB5",#N/A,TRUE,"GENERAL"}</definedName>
    <definedName name="yty" localSheetId="20" hidden="1">{"TAB1",#N/A,TRUE,"GENERAL";"TAB2",#N/A,TRUE,"GENERAL";"TAB3",#N/A,TRUE,"GENERAL";"TAB4",#N/A,TRUE,"GENERAL";"TAB5",#N/A,TRUE,"GENERAL"}</definedName>
    <definedName name="yty" hidden="1">{"TAB1",#N/A,TRUE,"GENERAL";"TAB2",#N/A,TRUE,"GENERAL";"TAB3",#N/A,TRUE,"GENERAL";"TAB4",#N/A,TRUE,"GENERAL";"TAB5",#N/A,TRUE,"GENERAL"}</definedName>
    <definedName name="yty_1" localSheetId="19" hidden="1">{"TAB1",#N/A,TRUE,"GENERAL";"TAB2",#N/A,TRUE,"GENERAL";"TAB3",#N/A,TRUE,"GENERAL";"TAB4",#N/A,TRUE,"GENERAL";"TAB5",#N/A,TRUE,"GENERAL"}</definedName>
    <definedName name="yty_1" localSheetId="20" hidden="1">{"TAB1",#N/A,TRUE,"GENERAL";"TAB2",#N/A,TRUE,"GENERAL";"TAB3",#N/A,TRUE,"GENERAL";"TAB4",#N/A,TRUE,"GENERAL";"TAB5",#N/A,TRUE,"GENERAL"}</definedName>
    <definedName name="yty_1" hidden="1">{"TAB1",#N/A,TRUE,"GENERAL";"TAB2",#N/A,TRUE,"GENERAL";"TAB3",#N/A,TRUE,"GENERAL";"TAB4",#N/A,TRUE,"GENERAL";"TAB5",#N/A,TRUE,"GENERAL"}</definedName>
    <definedName name="ytyyh" localSheetId="19" hidden="1">{"via1",#N/A,TRUE,"general";"via2",#N/A,TRUE,"general";"via3",#N/A,TRUE,"general"}</definedName>
    <definedName name="ytyyh" localSheetId="20" hidden="1">{"via1",#N/A,TRUE,"general";"via2",#N/A,TRUE,"general";"via3",#N/A,TRUE,"general"}</definedName>
    <definedName name="ytyyh" hidden="1">{"via1",#N/A,TRUE,"general";"via2",#N/A,TRUE,"general";"via3",#N/A,TRUE,"general"}</definedName>
    <definedName name="ytyyh_1" localSheetId="19" hidden="1">{"via1",#N/A,TRUE,"general";"via2",#N/A,TRUE,"general";"via3",#N/A,TRUE,"general"}</definedName>
    <definedName name="ytyyh_1" localSheetId="20" hidden="1">{"via1",#N/A,TRUE,"general";"via2",#N/A,TRUE,"general";"via3",#N/A,TRUE,"general"}</definedName>
    <definedName name="ytyyh_1" hidden="1">{"via1",#N/A,TRUE,"general";"via2",#N/A,TRUE,"general";"via3",#N/A,TRUE,"general"}</definedName>
    <definedName name="ytzacdfg" localSheetId="19" hidden="1">{"TAB1",#N/A,TRUE,"GENERAL";"TAB2",#N/A,TRUE,"GENERAL";"TAB3",#N/A,TRUE,"GENERAL";"TAB4",#N/A,TRUE,"GENERAL";"TAB5",#N/A,TRUE,"GENERAL"}</definedName>
    <definedName name="ytzacdfg" localSheetId="20" hidden="1">{"TAB1",#N/A,TRUE,"GENERAL";"TAB2",#N/A,TRUE,"GENERAL";"TAB3",#N/A,TRUE,"GENERAL";"TAB4",#N/A,TRUE,"GENERAL";"TAB5",#N/A,TRUE,"GENERAL"}</definedName>
    <definedName name="ytzacdfg" hidden="1">{"TAB1",#N/A,TRUE,"GENERAL";"TAB2",#N/A,TRUE,"GENERAL";"TAB3",#N/A,TRUE,"GENERAL";"TAB4",#N/A,TRUE,"GENERAL";"TAB5",#N/A,TRUE,"GENERAL"}</definedName>
    <definedName name="ytzacdfg_1" localSheetId="19" hidden="1">{"TAB1",#N/A,TRUE,"GENERAL";"TAB2",#N/A,TRUE,"GENERAL";"TAB3",#N/A,TRUE,"GENERAL";"TAB4",#N/A,TRUE,"GENERAL";"TAB5",#N/A,TRUE,"GENERAL"}</definedName>
    <definedName name="ytzacdfg_1" localSheetId="20" hidden="1">{"TAB1",#N/A,TRUE,"GENERAL";"TAB2",#N/A,TRUE,"GENERAL";"TAB3",#N/A,TRUE,"GENERAL";"TAB4",#N/A,TRUE,"GENERAL";"TAB5",#N/A,TRUE,"GENERAL"}</definedName>
    <definedName name="ytzacdfg_1" hidden="1">{"TAB1",#N/A,TRUE,"GENERAL";"TAB2",#N/A,TRUE,"GENERAL";"TAB3",#N/A,TRUE,"GENERAL";"TAB4",#N/A,TRUE,"GENERAL";"TAB5",#N/A,TRUE,"GENERAL"}</definedName>
    <definedName name="yu" localSheetId="7">#REF!</definedName>
    <definedName name="yu" localSheetId="19" hidden="1">{"TAB1",#N/A,TRUE,"GENERAL";"TAB2",#N/A,TRUE,"GENERAL";"TAB3",#N/A,TRUE,"GENERAL";"TAB4",#N/A,TRUE,"GENERAL";"TAB5",#N/A,TRUE,"GENERAL"}</definedName>
    <definedName name="yu" localSheetId="18" hidden="1">{"TAB1",#N/A,TRUE,"GENERAL";"TAB2",#N/A,TRUE,"GENERAL";"TAB3",#N/A,TRUE,"GENERAL";"TAB4",#N/A,TRUE,"GENERAL";"TAB5",#N/A,TRUE,"GENERAL"}</definedName>
    <definedName name="yu" localSheetId="20" hidden="1">{"TAB1",#N/A,TRUE,"GENERAL";"TAB2",#N/A,TRUE,"GENERAL";"TAB3",#N/A,TRUE,"GENERAL";"TAB4",#N/A,TRUE,"GENERAL";"TAB5",#N/A,TRUE,"GENERAL"}</definedName>
    <definedName name="yu" localSheetId="1">#REF!</definedName>
    <definedName name="yu">#REF!</definedName>
    <definedName name="yu_1" localSheetId="19" hidden="1">{"TAB1",#N/A,TRUE,"GENERAL";"TAB2",#N/A,TRUE,"GENERAL";"TAB3",#N/A,TRUE,"GENERAL";"TAB4",#N/A,TRUE,"GENERAL";"TAB5",#N/A,TRUE,"GENERAL"}</definedName>
    <definedName name="yu_1" localSheetId="20" hidden="1">{"TAB1",#N/A,TRUE,"GENERAL";"TAB2",#N/A,TRUE,"GENERAL";"TAB3",#N/A,TRUE,"GENERAL";"TAB4",#N/A,TRUE,"GENERAL";"TAB5",#N/A,TRUE,"GENERAL"}</definedName>
    <definedName name="yu_1"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20" hidden="1">{"TAB1",#N/A,TRUE,"GENERAL";"TAB2",#N/A,TRUE,"GENERAL";"TAB3",#N/A,TRUE,"GENERAL";"TAB4",#N/A,TRUE,"GENERAL";"TAB5",#N/A,TRUE,"GENERAL"}</definedName>
    <definedName name="yudre54" hidden="1">{"TAB1",#N/A,TRUE,"GENERAL";"TAB2",#N/A,TRUE,"GENERAL";"TAB3",#N/A,TRUE,"GENERAL";"TAB4",#N/A,TRUE,"GENERAL";"TAB5",#N/A,TRUE,"GENERAL"}</definedName>
    <definedName name="yudre54_1" localSheetId="19" hidden="1">{"TAB1",#N/A,TRUE,"GENERAL";"TAB2",#N/A,TRUE,"GENERAL";"TAB3",#N/A,TRUE,"GENERAL";"TAB4",#N/A,TRUE,"GENERAL";"TAB5",#N/A,TRUE,"GENERAL"}</definedName>
    <definedName name="yudre54_1" localSheetId="20" hidden="1">{"TAB1",#N/A,TRUE,"GENERAL";"TAB2",#N/A,TRUE,"GENERAL";"TAB3",#N/A,TRUE,"GENERAL";"TAB4",#N/A,TRUE,"GENERAL";"TAB5",#N/A,TRUE,"GENERAL"}</definedName>
    <definedName name="yudre54_1"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20" hidden="1">{"TAB1",#N/A,TRUE,"GENERAL";"TAB2",#N/A,TRUE,"GENERAL";"TAB3",#N/A,TRUE,"GENERAL";"TAB4",#N/A,TRUE,"GENERAL";"TAB5",#N/A,TRUE,"GENERAL"}</definedName>
    <definedName name="yuhgh" hidden="1">{"TAB1",#N/A,TRUE,"GENERAL";"TAB2",#N/A,TRUE,"GENERAL";"TAB3",#N/A,TRUE,"GENERAL";"TAB4",#N/A,TRUE,"GENERAL";"TAB5",#N/A,TRUE,"GENERAL"}</definedName>
    <definedName name="yuhgh_1" localSheetId="19" hidden="1">{"TAB1",#N/A,TRUE,"GENERAL";"TAB2",#N/A,TRUE,"GENERAL";"TAB3",#N/A,TRUE,"GENERAL";"TAB4",#N/A,TRUE,"GENERAL";"TAB5",#N/A,TRUE,"GENERAL"}</definedName>
    <definedName name="yuhgh_1" localSheetId="20" hidden="1">{"TAB1",#N/A,TRUE,"GENERAL";"TAB2",#N/A,TRUE,"GENERAL";"TAB3",#N/A,TRUE,"GENERAL";"TAB4",#N/A,TRUE,"GENERAL";"TAB5",#N/A,TRUE,"GENERAL"}</definedName>
    <definedName name="yuhgh_1" hidden="1">{"TAB1",#N/A,TRUE,"GENERAL";"TAB2",#N/A,TRUE,"GENERAL";"TAB3",#N/A,TRUE,"GENERAL";"TAB4",#N/A,TRUE,"GENERAL";"TAB5",#N/A,TRUE,"GENERAL"}</definedName>
    <definedName name="yui" localSheetId="7">#REF!</definedName>
    <definedName name="yui" localSheetId="19">#REF!</definedName>
    <definedName name="yui" localSheetId="18">#REF!</definedName>
    <definedName name="yui" localSheetId="20">#REF!</definedName>
    <definedName name="yui" localSheetId="1">#REF!</definedName>
    <definedName name="yui">#REF!</definedName>
    <definedName name="yutu" localSheetId="19" hidden="1">{"via1",#N/A,TRUE,"general";"via2",#N/A,TRUE,"general";"via3",#N/A,TRUE,"general"}</definedName>
    <definedName name="yutu" localSheetId="20" hidden="1">{"via1",#N/A,TRUE,"general";"via2",#N/A,TRUE,"general";"via3",#N/A,TRUE,"general"}</definedName>
    <definedName name="yutu" hidden="1">{"via1",#N/A,TRUE,"general";"via2",#N/A,TRUE,"general";"via3",#N/A,TRUE,"general"}</definedName>
    <definedName name="yutu_1" localSheetId="19" hidden="1">{"via1",#N/A,TRUE,"general";"via2",#N/A,TRUE,"general";"via3",#N/A,TRUE,"general"}</definedName>
    <definedName name="yutu_1" localSheetId="20" hidden="1">{"via1",#N/A,TRUE,"general";"via2",#N/A,TRUE,"general";"via3",#N/A,TRUE,"general"}</definedName>
    <definedName name="yutu_1" hidden="1">{"via1",#N/A,TRUE,"general";"via2",#N/A,TRUE,"general";"via3",#N/A,TRUE,"general"}</definedName>
    <definedName name="yuuiiy" localSheetId="19" hidden="1">{"via1",#N/A,TRUE,"general";"via2",#N/A,TRUE,"general";"via3",#N/A,TRUE,"general"}</definedName>
    <definedName name="yuuiiy" localSheetId="20" hidden="1">{"via1",#N/A,TRUE,"general";"via2",#N/A,TRUE,"general";"via3",#N/A,TRUE,"general"}</definedName>
    <definedName name="yuuiiy" hidden="1">{"via1",#N/A,TRUE,"general";"via2",#N/A,TRUE,"general";"via3",#N/A,TRUE,"general"}</definedName>
    <definedName name="yuuiiy_1" localSheetId="19" hidden="1">{"via1",#N/A,TRUE,"general";"via2",#N/A,TRUE,"general";"via3",#N/A,TRUE,"general"}</definedName>
    <definedName name="yuuiiy_1" localSheetId="20" hidden="1">{"via1",#N/A,TRUE,"general";"via2",#N/A,TRUE,"general";"via3",#N/A,TRUE,"general"}</definedName>
    <definedName name="yuuiiy_1" hidden="1">{"via1",#N/A,TRUE,"general";"via2",#N/A,TRUE,"general";"via3",#N/A,TRUE,"general"}</definedName>
    <definedName name="yuuuuuu" localSheetId="19" hidden="1">{"via1",#N/A,TRUE,"general";"via2",#N/A,TRUE,"general";"via3",#N/A,TRUE,"general"}</definedName>
    <definedName name="yuuuuuu" localSheetId="20" hidden="1">{"via1",#N/A,TRUE,"general";"via2",#N/A,TRUE,"general";"via3",#N/A,TRUE,"general"}</definedName>
    <definedName name="yuuuuuu" hidden="1">{"via1",#N/A,TRUE,"general";"via2",#N/A,TRUE,"general";"via3",#N/A,TRUE,"general"}</definedName>
    <definedName name="yuuuuuu_1" localSheetId="19" hidden="1">{"via1",#N/A,TRUE,"general";"via2",#N/A,TRUE,"general";"via3",#N/A,TRUE,"general"}</definedName>
    <definedName name="yuuuuuu_1" localSheetId="20" hidden="1">{"via1",#N/A,TRUE,"general";"via2",#N/A,TRUE,"general";"via3",#N/A,TRUE,"general"}</definedName>
    <definedName name="yuuuuuu_1" hidden="1">{"via1",#N/A,TRUE,"general";"via2",#N/A,TRUE,"general";"via3",#N/A,TRUE,"general"}</definedName>
    <definedName name="YUUY">[163]PRECIOS!$A$1:$D$221</definedName>
    <definedName name="YWH" localSheetId="19" hidden="1">{"via1",#N/A,TRUE,"general";"via2",#N/A,TRUE,"general";"via3",#N/A,TRUE,"general"}</definedName>
    <definedName name="YWH" localSheetId="20" hidden="1">{"via1",#N/A,TRUE,"general";"via2",#N/A,TRUE,"general";"via3",#N/A,TRUE,"general"}</definedName>
    <definedName name="YWH" hidden="1">{"via1",#N/A,TRUE,"general";"via2",#N/A,TRUE,"general";"via3",#N/A,TRUE,"general"}</definedName>
    <definedName name="yy" localSheetId="7">#REF!</definedName>
    <definedName name="yy" localSheetId="19" hidden="1">{"via1",#N/A,TRUE,"general";"via2",#N/A,TRUE,"general";"via3",#N/A,TRUE,"general"}</definedName>
    <definedName name="yy" localSheetId="18" hidden="1">{"via1",#N/A,TRUE,"general";"via2",#N/A,TRUE,"general";"via3",#N/A,TRUE,"general"}</definedName>
    <definedName name="yy" localSheetId="20" hidden="1">{"via1",#N/A,TRUE,"general";"via2",#N/A,TRUE,"general";"via3",#N/A,TRUE,"general"}</definedName>
    <definedName name="yy" localSheetId="1">#REF!</definedName>
    <definedName name="yy">#REF!</definedName>
    <definedName name="yy_1" localSheetId="19" hidden="1">{"via1",#N/A,TRUE,"general";"via2",#N/A,TRUE,"general";"via3",#N/A,TRUE,"general"}</definedName>
    <definedName name="yy_1" localSheetId="20" hidden="1">{"via1",#N/A,TRUE,"general";"via2",#N/A,TRUE,"general";"via3",#N/A,TRUE,"general"}</definedName>
    <definedName name="yy_1" hidden="1">{"via1",#N/A,TRUE,"general";"via2",#N/A,TRUE,"general";"via3",#N/A,TRUE,"general"}</definedName>
    <definedName name="YYY" localSheetId="7">#REF!</definedName>
    <definedName name="yyy" localSheetId="19" hidden="1">{"TAB1",#N/A,TRUE,"GENERAL";"TAB2",#N/A,TRUE,"GENERAL";"TAB3",#N/A,TRUE,"GENERAL";"TAB4",#N/A,TRUE,"GENERAL";"TAB5",#N/A,TRUE,"GENERAL"}</definedName>
    <definedName name="yyy" localSheetId="18" hidden="1">{"TAB1",#N/A,TRUE,"GENERAL";"TAB2",#N/A,TRUE,"GENERAL";"TAB3",#N/A,TRUE,"GENERAL";"TAB4",#N/A,TRUE,"GENERAL";"TAB5",#N/A,TRUE,"GENERAL"}</definedName>
    <definedName name="yyy" localSheetId="20" hidden="1">{"TAB1",#N/A,TRUE,"GENERAL";"TAB2",#N/A,TRUE,"GENERAL";"TAB3",#N/A,TRUE,"GENERAL";"TAB4",#N/A,TRUE,"GENERAL";"TAB5",#N/A,TRUE,"GENERAL"}</definedName>
    <definedName name="YYY" localSheetId="1">#REF!</definedName>
    <definedName name="YYY">#REF!</definedName>
    <definedName name="yyy_1" localSheetId="19" hidden="1">{"TAB1",#N/A,TRUE,"GENERAL";"TAB2",#N/A,TRUE,"GENERAL";"TAB3",#N/A,TRUE,"GENERAL";"TAB4",#N/A,TRUE,"GENERAL";"TAB5",#N/A,TRUE,"GENERAL"}</definedName>
    <definedName name="yyy_1" localSheetId="20" hidden="1">{"TAB1",#N/A,TRUE,"GENERAL";"TAB2",#N/A,TRUE,"GENERAL";"TAB3",#N/A,TRUE,"GENERAL";"TAB4",#N/A,TRUE,"GENERAL";"TAB5",#N/A,TRUE,"GENERAL"}</definedName>
    <definedName name="yyy_1"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20" hidden="1">{"TAB1",#N/A,TRUE,"GENERAL";"TAB2",#N/A,TRUE,"GENERAL";"TAB3",#N/A,TRUE,"GENERAL";"TAB4",#N/A,TRUE,"GENERAL";"TAB5",#N/A,TRUE,"GENERAL"}</definedName>
    <definedName name="yyyuh" hidden="1">{"TAB1",#N/A,TRUE,"GENERAL";"TAB2",#N/A,TRUE,"GENERAL";"TAB3",#N/A,TRUE,"GENERAL";"TAB4",#N/A,TRUE,"GENERAL";"TAB5",#N/A,TRUE,"GENERAL"}</definedName>
    <definedName name="yyyuh_1" localSheetId="19" hidden="1">{"TAB1",#N/A,TRUE,"GENERAL";"TAB2",#N/A,TRUE,"GENERAL";"TAB3",#N/A,TRUE,"GENERAL";"TAB4",#N/A,TRUE,"GENERAL";"TAB5",#N/A,TRUE,"GENERAL"}</definedName>
    <definedName name="yyyuh_1" localSheetId="20" hidden="1">{"TAB1",#N/A,TRUE,"GENERAL";"TAB2",#N/A,TRUE,"GENERAL";"TAB3",#N/A,TRUE,"GENERAL";"TAB4",#N/A,TRUE,"GENERAL";"TAB5",#N/A,TRUE,"GENERAL"}</definedName>
    <definedName name="yyyuh_1"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20" hidden="1">{"TAB1",#N/A,TRUE,"GENERAL";"TAB2",#N/A,TRUE,"GENERAL";"TAB3",#N/A,TRUE,"GENERAL";"TAB4",#N/A,TRUE,"GENERAL";"TAB5",#N/A,TRUE,"GENERAL"}</definedName>
    <definedName name="yyyyhhh" hidden="1">{"TAB1",#N/A,TRUE,"GENERAL";"TAB2",#N/A,TRUE,"GENERAL";"TAB3",#N/A,TRUE,"GENERAL";"TAB4",#N/A,TRUE,"GENERAL";"TAB5",#N/A,TRUE,"GENERAL"}</definedName>
    <definedName name="yyyyhhh_1" localSheetId="19" hidden="1">{"TAB1",#N/A,TRUE,"GENERAL";"TAB2",#N/A,TRUE,"GENERAL";"TAB3",#N/A,TRUE,"GENERAL";"TAB4",#N/A,TRUE,"GENERAL";"TAB5",#N/A,TRUE,"GENERAL"}</definedName>
    <definedName name="yyyyhhh_1" localSheetId="20" hidden="1">{"TAB1",#N/A,TRUE,"GENERAL";"TAB2",#N/A,TRUE,"GENERAL";"TAB3",#N/A,TRUE,"GENERAL";"TAB4",#N/A,TRUE,"GENERAL";"TAB5",#N/A,TRUE,"GENERAL"}</definedName>
    <definedName name="yyyyhhh_1" hidden="1">{"TAB1",#N/A,TRUE,"GENERAL";"TAB2",#N/A,TRUE,"GENERAL";"TAB3",#N/A,TRUE,"GENERAL";"TAB4",#N/A,TRUE,"GENERAL";"TAB5",#N/A,TRUE,"GENERAL"}</definedName>
    <definedName name="yyyyyf" localSheetId="19" hidden="1">{"via1",#N/A,TRUE,"general";"via2",#N/A,TRUE,"general";"via3",#N/A,TRUE,"general"}</definedName>
    <definedName name="yyyyyf" localSheetId="20" hidden="1">{"via1",#N/A,TRUE,"general";"via2",#N/A,TRUE,"general";"via3",#N/A,TRUE,"general"}</definedName>
    <definedName name="yyyyyf" hidden="1">{"via1",#N/A,TRUE,"general";"via2",#N/A,TRUE,"general";"via3",#N/A,TRUE,"general"}</definedName>
    <definedName name="yyyyyf_1" localSheetId="19" hidden="1">{"via1",#N/A,TRUE,"general";"via2",#N/A,TRUE,"general";"via3",#N/A,TRUE,"general"}</definedName>
    <definedName name="yyyyyf_1" localSheetId="20" hidden="1">{"via1",#N/A,TRUE,"general";"via2",#N/A,TRUE,"general";"via3",#N/A,TRUE,"general"}</definedName>
    <definedName name="yyyyyf_1" hidden="1">{"via1",#N/A,TRUE,"general";"via2",#N/A,TRUE,"general";"via3",#N/A,TRUE,"general"}</definedName>
    <definedName name="yyyyyy" localSheetId="7" hidden="1">[62]MI!#REF!</definedName>
    <definedName name="yyyyyy" localSheetId="1" hidden="1">[62]MI!#REF!</definedName>
    <definedName name="yyyyyy" hidden="1">[62]MI!#REF!</definedName>
    <definedName name="z" localSheetId="7">#REF!</definedName>
    <definedName name="z" localSheetId="20">#REF!</definedName>
    <definedName name="z" localSheetId="1">#REF!</definedName>
    <definedName name="z">#REF!</definedName>
    <definedName name="ZAZA" localSheetId="7">#REF!</definedName>
    <definedName name="ZAZA" localSheetId="1">#REF!</definedName>
    <definedName name="ZAZA">#REF!</definedName>
    <definedName name="zc" localSheetId="7">#REF!</definedName>
    <definedName name="zc" localSheetId="19">#REF!</definedName>
    <definedName name="zc" localSheetId="18">#REF!</definedName>
    <definedName name="zc" localSheetId="20">#REF!</definedName>
    <definedName name="zc" localSheetId="1">#REF!</definedName>
    <definedName name="zc">#REF!</definedName>
    <definedName name="zd" localSheetId="7">#REF!</definedName>
    <definedName name="zd" localSheetId="20">#REF!</definedName>
    <definedName name="zd" localSheetId="1">#REF!</definedName>
    <definedName name="zd">#REF!</definedName>
    <definedName name="zdervr" localSheetId="19" hidden="1">{"via1",#N/A,TRUE,"general";"via2",#N/A,TRUE,"general";"via3",#N/A,TRUE,"general"}</definedName>
    <definedName name="zdervr" localSheetId="20" hidden="1">{"via1",#N/A,TRUE,"general";"via2",#N/A,TRUE,"general";"via3",#N/A,TRUE,"general"}</definedName>
    <definedName name="zdervr" hidden="1">{"via1",#N/A,TRUE,"general";"via2",#N/A,TRUE,"general";"via3",#N/A,TRUE,"general"}</definedName>
    <definedName name="zdervr_1" localSheetId="19" hidden="1">{"via1",#N/A,TRUE,"general";"via2",#N/A,TRUE,"general";"via3",#N/A,TRUE,"general"}</definedName>
    <definedName name="zdervr_1" localSheetId="20" hidden="1">{"via1",#N/A,TRUE,"general";"via2",#N/A,TRUE,"general";"via3",#N/A,TRUE,"general"}</definedName>
    <definedName name="zdervr_1" hidden="1">{"via1",#N/A,TRUE,"general";"via2",#N/A,TRUE,"general";"via3",#N/A,TRUE,"general"}</definedName>
    <definedName name="zdfgh" localSheetId="7">[49]!absc</definedName>
    <definedName name="zdfgh" localSheetId="1">[49]!absc</definedName>
    <definedName name="zdfgh">[49]!absc</definedName>
    <definedName name="zdr" localSheetId="7">#REF!</definedName>
    <definedName name="zdr" localSheetId="19">#REF!</definedName>
    <definedName name="zdr" localSheetId="18">#REF!</definedName>
    <definedName name="zdr" localSheetId="20">#REF!</definedName>
    <definedName name="zdr" localSheetId="1">#REF!</definedName>
    <definedName name="zdr">#REF!</definedName>
    <definedName name="zx" localSheetId="7">#REF!</definedName>
    <definedName name="zx" localSheetId="20">#REF!</definedName>
    <definedName name="zx" localSheetId="1">#REF!</definedName>
    <definedName name="zx">#REF!</definedName>
    <definedName name="zxcvb" localSheetId="7">[208]!absc</definedName>
    <definedName name="zxcvb" localSheetId="1">[208]!absc</definedName>
    <definedName name="zxcvb">[208]!absc</definedName>
    <definedName name="zxczds" localSheetId="19" hidden="1">{"TAB1",#N/A,TRUE,"GENERAL";"TAB2",#N/A,TRUE,"GENERAL";"TAB3",#N/A,TRUE,"GENERAL";"TAB4",#N/A,TRUE,"GENERAL";"TAB5",#N/A,TRUE,"GENERAL"}</definedName>
    <definedName name="zxczds" localSheetId="20" hidden="1">{"TAB1",#N/A,TRUE,"GENERAL";"TAB2",#N/A,TRUE,"GENERAL";"TAB3",#N/A,TRUE,"GENERAL";"TAB4",#N/A,TRUE,"GENERAL";"TAB5",#N/A,TRUE,"GENERAL"}</definedName>
    <definedName name="zxczds" hidden="1">{"TAB1",#N/A,TRUE,"GENERAL";"TAB2",#N/A,TRUE,"GENERAL";"TAB3",#N/A,TRUE,"GENERAL";"TAB4",#N/A,TRUE,"GENERAL";"TAB5",#N/A,TRUE,"GENERAL"}</definedName>
    <definedName name="zxczds_1" localSheetId="19" hidden="1">{"TAB1",#N/A,TRUE,"GENERAL";"TAB2",#N/A,TRUE,"GENERAL";"TAB3",#N/A,TRUE,"GENERAL";"TAB4",#N/A,TRUE,"GENERAL";"TAB5",#N/A,TRUE,"GENERAL"}</definedName>
    <definedName name="zxczds_1" localSheetId="20" hidden="1">{"TAB1",#N/A,TRUE,"GENERAL";"TAB2",#N/A,TRUE,"GENERAL";"TAB3",#N/A,TRUE,"GENERAL";"TAB4",#N/A,TRUE,"GENERAL";"TAB5",#N/A,TRUE,"GENERAL"}</definedName>
    <definedName name="zxczds_1" hidden="1">{"TAB1",#N/A,TRUE,"GENERAL";"TAB2",#N/A,TRUE,"GENERAL";"TAB3",#N/A,TRUE,"GENERAL";"TAB4",#N/A,TRUE,"GENERAL";"TAB5",#N/A,TRUE,"GENERAL"}</definedName>
    <definedName name="zxsdftyu" localSheetId="19" hidden="1">{"via1",#N/A,TRUE,"general";"via2",#N/A,TRUE,"general";"via3",#N/A,TRUE,"general"}</definedName>
    <definedName name="zxsdftyu" localSheetId="20" hidden="1">{"via1",#N/A,TRUE,"general";"via2",#N/A,TRUE,"general";"via3",#N/A,TRUE,"general"}</definedName>
    <definedName name="zxsdftyu" hidden="1">{"via1",#N/A,TRUE,"general";"via2",#N/A,TRUE,"general";"via3",#N/A,TRUE,"general"}</definedName>
    <definedName name="zxsdftyu_1" localSheetId="19" hidden="1">{"via1",#N/A,TRUE,"general";"via2",#N/A,TRUE,"general";"via3",#N/A,TRUE,"general"}</definedName>
    <definedName name="zxsdftyu_1" localSheetId="20" hidden="1">{"via1",#N/A,TRUE,"general";"via2",#N/A,TRUE,"general";"via3",#N/A,TRUE,"general"}</definedName>
    <definedName name="zxsdftyu_1" hidden="1">{"via1",#N/A,TRUE,"general";"via2",#N/A,TRUE,"general";"via3",#N/A,TRUE,"general"}</definedName>
    <definedName name="zxvxczv" localSheetId="19" hidden="1">{"via1",#N/A,TRUE,"general";"via2",#N/A,TRUE,"general";"via3",#N/A,TRUE,"general"}</definedName>
    <definedName name="zxvxczv" localSheetId="20" hidden="1">{"via1",#N/A,TRUE,"general";"via2",#N/A,TRUE,"general";"via3",#N/A,TRUE,"general"}</definedName>
    <definedName name="zxvxczv" hidden="1">{"via1",#N/A,TRUE,"general";"via2",#N/A,TRUE,"general";"via3",#N/A,TRUE,"general"}</definedName>
    <definedName name="zxvxczv_1" localSheetId="19" hidden="1">{"via1",#N/A,TRUE,"general";"via2",#N/A,TRUE,"general";"via3",#N/A,TRUE,"general"}</definedName>
    <definedName name="zxvxczv_1" localSheetId="20" hidden="1">{"via1",#N/A,TRUE,"general";"via2",#N/A,TRUE,"general";"via3",#N/A,TRUE,"general"}</definedName>
    <definedName name="zxvxczv_1" hidden="1">{"via1",#N/A,TRUE,"general";"via2",#N/A,TRUE,"general";"via3",#N/A,TRUE,"general"}</definedName>
    <definedName name="zz" localSheetId="7">#REF!</definedName>
    <definedName name="zz" localSheetId="19">#REF!</definedName>
    <definedName name="zz" localSheetId="18">#REF!</definedName>
    <definedName name="zz" localSheetId="20">#REF!</definedName>
    <definedName name="zz" localSheetId="1">#REF!</definedName>
    <definedName name="zz">#REF!</definedName>
    <definedName name="ZZZZZZZZZZZ" localSheetId="7">'[87]A. P. U.'!#REF!</definedName>
    <definedName name="ZZZZZZZZZZZ" localSheetId="19">'[87]A. P. U.'!#REF!</definedName>
    <definedName name="ZZZZZZZZZZZ" localSheetId="18">'[87]A. P. U.'!#REF!</definedName>
    <definedName name="ZZZZZZZZZZZ" localSheetId="20">'[87]A. P. U.'!#REF!</definedName>
    <definedName name="ZZZZZZZZZZZ" localSheetId="1">'[87]A. P. U.'!#REF!</definedName>
    <definedName name="ZZZZZZZZZZZ">'[87]A. P. U.'!#REF!</definedName>
    <definedName name="ZZZZZZZZZZZZZZZZZZZZZZZZZZZZZZZZZZZZZMMMMMMMMMMMMMMMMMMMMMMMMMMMMMMMMMMMMMPPPPPPPPPPPPPPPPPPPPPPP" localSheetId="7">#REF!</definedName>
    <definedName name="ZZZZZZZZZZZZZZZZZZZZZZZZZZZZZZZZZZZZZMMMMMMMMMMMMMMMMMMMMMMMMMMMMMMMMMMMMMPPPPPPPPPPPPPPPPPPPPPPP" localSheetId="1">#REF!</definedName>
    <definedName name="ZZZZZZZZZZZZZZZZZZZZZZZZZZZZZZZZZZZZZMMMMMMMMMMMMMMMMMMMMMMMMMMMMMMMMMMMMMPPPPPPPPPPPPPPPPPPPPPP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17" i="25" l="1"/>
  <c r="J14" i="25"/>
  <c r="J13" i="25"/>
  <c r="J12" i="25"/>
  <c r="J11" i="25"/>
  <c r="G7" i="25"/>
  <c r="J7" i="25" s="1"/>
  <c r="G6" i="25"/>
  <c r="J6" i="25" s="1"/>
  <c r="H28" i="24"/>
  <c r="J28" i="24"/>
  <c r="H46" i="1"/>
  <c r="J46" i="1" s="1"/>
  <c r="J16" i="25" l="1"/>
  <c r="J8" i="25"/>
  <c r="D11" i="6"/>
  <c r="D22" i="6"/>
  <c r="M41" i="21"/>
  <c r="M45" i="19"/>
  <c r="M44" i="19"/>
  <c r="M43" i="19"/>
  <c r="M42" i="19"/>
  <c r="M41" i="19"/>
  <c r="M45" i="18"/>
  <c r="M44" i="18"/>
  <c r="M43" i="18"/>
  <c r="M42" i="18"/>
  <c r="M41" i="18"/>
  <c r="M45" i="17"/>
  <c r="M44" i="17"/>
  <c r="M43" i="17"/>
  <c r="M42" i="17"/>
  <c r="M41" i="17"/>
  <c r="M45" i="14"/>
  <c r="M44" i="14"/>
  <c r="M43" i="14"/>
  <c r="M42" i="14"/>
  <c r="M41" i="14"/>
  <c r="M45" i="13"/>
  <c r="M44" i="13"/>
  <c r="M43" i="13"/>
  <c r="M42" i="13"/>
  <c r="M41" i="13"/>
  <c r="M45" i="12"/>
  <c r="M44" i="12"/>
  <c r="M43" i="12"/>
  <c r="M42" i="12"/>
  <c r="M41" i="12"/>
  <c r="M45" i="11"/>
  <c r="M44" i="11"/>
  <c r="M43" i="11"/>
  <c r="M42" i="11"/>
  <c r="M41" i="11"/>
  <c r="M45" i="10"/>
  <c r="M44" i="10"/>
  <c r="M43" i="10"/>
  <c r="M42" i="10"/>
  <c r="M41" i="10"/>
  <c r="M45" i="9"/>
  <c r="M44" i="9"/>
  <c r="M43" i="9"/>
  <c r="M42" i="9"/>
  <c r="M41" i="9"/>
  <c r="M45" i="8"/>
  <c r="M44" i="8"/>
  <c r="M43" i="8"/>
  <c r="M42" i="8"/>
  <c r="M41" i="8"/>
  <c r="M45" i="5"/>
  <c r="M44" i="5"/>
  <c r="M43" i="5"/>
  <c r="M42" i="5"/>
  <c r="M41" i="5"/>
  <c r="M45" i="3"/>
  <c r="M44" i="3"/>
  <c r="M43" i="3"/>
  <c r="M41" i="3"/>
  <c r="M42" i="3"/>
  <c r="M43" i="2"/>
  <c r="M42" i="2"/>
  <c r="M41" i="2"/>
  <c r="F18" i="24"/>
  <c r="F18" i="1"/>
  <c r="F17" i="24"/>
  <c r="F16" i="24"/>
  <c r="F15" i="24"/>
  <c r="F14" i="24"/>
  <c r="F13" i="24"/>
  <c r="F12" i="24"/>
  <c r="F11" i="24"/>
  <c r="F10" i="24"/>
  <c r="F9" i="24"/>
  <c r="E22" i="24"/>
  <c r="E21" i="24"/>
  <c r="B21" i="24"/>
  <c r="E20" i="24"/>
  <c r="B20" i="24"/>
  <c r="B18" i="24"/>
  <c r="E17" i="24"/>
  <c r="B17" i="24"/>
  <c r="E16" i="24"/>
  <c r="B16" i="24"/>
  <c r="E15" i="24"/>
  <c r="B15" i="24"/>
  <c r="E14" i="24"/>
  <c r="B14" i="24"/>
  <c r="E13" i="24"/>
  <c r="B13" i="24"/>
  <c r="E12" i="24"/>
  <c r="B12" i="24"/>
  <c r="E11" i="24"/>
  <c r="B11" i="24"/>
  <c r="E10" i="24"/>
  <c r="B10" i="24"/>
  <c r="E9" i="24"/>
  <c r="B9" i="24"/>
  <c r="E7" i="24"/>
  <c r="B7" i="24"/>
  <c r="J20" i="25" l="1"/>
  <c r="J21" i="25" s="1"/>
  <c r="I46" i="24"/>
  <c r="J22" i="25" l="1"/>
  <c r="L22" i="25" s="1"/>
  <c r="F17" i="1"/>
  <c r="F16" i="1"/>
  <c r="F15" i="1"/>
  <c r="F14" i="1"/>
  <c r="F13" i="1"/>
  <c r="F12" i="1"/>
  <c r="F11" i="1"/>
  <c r="F10" i="1"/>
  <c r="L27" i="2"/>
  <c r="M27" i="2" s="1"/>
  <c r="M31" i="2" s="1"/>
  <c r="B27" i="2"/>
  <c r="L12" i="19"/>
  <c r="L10" i="19"/>
  <c r="B35" i="19"/>
  <c r="L27" i="19"/>
  <c r="M27" i="19" s="1"/>
  <c r="B27" i="19"/>
  <c r="B12" i="19"/>
  <c r="B11" i="19"/>
  <c r="B10" i="19"/>
  <c r="H96" i="20"/>
  <c r="G96" i="20"/>
  <c r="C94" i="20"/>
  <c r="L10" i="18"/>
  <c r="B35" i="18"/>
  <c r="L27" i="18"/>
  <c r="M27" i="18" s="1"/>
  <c r="B27" i="18"/>
  <c r="B11" i="18"/>
  <c r="B10" i="18"/>
  <c r="G91" i="20"/>
  <c r="I91" i="20"/>
  <c r="K10" i="18" s="1"/>
  <c r="H91" i="20"/>
  <c r="C89" i="20"/>
  <c r="B35" i="17"/>
  <c r="L27" i="17"/>
  <c r="M27" i="17" s="1"/>
  <c r="B27" i="17"/>
  <c r="B11" i="17"/>
  <c r="L10" i="17"/>
  <c r="B10" i="17"/>
  <c r="I84" i="20"/>
  <c r="K10" i="17" s="1"/>
  <c r="H84" i="20"/>
  <c r="G84" i="20"/>
  <c r="F84" i="20"/>
  <c r="C82" i="20"/>
  <c r="C75" i="20"/>
  <c r="C62" i="20"/>
  <c r="C55" i="20"/>
  <c r="C46" i="20"/>
  <c r="C40" i="20"/>
  <c r="C36" i="20"/>
  <c r="C32" i="20"/>
  <c r="C25" i="20"/>
  <c r="C16" i="20"/>
  <c r="C12" i="20"/>
  <c r="F9" i="1"/>
  <c r="J84" i="20" l="1"/>
  <c r="F21" i="1"/>
  <c r="F21" i="24"/>
  <c r="I96" i="20"/>
  <c r="F22" i="24"/>
  <c r="F22" i="1"/>
  <c r="E84" i="20"/>
  <c r="J91" i="20"/>
  <c r="K10" i="20"/>
  <c r="N9" i="15"/>
  <c r="L10" i="15"/>
  <c r="O7" i="15" s="1"/>
  <c r="B35" i="15"/>
  <c r="L27" i="15"/>
  <c r="M27" i="15" s="1"/>
  <c r="B27" i="15"/>
  <c r="B10" i="15"/>
  <c r="B18" i="1"/>
  <c r="D5" i="15"/>
  <c r="L11" i="14"/>
  <c r="M11" i="14" s="1"/>
  <c r="B11" i="14"/>
  <c r="B35" i="14"/>
  <c r="L27" i="14"/>
  <c r="M27" i="14" s="1"/>
  <c r="B27" i="14"/>
  <c r="L10" i="14"/>
  <c r="B10" i="14"/>
  <c r="B35" i="13"/>
  <c r="L27" i="13"/>
  <c r="M27" i="13" s="1"/>
  <c r="B27" i="13"/>
  <c r="L10" i="13"/>
  <c r="B10" i="13"/>
  <c r="B35" i="12"/>
  <c r="L27" i="12"/>
  <c r="M27" i="12" s="1"/>
  <c r="B27" i="12"/>
  <c r="L10" i="12"/>
  <c r="B10" i="12"/>
  <c r="B35" i="11"/>
  <c r="L27" i="11"/>
  <c r="M27" i="11" s="1"/>
  <c r="B27" i="11"/>
  <c r="L10" i="11"/>
  <c r="M10" i="11" s="1"/>
  <c r="B35" i="10"/>
  <c r="L27" i="10"/>
  <c r="M27" i="10" s="1"/>
  <c r="B27" i="10"/>
  <c r="L10" i="10"/>
  <c r="B35" i="9"/>
  <c r="L27" i="9"/>
  <c r="M27" i="9" s="1"/>
  <c r="B27" i="9"/>
  <c r="L11" i="9"/>
  <c r="L10" i="9"/>
  <c r="J11" i="9"/>
  <c r="J10" i="9"/>
  <c r="B11" i="9"/>
  <c r="B10" i="9"/>
  <c r="L27" i="8"/>
  <c r="M27" i="8" s="1"/>
  <c r="I27" i="8"/>
  <c r="B27" i="8"/>
  <c r="B35" i="8"/>
  <c r="L10" i="8"/>
  <c r="J10" i="8"/>
  <c r="B10" i="8"/>
  <c r="L10" i="5"/>
  <c r="O10" i="5" s="1"/>
  <c r="B35" i="5"/>
  <c r="L27" i="5"/>
  <c r="M27" i="5" s="1"/>
  <c r="I27" i="5"/>
  <c r="B27" i="5"/>
  <c r="J10" i="5"/>
  <c r="B10" i="5"/>
  <c r="B35" i="3"/>
  <c r="L27" i="3"/>
  <c r="M27" i="3" s="1"/>
  <c r="I27" i="3"/>
  <c r="B27" i="3"/>
  <c r="L10" i="3"/>
  <c r="J10" i="3"/>
  <c r="B10" i="3"/>
  <c r="F7" i="1" l="1"/>
  <c r="F7" i="24"/>
  <c r="F20" i="1"/>
  <c r="F20" i="24"/>
  <c r="M10" i="5"/>
  <c r="B35" i="21" l="1"/>
  <c r="A35" i="22"/>
  <c r="A36" i="22" s="1"/>
  <c r="A19" i="22"/>
  <c r="A20" i="22" s="1"/>
  <c r="A21" i="22" s="1"/>
  <c r="A22" i="22" s="1"/>
  <c r="A23" i="22" s="1"/>
  <c r="A24" i="22" s="1"/>
  <c r="A25" i="22" s="1"/>
  <c r="A26" i="22" s="1"/>
  <c r="A27" i="22" s="1"/>
  <c r="A28" i="22" s="1"/>
  <c r="A29" i="22" s="1"/>
  <c r="A30" i="22" s="1"/>
  <c r="P9" i="22"/>
  <c r="P8" i="22"/>
  <c r="L6" i="22"/>
  <c r="L30" i="22" s="1"/>
  <c r="M30" i="22" l="1"/>
  <c r="O30" i="22"/>
  <c r="N30" i="22"/>
  <c r="L19" i="22"/>
  <c r="L21" i="22"/>
  <c r="L23" i="22"/>
  <c r="L25" i="22"/>
  <c r="L27" i="22"/>
  <c r="L29" i="22"/>
  <c r="L18" i="22"/>
  <c r="L20" i="22"/>
  <c r="L22" i="22"/>
  <c r="L24" i="22"/>
  <c r="L26" i="22"/>
  <c r="L28" i="22"/>
  <c r="N27" i="22" l="1"/>
  <c r="M27" i="22"/>
  <c r="O27" i="22"/>
  <c r="M28" i="22"/>
  <c r="O28" i="22"/>
  <c r="N28" i="22"/>
  <c r="N25" i="22"/>
  <c r="M25" i="22"/>
  <c r="O25" i="22"/>
  <c r="P30" i="22"/>
  <c r="L73" i="22"/>
  <c r="O22" i="22"/>
  <c r="N22" i="22"/>
  <c r="M22" i="22"/>
  <c r="O26" i="22"/>
  <c r="M26" i="22"/>
  <c r="N26" i="22"/>
  <c r="N23" i="22"/>
  <c r="M23" i="22"/>
  <c r="O23" i="22"/>
  <c r="N19" i="22"/>
  <c r="M19" i="22"/>
  <c r="O19" i="22"/>
  <c r="M20" i="22"/>
  <c r="O20" i="22"/>
  <c r="N20" i="22"/>
  <c r="M18" i="22"/>
  <c r="N18" i="22" s="1"/>
  <c r="L35" i="21" s="1"/>
  <c r="O18" i="22"/>
  <c r="O24" i="22"/>
  <c r="N24" i="22"/>
  <c r="M24" i="22"/>
  <c r="N29" i="22"/>
  <c r="M29" i="22"/>
  <c r="O29" i="22"/>
  <c r="N21" i="22"/>
  <c r="M21" i="22"/>
  <c r="O21" i="22"/>
  <c r="J73" i="22" l="1"/>
  <c r="P29" i="22"/>
  <c r="J67" i="22"/>
  <c r="M67" i="22" s="1"/>
  <c r="P67" i="22" s="1"/>
  <c r="J55" i="22"/>
  <c r="J54" i="22"/>
  <c r="J53" i="22"/>
  <c r="J52" i="22"/>
  <c r="J51" i="22"/>
  <c r="P21" i="22"/>
  <c r="L65" i="22"/>
  <c r="L47" i="22"/>
  <c r="L43" i="22"/>
  <c r="L42" i="22"/>
  <c r="L41" i="22"/>
  <c r="L40" i="22"/>
  <c r="L39" i="22"/>
  <c r="L38" i="22"/>
  <c r="P18" i="22"/>
  <c r="L35" i="22"/>
  <c r="M35" i="22" s="1"/>
  <c r="P35" i="22" s="1"/>
  <c r="L50" i="22"/>
  <c r="L46" i="22"/>
  <c r="L48" i="22"/>
  <c r="L44" i="22"/>
  <c r="L36" i="22"/>
  <c r="M36" i="22" s="1"/>
  <c r="P36" i="22" s="1"/>
  <c r="L49" i="22"/>
  <c r="L45" i="22"/>
  <c r="L34" i="22"/>
  <c r="M34" i="22" s="1"/>
  <c r="P34" i="22" s="1"/>
  <c r="J69" i="22"/>
  <c r="M69" i="22" s="1"/>
  <c r="P69" i="22" s="1"/>
  <c r="J64" i="22"/>
  <c r="J63" i="22"/>
  <c r="J62" i="22"/>
  <c r="J61" i="22"/>
  <c r="J60" i="22"/>
  <c r="P25" i="22"/>
  <c r="L37" i="22"/>
  <c r="M37" i="22" s="1"/>
  <c r="P37" i="22" s="1"/>
  <c r="P20" i="22"/>
  <c r="L55" i="22"/>
  <c r="L54" i="22"/>
  <c r="L53" i="22"/>
  <c r="L52" i="22"/>
  <c r="L51" i="22"/>
  <c r="J68" i="22"/>
  <c r="M68" i="22" s="1"/>
  <c r="P68" i="22" s="1"/>
  <c r="J59" i="22"/>
  <c r="J58" i="22"/>
  <c r="J57" i="22"/>
  <c r="J56" i="22"/>
  <c r="P23" i="22"/>
  <c r="H49" i="22"/>
  <c r="H45" i="22"/>
  <c r="P28" i="22"/>
  <c r="H46" i="22"/>
  <c r="H73" i="22"/>
  <c r="H48" i="22"/>
  <c r="H50" i="22"/>
  <c r="H47" i="22"/>
  <c r="L64" i="22"/>
  <c r="P24" i="22"/>
  <c r="L63" i="22"/>
  <c r="L62" i="22"/>
  <c r="L61" i="22"/>
  <c r="L60" i="22"/>
  <c r="J48" i="22"/>
  <c r="J44" i="22"/>
  <c r="J49" i="22"/>
  <c r="J66" i="22"/>
  <c r="M66" i="22" s="1"/>
  <c r="P66" i="22" s="1"/>
  <c r="J47" i="22"/>
  <c r="J43" i="22"/>
  <c r="J42" i="22"/>
  <c r="J41" i="22"/>
  <c r="J40" i="22"/>
  <c r="J39" i="22"/>
  <c r="J38" i="22"/>
  <c r="J50" i="22"/>
  <c r="J46" i="22"/>
  <c r="P19" i="22"/>
  <c r="J45" i="22"/>
  <c r="P26" i="22"/>
  <c r="J65" i="22"/>
  <c r="M65" i="22" s="1"/>
  <c r="P65" i="22" s="1"/>
  <c r="P22" i="22"/>
  <c r="L59" i="22"/>
  <c r="L58" i="22"/>
  <c r="L57" i="22"/>
  <c r="L56" i="22"/>
  <c r="H44" i="22"/>
  <c r="H64" i="22"/>
  <c r="P27" i="22"/>
  <c r="M47" i="22" l="1"/>
  <c r="P47" i="22" s="1"/>
  <c r="M46" i="22"/>
  <c r="P46" i="22" s="1"/>
  <c r="M40" i="22"/>
  <c r="P40" i="22" s="1"/>
  <c r="M41" i="22"/>
  <c r="P41" i="22" s="1"/>
  <c r="M44" i="22"/>
  <c r="P44" i="22" s="1"/>
  <c r="M38" i="22"/>
  <c r="M42" i="22"/>
  <c r="P42" i="22" s="1"/>
  <c r="M73" i="22"/>
  <c r="N73" i="22" s="1"/>
  <c r="P73" i="22" s="1"/>
  <c r="M58" i="22"/>
  <c r="P58" i="22" s="1"/>
  <c r="M51" i="22"/>
  <c r="P51" i="22" s="1"/>
  <c r="M55" i="22"/>
  <c r="P55" i="22" s="1"/>
  <c r="M49" i="22"/>
  <c r="P49" i="22" s="1"/>
  <c r="M59" i="22"/>
  <c r="P59" i="22" s="1"/>
  <c r="M62" i="22"/>
  <c r="P62" i="22" s="1"/>
  <c r="M52" i="22"/>
  <c r="P52" i="22" s="1"/>
  <c r="M61" i="22"/>
  <c r="P61" i="22" s="1"/>
  <c r="M43" i="22"/>
  <c r="P43" i="22" s="1"/>
  <c r="M50" i="22"/>
  <c r="P50" i="22" s="1"/>
  <c r="M56" i="22"/>
  <c r="P56" i="22" s="1"/>
  <c r="M63" i="22"/>
  <c r="P63" i="22" s="1"/>
  <c r="M53" i="22"/>
  <c r="P53" i="22" s="1"/>
  <c r="M39" i="22"/>
  <c r="P39" i="22" s="1"/>
  <c r="M64" i="22"/>
  <c r="P64" i="22" s="1"/>
  <c r="M48" i="22"/>
  <c r="P48" i="22" s="1"/>
  <c r="M45" i="22"/>
  <c r="P45" i="22" s="1"/>
  <c r="M57" i="22"/>
  <c r="P57" i="22" s="1"/>
  <c r="M60" i="22"/>
  <c r="P60" i="22" s="1"/>
  <c r="M54" i="22"/>
  <c r="P54" i="22" s="1"/>
  <c r="P38" i="22" l="1"/>
  <c r="L35" i="17"/>
  <c r="L35" i="19"/>
  <c r="L35" i="18"/>
  <c r="L35" i="9"/>
  <c r="L35" i="8"/>
  <c r="L35" i="5"/>
  <c r="L35" i="13"/>
  <c r="L35" i="11"/>
  <c r="L35" i="3"/>
  <c r="M35" i="3" s="1"/>
  <c r="L35" i="15"/>
  <c r="L35" i="10"/>
  <c r="L35" i="14"/>
  <c r="L35" i="12"/>
  <c r="L11" i="21"/>
  <c r="M11" i="21" s="1"/>
  <c r="L10" i="21"/>
  <c r="M10" i="21" s="1"/>
  <c r="L12" i="21"/>
  <c r="M12" i="21" s="1"/>
  <c r="B12" i="21"/>
  <c r="J11" i="21"/>
  <c r="B11" i="21"/>
  <c r="J10" i="21"/>
  <c r="B10" i="21"/>
  <c r="M35" i="21"/>
  <c r="M38" i="21" s="1"/>
  <c r="M27" i="21"/>
  <c r="M31" i="21" s="1"/>
  <c r="D2" i="21"/>
  <c r="L18" i="21" l="1"/>
  <c r="M18" i="21" s="1"/>
  <c r="M23" i="21" s="1"/>
  <c r="M14" i="21"/>
  <c r="M40" i="21" l="1"/>
  <c r="M42" i="21" s="1"/>
  <c r="C8" i="20"/>
  <c r="M43" i="21" l="1"/>
  <c r="M44" i="21"/>
  <c r="M45" i="21" s="1"/>
  <c r="L11" i="17"/>
  <c r="M11" i="17" s="1"/>
  <c r="L11" i="19"/>
  <c r="L11" i="18"/>
  <c r="M11" i="18" s="1"/>
  <c r="E22" i="1"/>
  <c r="E21" i="1"/>
  <c r="E20" i="1"/>
  <c r="E17" i="1"/>
  <c r="E16" i="1"/>
  <c r="E15" i="1"/>
  <c r="J46" i="20" s="1"/>
  <c r="E14" i="1"/>
  <c r="J40" i="20" s="1"/>
  <c r="E13" i="1"/>
  <c r="J36" i="20" s="1"/>
  <c r="E12" i="1"/>
  <c r="K32" i="20" s="1"/>
  <c r="E11" i="1"/>
  <c r="K25" i="20" s="1"/>
  <c r="E10" i="1"/>
  <c r="K16" i="20" s="1"/>
  <c r="E9" i="1"/>
  <c r="K12" i="20" s="1"/>
  <c r="E7" i="1"/>
  <c r="K8" i="20" s="1"/>
  <c r="D5" i="19"/>
  <c r="C6" i="19"/>
  <c r="M35" i="19"/>
  <c r="M38" i="19" s="1"/>
  <c r="L18" i="19" s="1"/>
  <c r="M18" i="19" s="1"/>
  <c r="M23" i="19" s="1"/>
  <c r="M31" i="19"/>
  <c r="M12" i="19"/>
  <c r="M11" i="19"/>
  <c r="M10" i="19"/>
  <c r="D2" i="19"/>
  <c r="D5" i="18"/>
  <c r="B21" i="1"/>
  <c r="M35" i="18"/>
  <c r="M38" i="18" s="1"/>
  <c r="L18" i="18" s="1"/>
  <c r="M18" i="18" s="1"/>
  <c r="M23" i="18" s="1"/>
  <c r="M31" i="18"/>
  <c r="M12" i="18"/>
  <c r="M10" i="18"/>
  <c r="D2" i="18"/>
  <c r="D5" i="17"/>
  <c r="B20" i="1"/>
  <c r="M35" i="17"/>
  <c r="M38" i="17" s="1"/>
  <c r="L18" i="17" s="1"/>
  <c r="M18" i="17" s="1"/>
  <c r="M23" i="17" s="1"/>
  <c r="M31" i="17"/>
  <c r="M12" i="17"/>
  <c r="M10" i="17"/>
  <c r="D2" i="17"/>
  <c r="M14" i="19" l="1"/>
  <c r="M14" i="18"/>
  <c r="M40" i="18" s="1"/>
  <c r="M14" i="17"/>
  <c r="M40" i="17" s="1"/>
  <c r="M40" i="19"/>
  <c r="G22" i="24" s="1"/>
  <c r="H22" i="24" s="1"/>
  <c r="M35" i="15"/>
  <c r="M38" i="15" s="1"/>
  <c r="L18" i="15" s="1"/>
  <c r="M18" i="15" s="1"/>
  <c r="M23" i="15" s="1"/>
  <c r="M31" i="15"/>
  <c r="M10" i="15"/>
  <c r="D2" i="15"/>
  <c r="B17" i="1"/>
  <c r="B62" i="20" s="1"/>
  <c r="D5" i="14"/>
  <c r="M35" i="14"/>
  <c r="M38" i="14" s="1"/>
  <c r="L18" i="14" s="1"/>
  <c r="M18" i="14" s="1"/>
  <c r="M23" i="14" s="1"/>
  <c r="M31" i="14"/>
  <c r="M10" i="14"/>
  <c r="M14" i="14" s="1"/>
  <c r="D2" i="14"/>
  <c r="D5" i="13"/>
  <c r="B16" i="1"/>
  <c r="B55" i="20" s="1"/>
  <c r="B15" i="1"/>
  <c r="B46" i="20" s="1"/>
  <c r="D5" i="12"/>
  <c r="D5" i="11"/>
  <c r="D5" i="10"/>
  <c r="D5" i="9"/>
  <c r="B13" i="1"/>
  <c r="B36" i="20" s="1"/>
  <c r="B12" i="1"/>
  <c r="B32" i="20" s="1"/>
  <c r="B11" i="1"/>
  <c r="B25" i="20" s="1"/>
  <c r="B10" i="1"/>
  <c r="B16" i="20" s="1"/>
  <c r="B9" i="1"/>
  <c r="B12" i="20" s="1"/>
  <c r="B7" i="1"/>
  <c r="B8" i="20" s="1"/>
  <c r="M35" i="13"/>
  <c r="M38" i="13" s="1"/>
  <c r="L18" i="13" s="1"/>
  <c r="M18" i="13" s="1"/>
  <c r="M23" i="13" s="1"/>
  <c r="M31" i="13"/>
  <c r="M10" i="13"/>
  <c r="M14" i="13" s="1"/>
  <c r="D2" i="13"/>
  <c r="M35" i="12"/>
  <c r="M38" i="12" s="1"/>
  <c r="L18" i="12" s="1"/>
  <c r="M18" i="12" s="1"/>
  <c r="M23" i="12" s="1"/>
  <c r="M31" i="12"/>
  <c r="N41" i="12" s="1"/>
  <c r="M12" i="12"/>
  <c r="M11" i="12"/>
  <c r="M10" i="12"/>
  <c r="D2" i="12"/>
  <c r="M35" i="11"/>
  <c r="M38" i="11" s="1"/>
  <c r="L18" i="11" s="1"/>
  <c r="M18" i="11" s="1"/>
  <c r="M23" i="11" s="1"/>
  <c r="M31" i="11"/>
  <c r="M12" i="11"/>
  <c r="M11" i="11"/>
  <c r="M14" i="11"/>
  <c r="D2" i="11"/>
  <c r="M35" i="10"/>
  <c r="M38" i="10" s="1"/>
  <c r="L18" i="10" s="1"/>
  <c r="M18" i="10" s="1"/>
  <c r="M23" i="10" s="1"/>
  <c r="M31" i="10"/>
  <c r="N41" i="10" s="1"/>
  <c r="N42" i="10" s="1"/>
  <c r="M10" i="10"/>
  <c r="M14" i="10" s="1"/>
  <c r="D2" i="10"/>
  <c r="M35" i="9"/>
  <c r="M38" i="9" s="1"/>
  <c r="L18" i="9" s="1"/>
  <c r="M18" i="9" s="1"/>
  <c r="M23" i="9" s="1"/>
  <c r="M31" i="9"/>
  <c r="N41" i="9" s="1"/>
  <c r="M11" i="9"/>
  <c r="M10" i="9"/>
  <c r="D2" i="9"/>
  <c r="D5" i="8"/>
  <c r="M35" i="8"/>
  <c r="M38" i="8" s="1"/>
  <c r="L18" i="8" s="1"/>
  <c r="M18" i="8" s="1"/>
  <c r="M23" i="8" s="1"/>
  <c r="M31" i="8"/>
  <c r="M12" i="8"/>
  <c r="M11" i="8"/>
  <c r="M10" i="8"/>
  <c r="D2" i="8"/>
  <c r="D5" i="5"/>
  <c r="D5" i="3"/>
  <c r="M44" i="2"/>
  <c r="D219" i="7"/>
  <c r="F214" i="7"/>
  <c r="F210" i="7"/>
  <c r="F203" i="7"/>
  <c r="D197" i="7"/>
  <c r="E194" i="7"/>
  <c r="F194" i="7" s="1"/>
  <c r="F193" i="7" s="1"/>
  <c r="E191" i="7" s="1"/>
  <c r="F191" i="7" s="1"/>
  <c r="F190" i="7" s="1"/>
  <c r="E188" i="7"/>
  <c r="F188" i="7" s="1"/>
  <c r="F187" i="7" s="1"/>
  <c r="B188" i="7"/>
  <c r="A188" i="7"/>
  <c r="D182" i="7"/>
  <c r="F175" i="7"/>
  <c r="D171" i="7"/>
  <c r="D160" i="7"/>
  <c r="E153" i="7"/>
  <c r="F153" i="7" s="1"/>
  <c r="D139" i="7"/>
  <c r="D121" i="7"/>
  <c r="E111" i="7"/>
  <c r="E171" i="7" s="1"/>
  <c r="F171" i="7" s="1"/>
  <c r="B111" i="7"/>
  <c r="B171" i="7" s="1"/>
  <c r="A111" i="7"/>
  <c r="A171" i="7" s="1"/>
  <c r="D102" i="7"/>
  <c r="E92" i="7"/>
  <c r="E110" i="7" s="1"/>
  <c r="E129" i="7" s="1"/>
  <c r="F129" i="7" s="1"/>
  <c r="B92" i="7"/>
  <c r="B110" i="7" s="1"/>
  <c r="B129" i="7" s="1"/>
  <c r="A92" i="7"/>
  <c r="E72" i="7"/>
  <c r="F72" i="7" s="1"/>
  <c r="D72" i="7"/>
  <c r="B72" i="7"/>
  <c r="A72" i="7"/>
  <c r="D65" i="7"/>
  <c r="D44" i="7"/>
  <c r="C44" i="7"/>
  <c r="C65" i="7" s="1"/>
  <c r="E41" i="7"/>
  <c r="E62" i="7" s="1"/>
  <c r="E40" i="7"/>
  <c r="E37" i="7"/>
  <c r="E77" i="7" s="1"/>
  <c r="F77" i="7" s="1"/>
  <c r="E23" i="7"/>
  <c r="E139" i="7" s="1"/>
  <c r="D23" i="7"/>
  <c r="E20" i="7"/>
  <c r="E157" i="7" s="1"/>
  <c r="E179" i="7" s="1"/>
  <c r="F179" i="7" s="1"/>
  <c r="E19" i="7"/>
  <c r="F16" i="7"/>
  <c r="E12" i="7"/>
  <c r="F12" i="7" s="1"/>
  <c r="B12" i="7"/>
  <c r="B33" i="7" s="1"/>
  <c r="B54" i="7" s="1"/>
  <c r="A12" i="7"/>
  <c r="A33" i="7" s="1"/>
  <c r="A54" i="7" s="1"/>
  <c r="A149" i="7" s="1"/>
  <c r="A170" i="7" s="1"/>
  <c r="E11" i="7"/>
  <c r="F11" i="7" s="1"/>
  <c r="B11" i="7"/>
  <c r="B32" i="7" s="1"/>
  <c r="B53" i="7" s="1"/>
  <c r="B148" i="7" s="1"/>
  <c r="B169" i="7" s="1"/>
  <c r="A11" i="7"/>
  <c r="A32" i="7" s="1"/>
  <c r="A53" i="7" s="1"/>
  <c r="A148" i="7" s="1"/>
  <c r="A169" i="7" s="1"/>
  <c r="E10" i="7"/>
  <c r="F10" i="7" s="1"/>
  <c r="B10" i="7"/>
  <c r="B31" i="7" s="1"/>
  <c r="B52" i="7" s="1"/>
  <c r="B147" i="7" s="1"/>
  <c r="B168" i="7" s="1"/>
  <c r="A10" i="7"/>
  <c r="A31" i="7" s="1"/>
  <c r="A52" i="7" s="1"/>
  <c r="A147" i="7" s="1"/>
  <c r="A168" i="7" s="1"/>
  <c r="E9" i="7"/>
  <c r="F9" i="7" s="1"/>
  <c r="B9" i="7"/>
  <c r="B30" i="7" s="1"/>
  <c r="B51" i="7" s="1"/>
  <c r="A9" i="7"/>
  <c r="A30" i="7" s="1"/>
  <c r="A51" i="7" s="1"/>
  <c r="A91" i="7" s="1"/>
  <c r="J8" i="7"/>
  <c r="J6" i="7"/>
  <c r="K6" i="7" s="1"/>
  <c r="M6" i="7" s="1"/>
  <c r="D259" i="6"/>
  <c r="N41" i="8" l="1"/>
  <c r="N42" i="8" s="1"/>
  <c r="M14" i="15"/>
  <c r="M40" i="15" s="1"/>
  <c r="M14" i="12"/>
  <c r="N14" i="12" s="1"/>
  <c r="G20" i="1"/>
  <c r="G20" i="24"/>
  <c r="H20" i="24" s="1"/>
  <c r="F8" i="7"/>
  <c r="G21" i="1"/>
  <c r="H21" i="1" s="1"/>
  <c r="G21" i="24"/>
  <c r="H21" i="24" s="1"/>
  <c r="M14" i="8"/>
  <c r="M40" i="8" s="1"/>
  <c r="G22" i="1"/>
  <c r="H22" i="1" s="1"/>
  <c r="N15" i="11"/>
  <c r="N16" i="11" s="1"/>
  <c r="M40" i="14"/>
  <c r="G17" i="24" s="1"/>
  <c r="H17" i="24" s="1"/>
  <c r="N40" i="12"/>
  <c r="M40" i="10"/>
  <c r="G13" i="24" s="1"/>
  <c r="H13" i="24" s="1"/>
  <c r="M14" i="9"/>
  <c r="M40" i="9" s="1"/>
  <c r="G12" i="24" s="1"/>
  <c r="H12" i="24" s="1"/>
  <c r="E44" i="7"/>
  <c r="F44" i="7" s="1"/>
  <c r="F43" i="7" s="1"/>
  <c r="F23" i="7"/>
  <c r="F22" i="7" s="1"/>
  <c r="E32" i="7"/>
  <c r="F32" i="7" s="1"/>
  <c r="E84" i="7"/>
  <c r="E160" i="7"/>
  <c r="E182" i="7" s="1"/>
  <c r="E197" i="7" s="1"/>
  <c r="E219" i="7" s="1"/>
  <c r="E81" i="7"/>
  <c r="E99" i="7" s="1"/>
  <c r="F62" i="7"/>
  <c r="F20" i="7"/>
  <c r="E30" i="7"/>
  <c r="E51" i="7" s="1"/>
  <c r="E33" i="7"/>
  <c r="F33" i="7" s="1"/>
  <c r="F41" i="7"/>
  <c r="E65" i="7"/>
  <c r="F65" i="7" s="1"/>
  <c r="F64" i="7" s="1"/>
  <c r="E102" i="7"/>
  <c r="F111" i="7"/>
  <c r="F157" i="7"/>
  <c r="E31" i="7"/>
  <c r="E52" i="7" s="1"/>
  <c r="M40" i="13"/>
  <c r="G16" i="24" s="1"/>
  <c r="H16" i="24" s="1"/>
  <c r="M40" i="12"/>
  <c r="G15" i="24" s="1"/>
  <c r="H15" i="24" s="1"/>
  <c r="M40" i="11"/>
  <c r="G14" i="24" s="1"/>
  <c r="H14" i="24" s="1"/>
  <c r="A128" i="7"/>
  <c r="A146" i="7" s="1"/>
  <c r="A167" i="7" s="1"/>
  <c r="A109" i="7"/>
  <c r="B149" i="7"/>
  <c r="B170" i="7" s="1"/>
  <c r="B93" i="7"/>
  <c r="B112" i="7" s="1"/>
  <c r="B130" i="7" s="1"/>
  <c r="J12" i="21" s="1"/>
  <c r="E118" i="7"/>
  <c r="F99" i="7"/>
  <c r="F98" i="7" s="1"/>
  <c r="E96" i="7" s="1"/>
  <c r="F96" i="7" s="1"/>
  <c r="F95" i="7" s="1"/>
  <c r="B91" i="7"/>
  <c r="B109" i="7" s="1"/>
  <c r="B128" i="7" s="1"/>
  <c r="B146" i="7"/>
  <c r="B167" i="7" s="1"/>
  <c r="E54" i="7"/>
  <c r="A93" i="7"/>
  <c r="K7" i="7"/>
  <c r="M7" i="7" s="1"/>
  <c r="K8" i="7"/>
  <c r="M8" i="7" s="1"/>
  <c r="F19" i="7"/>
  <c r="E156" i="7"/>
  <c r="E61" i="7"/>
  <c r="F40" i="7"/>
  <c r="F39" i="7" s="1"/>
  <c r="E36" i="7" s="1"/>
  <c r="F36" i="7" s="1"/>
  <c r="C84" i="7"/>
  <c r="A129" i="7"/>
  <c r="A110" i="7"/>
  <c r="F110" i="7"/>
  <c r="E121" i="7"/>
  <c r="F37" i="7"/>
  <c r="E58" i="7"/>
  <c r="F58" i="7" s="1"/>
  <c r="F92" i="7"/>
  <c r="G18" i="24" l="1"/>
  <c r="H18" i="24" s="1"/>
  <c r="M41" i="15"/>
  <c r="M43" i="15"/>
  <c r="M42" i="15"/>
  <c r="G11" i="1"/>
  <c r="H11" i="1" s="1"/>
  <c r="G11" i="24"/>
  <c r="H11" i="24" s="1"/>
  <c r="F197" i="7"/>
  <c r="F196" i="7" s="1"/>
  <c r="F199" i="7" s="1"/>
  <c r="E53" i="7"/>
  <c r="F81" i="7"/>
  <c r="G14" i="1"/>
  <c r="H14" i="1" s="1"/>
  <c r="G13" i="1"/>
  <c r="H13" i="1" s="1"/>
  <c r="G12" i="1"/>
  <c r="H12" i="1" s="1"/>
  <c r="G18" i="1"/>
  <c r="H18" i="1" s="1"/>
  <c r="N11" i="15"/>
  <c r="G17" i="1"/>
  <c r="H17" i="1" s="1"/>
  <c r="N41" i="14"/>
  <c r="N42" i="14" s="1"/>
  <c r="G16" i="1"/>
  <c r="H16" i="1" s="1"/>
  <c r="N41" i="13"/>
  <c r="N42" i="13" s="1"/>
  <c r="G15" i="1"/>
  <c r="H15" i="1" s="1"/>
  <c r="O40" i="12"/>
  <c r="F30" i="7"/>
  <c r="F31" i="7"/>
  <c r="F18" i="7"/>
  <c r="E15" i="7" s="1"/>
  <c r="F15" i="7" s="1"/>
  <c r="F14" i="7" s="1"/>
  <c r="F61" i="7"/>
  <c r="F60" i="7" s="1"/>
  <c r="E57" i="7" s="1"/>
  <c r="F57" i="7" s="1"/>
  <c r="F56" i="7" s="1"/>
  <c r="E80" i="7"/>
  <c r="F80" i="7" s="1"/>
  <c r="F79" i="7" s="1"/>
  <c r="E76" i="7" s="1"/>
  <c r="F76" i="7" s="1"/>
  <c r="F75" i="7" s="1"/>
  <c r="E178" i="7"/>
  <c r="F178" i="7" s="1"/>
  <c r="F177" i="7" s="1"/>
  <c r="E174" i="7" s="1"/>
  <c r="F174" i="7" s="1"/>
  <c r="F173" i="7" s="1"/>
  <c r="F156" i="7"/>
  <c r="F155" i="7" s="1"/>
  <c r="E152" i="7" s="1"/>
  <c r="F152" i="7" s="1"/>
  <c r="F151" i="7" s="1"/>
  <c r="C102" i="7"/>
  <c r="F84" i="7"/>
  <c r="F83" i="7" s="1"/>
  <c r="F52" i="7"/>
  <c r="E147" i="7"/>
  <c r="E136" i="7"/>
  <c r="F136" i="7" s="1"/>
  <c r="F135" i="7" s="1"/>
  <c r="E133" i="7" s="1"/>
  <c r="F133" i="7" s="1"/>
  <c r="F132" i="7" s="1"/>
  <c r="F118" i="7"/>
  <c r="F117" i="7" s="1"/>
  <c r="E115" i="7" s="1"/>
  <c r="F115" i="7" s="1"/>
  <c r="F114" i="7" s="1"/>
  <c r="F54" i="7"/>
  <c r="E93" i="7"/>
  <c r="E149" i="7"/>
  <c r="F51" i="7"/>
  <c r="E91" i="7"/>
  <c r="E146" i="7"/>
  <c r="A130" i="7"/>
  <c r="A112" i="7"/>
  <c r="F53" i="7"/>
  <c r="E148" i="7"/>
  <c r="F35" i="7"/>
  <c r="M44" i="15" l="1"/>
  <c r="M45" i="15" s="1"/>
  <c r="F25" i="7"/>
  <c r="F29" i="7"/>
  <c r="E73" i="7" s="1"/>
  <c r="F73" i="7" s="1"/>
  <c r="F71" i="7" s="1"/>
  <c r="F86" i="7" s="1"/>
  <c r="E109" i="7"/>
  <c r="F91" i="7"/>
  <c r="F50" i="7"/>
  <c r="F67" i="7" s="1"/>
  <c r="E170" i="7"/>
  <c r="F170" i="7" s="1"/>
  <c r="F149" i="7"/>
  <c r="F102" i="7"/>
  <c r="F101" i="7" s="1"/>
  <c r="C121" i="7"/>
  <c r="E169" i="7"/>
  <c r="F169" i="7" s="1"/>
  <c r="F148" i="7"/>
  <c r="E167" i="7"/>
  <c r="F167" i="7" s="1"/>
  <c r="F146" i="7"/>
  <c r="E112" i="7"/>
  <c r="F93" i="7"/>
  <c r="E168" i="7"/>
  <c r="F168" i="7" s="1"/>
  <c r="F147" i="7"/>
  <c r="F46" i="7" l="1"/>
  <c r="F145" i="7"/>
  <c r="F166" i="7"/>
  <c r="F90" i="7"/>
  <c r="F104" i="7" s="1"/>
  <c r="E130" i="7"/>
  <c r="F130" i="7" s="1"/>
  <c r="F112" i="7"/>
  <c r="F121" i="7"/>
  <c r="F120" i="7" s="1"/>
  <c r="C139" i="7"/>
  <c r="F109" i="7"/>
  <c r="E128" i="7"/>
  <c r="F128" i="7" s="1"/>
  <c r="F127" i="7" s="1"/>
  <c r="F108" i="7" l="1"/>
  <c r="F123" i="7" s="1"/>
  <c r="C160" i="7"/>
  <c r="F139" i="7"/>
  <c r="F138" i="7" s="1"/>
  <c r="F141" i="7" s="1"/>
  <c r="C182" i="7" l="1"/>
  <c r="F160" i="7"/>
  <c r="F159" i="7" s="1"/>
  <c r="F162" i="7" s="1"/>
  <c r="F182" i="7" l="1"/>
  <c r="F181" i="7" s="1"/>
  <c r="F184" i="7" s="1"/>
  <c r="C219" i="7"/>
  <c r="F219" i="7" s="1"/>
  <c r="F218" i="7" s="1"/>
  <c r="F221" i="7" s="1"/>
  <c r="M35" i="5" l="1"/>
  <c r="M38" i="5" s="1"/>
  <c r="L18" i="5" s="1"/>
  <c r="M18" i="5" s="1"/>
  <c r="M23" i="5" s="1"/>
  <c r="M31" i="5"/>
  <c r="N41" i="5" s="1"/>
  <c r="N42" i="5" s="1"/>
  <c r="N43" i="5" s="1"/>
  <c r="M14" i="5"/>
  <c r="O14" i="5" s="1"/>
  <c r="D2" i="5"/>
  <c r="H20" i="1"/>
  <c r="M10" i="3"/>
  <c r="M14" i="3" s="1"/>
  <c r="M31" i="3"/>
  <c r="M38" i="3"/>
  <c r="D2" i="3"/>
  <c r="L18" i="3" l="1"/>
  <c r="M18" i="3" s="1"/>
  <c r="M23" i="3" s="1"/>
  <c r="M40" i="5"/>
  <c r="M40" i="3"/>
  <c r="G10" i="1" l="1"/>
  <c r="H10" i="1" s="1"/>
  <c r="G10" i="24"/>
  <c r="H10" i="24" s="1"/>
  <c r="G9" i="1"/>
  <c r="H9" i="1" s="1"/>
  <c r="G9" i="24"/>
  <c r="H9" i="24" s="1"/>
  <c r="M35" i="2"/>
  <c r="M38" i="2" s="1"/>
  <c r="M40" i="2" s="1"/>
  <c r="M18" i="2"/>
  <c r="M23" i="2" s="1"/>
  <c r="D2" i="2"/>
  <c r="M45" i="2" l="1"/>
  <c r="G7" i="24"/>
  <c r="H7" i="24" s="1"/>
  <c r="H23" i="24" s="1"/>
  <c r="G7" i="1"/>
  <c r="H7" i="1"/>
  <c r="B14" i="1"/>
  <c r="B40" i="20" s="1"/>
  <c r="H24" i="24" l="1"/>
  <c r="J23" i="24"/>
  <c r="J18" i="24" s="1"/>
  <c r="H25" i="24"/>
  <c r="H26" i="24"/>
  <c r="H23" i="1"/>
  <c r="H25" i="1" s="1"/>
  <c r="H27" i="24" l="1"/>
  <c r="H46" i="24" s="1"/>
  <c r="H48" i="24" s="1"/>
  <c r="I49" i="24" s="1"/>
  <c r="I50" i="24" s="1"/>
  <c r="H26" i="1"/>
  <c r="H24" i="1"/>
  <c r="J23" i="1"/>
  <c r="J18" i="1" s="1"/>
  <c r="H27" i="1" l="1"/>
  <c r="H28" i="1" s="1"/>
  <c r="H47" i="1" s="1"/>
  <c r="I47" i="1" l="1"/>
  <c r="H49" i="1"/>
</calcChain>
</file>

<file path=xl/sharedStrings.xml><?xml version="1.0" encoding="utf-8"?>
<sst xmlns="http://schemas.openxmlformats.org/spreadsheetml/2006/main" count="2221" uniqueCount="567">
  <si>
    <t>NOMBRE DEL PROYECTO</t>
  </si>
  <si>
    <t>UBICACIÓN</t>
  </si>
  <si>
    <t xml:space="preserve">MUNICIPIO DE PITALITO - HUILA </t>
  </si>
  <si>
    <t>ITEM</t>
  </si>
  <si>
    <t>DESCRIPCION</t>
  </si>
  <si>
    <t>UND</t>
  </si>
  <si>
    <t>CANT</t>
  </si>
  <si>
    <t>V.UNITARIO</t>
  </si>
  <si>
    <t>SUBTOTAL</t>
  </si>
  <si>
    <t xml:space="preserve">LOCALIZACION </t>
  </si>
  <si>
    <t>1.1</t>
  </si>
  <si>
    <t>Localización y replanteo con Comision de Topografia.</t>
  </si>
  <si>
    <t>2.1</t>
  </si>
  <si>
    <t>M3</t>
  </si>
  <si>
    <t>2.2</t>
  </si>
  <si>
    <t>M2</t>
  </si>
  <si>
    <t>2.3</t>
  </si>
  <si>
    <t>COSTOS DIRECTOS OBRA CIVIL</t>
  </si>
  <si>
    <t xml:space="preserve">UTILIDAD 5% </t>
  </si>
  <si>
    <t xml:space="preserve"> TOTAL A.I.U. </t>
  </si>
  <si>
    <t>TOTAL COSTOS DIRECTOS DE OBRA CIVIL +AIU</t>
  </si>
  <si>
    <t>COSTO TOTAL DE OBRA CIVIL + SUMINISTRO</t>
  </si>
  <si>
    <t>COSTO TOTAL INTERVENTORIA 7%</t>
  </si>
  <si>
    <t>COSTO TOTAL DEL PROYECTO</t>
  </si>
  <si>
    <t>NOTA: Los valores de las cantidades deben ser redondeadas a dos (02) decimales, los valores unitarios deben ser redondeados a cero (0) decimales, los valores totales deben ser redondeados a cero (0) decimales</t>
  </si>
  <si>
    <t>Elaboró: JUAN SEBASTIAN RIVERA RIVERA</t>
  </si>
  <si>
    <t>Firma:</t>
  </si>
  <si>
    <t>CAPITULO:</t>
  </si>
  <si>
    <t>UNIDAD:</t>
  </si>
  <si>
    <t>ITEM:</t>
  </si>
  <si>
    <t>MATERIALES</t>
  </si>
  <si>
    <t>DESCRIPCIÓN</t>
  </si>
  <si>
    <t>V/UNITARIO</t>
  </si>
  <si>
    <t>V/TOTAL</t>
  </si>
  <si>
    <t>MAQUINARIA Y EQUIPO</t>
  </si>
  <si>
    <t>RENDIMIENTO</t>
  </si>
  <si>
    <t>Herramienta menor 10% M.O</t>
  </si>
  <si>
    <t>GBL</t>
  </si>
  <si>
    <t>TRANSPORTE</t>
  </si>
  <si>
    <t>DISTANCIA</t>
  </si>
  <si>
    <t>MANO DE OBRA</t>
  </si>
  <si>
    <t>V/UNIT CON FACTOR. P.</t>
  </si>
  <si>
    <t>DIA</t>
  </si>
  <si>
    <t>COSTOS DIRECTOS</t>
  </si>
  <si>
    <t xml:space="preserve">ADMINISTRACIÓN </t>
  </si>
  <si>
    <t>IMPREVISTOS</t>
  </si>
  <si>
    <t>UTILIDAD</t>
  </si>
  <si>
    <t>COSTOS INDIRECTOS</t>
  </si>
  <si>
    <t>COSTO TOTAL</t>
  </si>
  <si>
    <r>
      <rPr>
        <b/>
        <sz val="10"/>
        <color theme="1"/>
        <rFont val="Arial Narrow"/>
        <family val="2"/>
      </rPr>
      <t xml:space="preserve">NOTA: </t>
    </r>
    <r>
      <rPr>
        <sz val="10"/>
        <color theme="1"/>
        <rFont val="Arial Narrow"/>
        <family val="2"/>
      </rPr>
      <t>Las cantidades se redondean a cero (0) decimales.</t>
    </r>
  </si>
  <si>
    <r>
      <t xml:space="preserve">Elaboró: </t>
    </r>
    <r>
      <rPr>
        <sz val="10"/>
        <color theme="1"/>
        <rFont val="Arial Narrow"/>
        <family val="2"/>
      </rPr>
      <t>JUAN SEBASTIAN RIVERA RIVERA</t>
    </r>
  </si>
  <si>
    <r>
      <t>Cargo:</t>
    </r>
    <r>
      <rPr>
        <sz val="10"/>
        <color theme="1"/>
        <rFont val="Arial Narrow"/>
        <family val="2"/>
      </rPr>
      <t>APOYO PROFESIONAL AREA OPERATIVA</t>
    </r>
  </si>
  <si>
    <t>Cuadrilla AA 1Of+1Ay (Albañilería)</t>
  </si>
  <si>
    <t>DISTANCIA (KM)</t>
  </si>
  <si>
    <t>Arena</t>
  </si>
  <si>
    <t>Agua</t>
  </si>
  <si>
    <t>Día</t>
  </si>
  <si>
    <t>Formaleta metálica para pozo</t>
  </si>
  <si>
    <t xml:space="preserve">Mamposteria en ladrillo prensado a la vista 6x12x25 cm </t>
  </si>
  <si>
    <t>Mamposteria ladrillo TOLETE comun 6x12x25 cm</t>
  </si>
  <si>
    <t>Mampostería ladrillo adobe macizo de 6x10x20 cm (contrapiso)</t>
  </si>
  <si>
    <t>LISTA DE MATERIALES Y EQUIPOS</t>
  </si>
  <si>
    <t>Tipo</t>
  </si>
  <si>
    <t>Insumo</t>
  </si>
  <si>
    <t>U.M.</t>
  </si>
  <si>
    <t>Vr. Unitario</t>
  </si>
  <si>
    <t>Mat</t>
  </si>
  <si>
    <t>Estaca y puntilla</t>
  </si>
  <si>
    <t>und</t>
  </si>
  <si>
    <t>Eq y herr</t>
  </si>
  <si>
    <t>Equipo completo de topografía (estación total o RTK, mira, prismas, bastones)</t>
  </si>
  <si>
    <t>hr</t>
  </si>
  <si>
    <t>Piola de albañil</t>
  </si>
  <si>
    <t>ml</t>
  </si>
  <si>
    <t>Cerco de madera (5cm x 10cm x 3m)</t>
  </si>
  <si>
    <t>Puntilla con cabeza 1 1/2" A 3"</t>
  </si>
  <si>
    <t>Polisombra verde 2m de altura</t>
  </si>
  <si>
    <t xml:space="preserve">Minicargador tipo Bobcat s185 o similar, incluye traslados y operario </t>
  </si>
  <si>
    <t>Vibrocompactador tipo benitín de 1ton, incluye traslados y operario</t>
  </si>
  <si>
    <t>Retroexcavadora potencia de motor superior a 63KW. Incluye operario y desplazamientos</t>
  </si>
  <si>
    <t>Transp</t>
  </si>
  <si>
    <t>Transporte volqueta menor 5 km factor de expansión 1,3</t>
  </si>
  <si>
    <t>m³-km</t>
  </si>
  <si>
    <t xml:space="preserve">Limpiador PVC x 1/4 Galón </t>
  </si>
  <si>
    <t>Soldadura PVC x 1/4 Galón</t>
  </si>
  <si>
    <t>Tubo sanitario PVC-S 6" Certificado trabajo pesado x 6m</t>
  </si>
  <si>
    <t>Codo 6" pvc-s trabajo pesado</t>
  </si>
  <si>
    <t>Tee 6" pvc-s trabajo pesado</t>
  </si>
  <si>
    <t>Unión 6" pvc-s trabajo pesado</t>
  </si>
  <si>
    <t>Tubería corrugada pared reforzada pvc-alcantarillado 8" - 200mm (6m)</t>
  </si>
  <si>
    <t xml:space="preserve">Lubricante para tubería </t>
  </si>
  <si>
    <t>Acero suministrado y figurado PDR 60</t>
  </si>
  <si>
    <t>kg</t>
  </si>
  <si>
    <t>Juego de aro y tapa HF</t>
  </si>
  <si>
    <t>un</t>
  </si>
  <si>
    <t>Dia</t>
  </si>
  <si>
    <t>Vibrador para concreto</t>
  </si>
  <si>
    <t>Mezcladora de concreto</t>
  </si>
  <si>
    <t>Tubo presión PVC-P RDE21 3/4" certificado trabajo pesado x 6m</t>
  </si>
  <si>
    <t xml:space="preserve">Codo presión PVC-P 3/4" certificado trabajo pesado </t>
  </si>
  <si>
    <t xml:space="preserve">Tee presión PVC-P 3/4" certificado trabajo pesado </t>
  </si>
  <si>
    <t xml:space="preserve">Unión presión PVC-P 3/4" certificado trabajo pesado </t>
  </si>
  <si>
    <t>Tubo presión PVC-P RDE21 2" certificado trabajo pesado x 6m</t>
  </si>
  <si>
    <t xml:space="preserve">Codo presión PVC-P 2" certificado trabajo pesado </t>
  </si>
  <si>
    <t xml:space="preserve">Tee presión PVC-P 2" certificado trabajo pesado </t>
  </si>
  <si>
    <t xml:space="preserve">Unión presión PVC-P 2" certificado trabajo pesado </t>
  </si>
  <si>
    <t>Pulidora manual cortadora angular 9" 7000rpm</t>
  </si>
  <si>
    <t>Rotomartillo demoledor 2,5 joules o mayor</t>
  </si>
  <si>
    <t>Compresor neumatico potencia 30KW, incluye operario y desplazamientos</t>
  </si>
  <si>
    <t>Motosierra, 93.6 cm3 - 7.1 HP, 45-90 cm - 7.9 kg</t>
  </si>
  <si>
    <t>lt</t>
  </si>
  <si>
    <t>Recebo común</t>
  </si>
  <si>
    <t>m³</t>
  </si>
  <si>
    <t>Transporte volqueta a &gt;5 km</t>
  </si>
  <si>
    <t>Cicatrizante para raíces</t>
  </si>
  <si>
    <t>Arnés first contratista 4 argollas en H</t>
  </si>
  <si>
    <t>Volqueta 6m3 trabajo estacionario y stand-by</t>
  </si>
  <si>
    <t>Mezcla arena - cemento (5:2)</t>
  </si>
  <si>
    <t>Ladrillo macizo 20 x 10 x 6 cm</t>
  </si>
  <si>
    <t>Mezcla arena - cal (6:1)</t>
  </si>
  <si>
    <t>Lámina en PVC 8 mm</t>
  </si>
  <si>
    <t>m²</t>
  </si>
  <si>
    <t>Borde contenedor de Raices A-70</t>
  </si>
  <si>
    <t xml:space="preserve">Piedra media zonga </t>
  </si>
  <si>
    <t>Malla electrosoldada 3mm 15x15cm</t>
  </si>
  <si>
    <t>Alambre negro para amarre calibre 18</t>
  </si>
  <si>
    <t>Formaleta en madera</t>
  </si>
  <si>
    <t>Malla electrosoldada 6 mm 15X15cm</t>
  </si>
  <si>
    <t xml:space="preserve">Andamio modular multidireccional </t>
  </si>
  <si>
    <t>sección</t>
  </si>
  <si>
    <t>Estructura de soporte para formaleta aerea, incluye parales, cerchas, travesaños, crucetas y todo lo necesario para su instalación</t>
  </si>
  <si>
    <t>m2</t>
  </si>
  <si>
    <t>Soldadura metálica E6013 mediana penetración</t>
  </si>
  <si>
    <t xml:space="preserve">Tubo cold rolled 2" redondo c.18 x 6m </t>
  </si>
  <si>
    <t>Tubo cuadrado cold rolled 1 1/2" c.18 x 6m</t>
  </si>
  <si>
    <t>Kit pasador 5/8 horizontal</t>
  </si>
  <si>
    <t>Kit pasador 5/8 vertical</t>
  </si>
  <si>
    <t>Portacandados 1/2"</t>
  </si>
  <si>
    <t xml:space="preserve">Anticorrosivo alquidico incluye disolvente </t>
  </si>
  <si>
    <t>Gal</t>
  </si>
  <si>
    <t>Pintura esmalte tipo 1 incluye disolvente</t>
  </si>
  <si>
    <t>Bisagra tipo abrazadera de 2" x 4"</t>
  </si>
  <si>
    <t xml:space="preserve">Equipo de soldadura 160 Amp o mayor </t>
  </si>
  <si>
    <t>Transporte en camión o camioneta de 3.400 kg o menor a distancia menor de 5km</t>
  </si>
  <si>
    <t>viaje</t>
  </si>
  <si>
    <t>Bloque N°4 en arcilla recocido Estándar</t>
  </si>
  <si>
    <t xml:space="preserve">Vinilo Tipo 1 </t>
  </si>
  <si>
    <t>Sellante de poros tipo PVA o similar</t>
  </si>
  <si>
    <t>Ladrillo prensado 12x24,5x5,5 macizo</t>
  </si>
  <si>
    <t>Cemento blanco</t>
  </si>
  <si>
    <t>Silicona antihongos Transparente tubo de 300ml</t>
  </si>
  <si>
    <t>Kit de griferia para lavaplatos incluye canastilla, sifón p, bujes, acoples, llave tipo ganzo empotrar, manguera acople de suministro 40cm con registro</t>
  </si>
  <si>
    <t>Lavaplatos poceta lateral 100cm x 50cm en acero inoxidable</t>
  </si>
  <si>
    <t xml:space="preserve">Combo institucional sanitario entrada superior tipo Báltica CORONA o similar 0,7lps y lavamanos empotrar, incluye griferia, acoples registros y accesorios </t>
  </si>
  <si>
    <t>Barra de seguridad 1 1/4" x 60cm metálica, incluye chazos y elementos de anclaje</t>
  </si>
  <si>
    <t>Impermeabilizante tipo Sika 1 o similar</t>
  </si>
  <si>
    <t>Lavamanos institucional empotrar, incluye griferia, acoples registros y accesorios</t>
  </si>
  <si>
    <t>Sanitario 0,7lps institucional entrada superior tipo Báltica CORONA o similar incluye griferia, válvula push, acoples, registros y accesorios</t>
  </si>
  <si>
    <t>Orinal institucional incluye griferia con válvula push antivandálica tipo Arrecife CORONA o similar</t>
  </si>
  <si>
    <t>Estación Horizontal para Cambiar Bebé tipo Rubbermaid o superior incluye elementos de anclaje</t>
  </si>
  <si>
    <t>Tubo sanitario PVC-S 4" Certificado trabajo pesado x 6m</t>
  </si>
  <si>
    <t>Codo 4" pvc-s trabajo pesado</t>
  </si>
  <si>
    <t>Tee 4" pvc-s trabajo pesado</t>
  </si>
  <si>
    <t>Unión 4" pvc-s trabajo pesado</t>
  </si>
  <si>
    <t>Tubo sanitario PVC-S 2" Certificado trabajo pesado x 6m</t>
  </si>
  <si>
    <t>Codo 2" pvc-s trabajo pesado</t>
  </si>
  <si>
    <t>Tee 2" pvc-s trabajo pesado</t>
  </si>
  <si>
    <t>Unión 2" pvc-s trabajo pesado</t>
  </si>
  <si>
    <t>Tubo presión PVC-P RDE21 1/2" certificado trabajo pesado x 6m</t>
  </si>
  <si>
    <t xml:space="preserve">Codo presión PVC-P 1/2" certificado trabajo pesado </t>
  </si>
  <si>
    <t xml:space="preserve">Tee presión PVC-P 1/2" certificado trabajo pesado </t>
  </si>
  <si>
    <t xml:space="preserve">Unión presión PVC-P 1/2" certificado trabajo pesado </t>
  </si>
  <si>
    <t>Sifón PVC-S 2" completo (sifa, codo y miple de 30cm y rejilla 3x2 con sosco plástico)</t>
  </si>
  <si>
    <t>Perfil cold rolled estructural 50 X 100 - 2.5mm x 6m</t>
  </si>
  <si>
    <t>Perfil cold rolled estructural 50 X 50 - 2.5mm x 6m</t>
  </si>
  <si>
    <t>Chapa sencilla 3 seguros para puerta con juego de 3 llaves</t>
  </si>
  <si>
    <t>Juego de 3 bisagras redondas de 1/2"</t>
  </si>
  <si>
    <t>tablero c.20 para puerta cold rolled</t>
  </si>
  <si>
    <t>perfil 4x8 c.20 cold rolled</t>
  </si>
  <si>
    <t>Marco puerta tipo aluminio c.20 cold rolled</t>
  </si>
  <si>
    <t>Platina de 1/2"x1/8" acero</t>
  </si>
  <si>
    <t>Luceta metálica, incluye marco doble en lamina cal.20, tubo redondo de 3/4" cal. 18 para enrejado, Platina 3/4"x1/8", pintura esmalte y anticorrosivo</t>
  </si>
  <si>
    <t>Ventana metálica tipo aluminio, incluye marco doble en lamina cal.20, T en lamina cal.20, tubo redondo de 3/4" cal. 18 para enrejado, Angulo 3/4" X 1/8", manija, Platina 3/4"x1/8", vidrio 4mm, pintura en esmalte y anticorrosivo</t>
  </si>
  <si>
    <t>Puerta en aluminio sistema 744 incluye bisagras, parales, marcos, travesaños, y embellecedores</t>
  </si>
  <si>
    <t>Teja termoacústica ecoroof UPVC 2.5 mm - 1.07 m x 5.90 m</t>
  </si>
  <si>
    <t>Tornillo 3" autoperforante con capuchón y empaque de arandela de 1"</t>
  </si>
  <si>
    <t xml:space="preserve">Columpio incluyente según especificaciones técnicas incluye todo lo necesario para su instalación </t>
  </si>
  <si>
    <t xml:space="preserve">Carrusel incluyente según especificaciones técnicas incluye todo lo necesario para su instalación </t>
  </si>
  <si>
    <t xml:space="preserve">Parque infantil Tipo Ref: PIB 810 o similar  según diseño y especificaciones técnicas incluye todo lo necesario para su instalación  </t>
  </si>
  <si>
    <t xml:space="preserve">Parque infantil metálico Tipo Ref: PIB 1001 o similar  según diseño y especificaciones técnicas incluye todo lo necesario para su instalación </t>
  </si>
  <si>
    <t xml:space="preserve">Parque infantil metálico Tipo Ref: PIB 058 o similar  según diseño y especificaciones técnicas incluye todo lo necesario para su instalación </t>
  </si>
  <si>
    <t xml:space="preserve">Figura resortada Tipo Ref: MOTO o similar  según diseño y especificaciones técnicas incluye todo lo necesario para su instalación  </t>
  </si>
  <si>
    <t xml:space="preserve">Figura resortada Tipo Ref: BICICLETA o similar  según diseño y especificaciones técnicas incluye todo lo necesario para su instalación </t>
  </si>
  <si>
    <t xml:space="preserve">Banca con espaldar  según diseño y especificaciones técnicas incluye todo lo necesario para su instalación </t>
  </si>
  <si>
    <t xml:space="preserve">Ciclo parqueaderos Tipo Ref: M-101 o similar  según diseño y especificaciones técnicas incluye todo lo necesario para su instalación </t>
  </si>
  <si>
    <t xml:space="preserve">Balancín resortado 4 puestos según diseño y especificaciones técnicas incluye todo lo necesario para su instalación </t>
  </si>
  <si>
    <t xml:space="preserve">Caneca metálica Tipo Ref. M-120 o similar  según diseño y especificaciones técnicas incluye todo lo necesario para su instalación </t>
  </si>
  <si>
    <t>Fuente interactiva (incluye sistema hidráulico con tubería de 2" pvc presión RDE 13,5, 3 bombas sumergibles monofásicas de 660W 110v 200lts/min, 4 vulkanos con boquilla multijet de 9 jets tipo flor en acero inoxidable, un tanque de equilibrio y almacenamiento en acero inoxidable de 1m3 con tapa rejilla en el mismo material, sistema portatil para filtrado con carro equipado con motobomba de 1hp, filtro cartucho de arena, manguera, acoples y kit de aseo de piscina completo con bombeo y recirculación, iluminación led con 5 modulos tipo dona con 9 leds multicolor programables cada una con temporizadores, gabinete de control compacto para temporizadores, variadores de velocidad, electroválvulas, filtrado portátil tanques de almacenamiento y obra civil). Se debe entregar funcionando y programada con la respectiva capacitación para su mantenimiento y uso. Todo según diseño y especificaciones técnicas</t>
  </si>
  <si>
    <t>Grama natural bermuda en tapetes</t>
  </si>
  <si>
    <t>Tierra negra</t>
  </si>
  <si>
    <t>m3</t>
  </si>
  <si>
    <t>Molde para estampado de concreto incluye, sellador, desmoldante, endurecedor y color</t>
  </si>
  <si>
    <t>Granito de marmol blanco</t>
  </si>
  <si>
    <t>Arena para mortero</t>
  </si>
  <si>
    <t>Cemento portland tipo 1 gris</t>
  </si>
  <si>
    <t>Kg</t>
  </si>
  <si>
    <t>Baranda según diseño, incluye tubo redondo en cold rolled de 2" cal.18, platina 2"x3/16", lamina 1/4" de 0.20x0.20m, cold rolled 3/4" cal.18, platinas 3/4"x1/8", anclaje, pintura esmalte y anticorrosivo</t>
  </si>
  <si>
    <t>Base granular</t>
  </si>
  <si>
    <t xml:space="preserve">Geotextil NT1600, incluye material de amarre </t>
  </si>
  <si>
    <t>Arena silice fina ecológica para relleno de vacios</t>
  </si>
  <si>
    <t>Grama sintética para cancha 2"</t>
  </si>
  <si>
    <t>Pegante epóxico para grama sintética</t>
  </si>
  <si>
    <t>Equipo de instalación grama, arena y caucho</t>
  </si>
  <si>
    <t>Emulsión asfáltica en frio superestable tipo Topex o superior</t>
  </si>
  <si>
    <t>Malla nylon ojo de 4 cm, 2 cabos con una resistencia a la rotura de 80 gk x m2</t>
  </si>
  <si>
    <t>Tubo redondo aguas negras 3" x 2mm, x 6m</t>
  </si>
  <si>
    <t>Tubo redondo aguas negras 2" x 2mm, x 6m</t>
  </si>
  <si>
    <t>Argolla metálica de 1" x 1/4" incluye soldadura e instalación</t>
  </si>
  <si>
    <t>Malla tejida en piola para cancha de futbol hueco de 1 1/4"</t>
  </si>
  <si>
    <t>Tubo drenaje 4" x 50m</t>
  </si>
  <si>
    <t>Tubo drenaje 6" x 50m</t>
  </si>
  <si>
    <t>Canto Rodado tipo bolo entre 1" y 3"</t>
  </si>
  <si>
    <t>Poste en concreto reforzado de 12mts x 510kg</t>
  </si>
  <si>
    <t>Camión con grúa de hasta 6 toneladas</t>
  </si>
  <si>
    <t>Cinta bandit de 5/8"</t>
  </si>
  <si>
    <t>Hebilla bandit de 5/8"</t>
  </si>
  <si>
    <t>Perno de gancho abierto galvanizado 5/8" x 2"</t>
  </si>
  <si>
    <t>Grapa de retención para cable trenzado</t>
  </si>
  <si>
    <t>Conductor trenzado 2 X 35 + 50 mm2</t>
  </si>
  <si>
    <t>Terminales de ponchar</t>
  </si>
  <si>
    <t>glb</t>
  </si>
  <si>
    <t>Tubo IMC 1" X 3 mts</t>
  </si>
  <si>
    <t>Tablero trifásico 18 circuitos con puerta</t>
  </si>
  <si>
    <t>Medidor electrónico clase 1 trifilar 80 amp</t>
  </si>
  <si>
    <t>Capacete metálico de 1"</t>
  </si>
  <si>
    <t>Varilla cobre de 2,44 metros x 5/8"</t>
  </si>
  <si>
    <t>Breaker de sobreponer  2 x 40 amp</t>
  </si>
  <si>
    <t>Breaker de sobreponer  2 x 20 amp</t>
  </si>
  <si>
    <t>Cable concéntrico 2 x 8" + 8 AWG</t>
  </si>
  <si>
    <t>Caja para contador</t>
  </si>
  <si>
    <t>Varilla galvanizada de 2,44 mts</t>
  </si>
  <si>
    <t>Cable ACSR 1/0 AWG</t>
  </si>
  <si>
    <t>Interruptor automático enchufable 1x20 A</t>
  </si>
  <si>
    <t>Tablero bifásico trifilar de 8 circuitos</t>
  </si>
  <si>
    <t>Lámpara LED tipo bala de 18 w</t>
  </si>
  <si>
    <t>Caja galvanizada 5800</t>
  </si>
  <si>
    <t>Tubería conduit PVC 1/2" x 3m</t>
  </si>
  <si>
    <t>Adaptador terminal conduit PVC 1/2"</t>
  </si>
  <si>
    <t>Alambre de cobre  Nº14 AWG THW</t>
  </si>
  <si>
    <t>Alambre de cobre  Nº12 AWG THW</t>
  </si>
  <si>
    <t>Caja galvanizada 2400</t>
  </si>
  <si>
    <t>Soldadura estaño para empalmes</t>
  </si>
  <si>
    <t>Tomacorriente doble con polo a tierra</t>
  </si>
  <si>
    <t>Toma con protección falla a tierra GFCI</t>
  </si>
  <si>
    <t>Base de anclaje de 1/2" x 0,25 mts</t>
  </si>
  <si>
    <t>Cable suave de cobre N° 12 AWG</t>
  </si>
  <si>
    <t>Conector tipo sumergible, GEL Raychem GHFC 2</t>
  </si>
  <si>
    <t>Poste metálico BS LAN GALVANIZADO 3" x 4 mts, CERTIFICADO, con brazo sencillo, incluye  una luminaria  LED 8.000 Lúmenes, 40 W</t>
  </si>
  <si>
    <t>Conector bimetálico Al 4 Cu 12</t>
  </si>
  <si>
    <t>Poste metálico BS LAN GALVANIZADO 3" x 4 mts, CERTIFICADO, con brazo doble, incluye  dos luminarias  LED 8.000 Lúmenes, 40 W</t>
  </si>
  <si>
    <t>Proyector LED  de 400 w</t>
  </si>
  <si>
    <t>Ducto conduit PVC  1 1/4"</t>
  </si>
  <si>
    <t>Conductor de aluminio serie 8000 N° 4 AWG</t>
  </si>
  <si>
    <t>Trasciego de material a menos de 2km</t>
  </si>
  <si>
    <t>Arena para concreto</t>
  </si>
  <si>
    <t>Gravilla bien gradada para concreto</t>
  </si>
  <si>
    <t>Acero f'y= 60000psi o 420 Mpa</t>
  </si>
  <si>
    <t>Anfo</t>
  </si>
  <si>
    <t>Cordón detonante</t>
  </si>
  <si>
    <t>Ml</t>
  </si>
  <si>
    <t>Explosivos 75% (INDUGEL)</t>
  </si>
  <si>
    <t>Lb</t>
  </si>
  <si>
    <t xml:space="preserve">Fulminantes común, con tiempos de retardo de explosión para voladuras controladas. </t>
  </si>
  <si>
    <t>Und</t>
  </si>
  <si>
    <t>Mecha lenta</t>
  </si>
  <si>
    <t>Material de protección</t>
  </si>
  <si>
    <t>GLB</t>
  </si>
  <si>
    <t>Señalización (Cinta de seguridad)</t>
  </si>
  <si>
    <t>Derecho de explotación y/o disposición de materiales</t>
  </si>
  <si>
    <t>Pagos por permiso de aprovechamiento forestal</t>
  </si>
  <si>
    <t xml:space="preserve">m3 </t>
  </si>
  <si>
    <t>Sellador para juntas de concreto elástico a base de poliuretano tipo sikaflex 401 o similar</t>
  </si>
  <si>
    <t>gal</t>
  </si>
  <si>
    <t>Bloque No.5</t>
  </si>
  <si>
    <t>Dilataciones en bronce X 1 m</t>
  </si>
  <si>
    <t>Tablon gres 30x30</t>
  </si>
  <si>
    <t>Guardaescoba de gres 9 X 20 cm</t>
  </si>
  <si>
    <t>Portón metálico, incluye marco, contra marco, forja decorativa y refuerzo, entrepaño inferior, pasador, fallebas de seguridad, pintura anticorrosiva y en esmalte, según diseño</t>
  </si>
  <si>
    <t>Ventana tipo 1, incluye marco, forja decorativa y refuerzo, entrepaño inferior, divisiones o marcos internos, pintura anticorrosiva y esmalte según diseño</t>
  </si>
  <si>
    <t>Ventana tipo 2, incluye marco, forja decorativa y refuerzo, entrepaño inferior, divisiones o marcos internos, pintura anticorrosiva y esmalte según diseño</t>
  </si>
  <si>
    <t>Suministro e instalación de luceta circular en forja según diseño, incluye anticorrosivo, pintura tipo esmalte  y todo lo necesario para su correcta instalación y funcionalidad</t>
  </si>
  <si>
    <t>Compactador manual (Tipo canguro o saltarín)</t>
  </si>
  <si>
    <t>Volqueta capacidad de 6m3</t>
  </si>
  <si>
    <t>m3-km</t>
  </si>
  <si>
    <t>Hr</t>
  </si>
  <si>
    <t>Pulidora manual cortadora angular</t>
  </si>
  <si>
    <t>Cortadora manual de baldosa</t>
  </si>
  <si>
    <t>Equipo de soldadura</t>
  </si>
  <si>
    <t>Vibrocompactador manual</t>
  </si>
  <si>
    <t>Pulidora</t>
  </si>
  <si>
    <t>Hhr</t>
  </si>
  <si>
    <t>Cortadora de baldosa</t>
  </si>
  <si>
    <t>Teja Española Ecoroof UPVC 2.3mm Mate 1.08 x 4.92 Mts</t>
  </si>
  <si>
    <t>Amarre Teja Tapa Plástica 26 cm</t>
  </si>
  <si>
    <t>Gancho Teja Estructura Metálica 14cm Cal 13</t>
  </si>
  <si>
    <t>Tubería PVC-S 3", incluye accesorios</t>
  </si>
  <si>
    <t>Ángulo 1 x 1</t>
  </si>
  <si>
    <t>Elementos de aseo</t>
  </si>
  <si>
    <t>Concreto básico 3000 PSI (21 MPa)</t>
  </si>
  <si>
    <t>Concreto impermeabilizado 3500 PSI</t>
  </si>
  <si>
    <t>Cargador 149 HP</t>
  </si>
  <si>
    <t>Tela cerramiento</t>
  </si>
  <si>
    <t>Limpiador PCP X 1/4 gl</t>
  </si>
  <si>
    <t>Tubería novafort pvc-alcantarillado 8" - 200mm (6m)</t>
  </si>
  <si>
    <t>Tubería Novafort pvc-alcantarillado 6" - 160mm (6m)</t>
  </si>
  <si>
    <t>Acero PDR-60</t>
  </si>
  <si>
    <t>Compactador manual (Saltarin)</t>
  </si>
  <si>
    <t>Equipo completo de topografía</t>
  </si>
  <si>
    <t>transp</t>
  </si>
  <si>
    <t>Trasciego</t>
  </si>
  <si>
    <t>lb</t>
  </si>
  <si>
    <t>Recebo puesto en obra</t>
  </si>
  <si>
    <t>Retroexcavadora hidráulica sobre neumáticos, de 105 kW.</t>
  </si>
  <si>
    <t>Recebo granular</t>
  </si>
  <si>
    <t>Herramienta menor</t>
  </si>
  <si>
    <t>%</t>
  </si>
  <si>
    <t>% Mano de obra</t>
  </si>
  <si>
    <t>Cortadora</t>
  </si>
  <si>
    <t>ANÁLISIS DE PRECIOS UNITARIOS - SUBPRODUCTOS</t>
  </si>
  <si>
    <t>CONCRETO BÁSICO 3500 PSI (1:2:2,5)</t>
  </si>
  <si>
    <t>Unidad:</t>
  </si>
  <si>
    <t>cemento</t>
  </si>
  <si>
    <t>UNIDAD</t>
  </si>
  <si>
    <t>DIST.</t>
  </si>
  <si>
    <t>V/r UNITARIO</t>
  </si>
  <si>
    <t>V/r PARCIAL</t>
  </si>
  <si>
    <t>MATERIALES :</t>
  </si>
  <si>
    <t>grava</t>
  </si>
  <si>
    <t>EQUIPO Y HERRAMIENTAS:</t>
  </si>
  <si>
    <t>HERRAMIENTA MENOR</t>
  </si>
  <si>
    <t>MEZCLADORA</t>
  </si>
  <si>
    <t>MANO DE OBRA:</t>
  </si>
  <si>
    <t>OFICIAL (incl. Prestaciones)</t>
  </si>
  <si>
    <t>AYUDANTE (Incl. Prestaciones)</t>
  </si>
  <si>
    <t>MATERIAL PETREO</t>
  </si>
  <si>
    <t>KM</t>
  </si>
  <si>
    <t>[ M3  ]  V/r. COSTO DIRECTO =</t>
  </si>
  <si>
    <t>CONCRETO BÁSICO DE 3.000 PSI (1:2:3)</t>
  </si>
  <si>
    <t>[M3  ]  V/r. COSTO DIRECTO =</t>
  </si>
  <si>
    <t>CONCRETO BÁSICO DE 2.500 PSI (1:3:3)</t>
  </si>
  <si>
    <t>CONCRETO CICLOPEO BÁSICO 3000 PSI</t>
  </si>
  <si>
    <t>MATERIAL CONCRETO DE 3000 PSI</t>
  </si>
  <si>
    <t>MORTERO BÁSICO 1:3</t>
  </si>
  <si>
    <t>V/r. COSTO DIRECTO =</t>
  </si>
  <si>
    <t>MORTERO BÁSICO 1:3 IMPERMEABILIZADO</t>
  </si>
  <si>
    <t xml:space="preserve">MORTERO BÁSICO 1:4 </t>
  </si>
  <si>
    <t>CONCRETO BÁSICO DE 2.000 PSI (1:3:4)</t>
  </si>
  <si>
    <t>CONCRETO BÁSICO 3500 PSI (1:2:2.5) IMPERMEABILIZADO</t>
  </si>
  <si>
    <t>BÁSICO ACERO PDR 60 FIGURADO</t>
  </si>
  <si>
    <t>ACERO</t>
  </si>
  <si>
    <t>Km</t>
  </si>
  <si>
    <t>CONCRETO BÁSICO DE 3.000 PSI (1:2:3)IMPERMEABILIZADO</t>
  </si>
  <si>
    <t>2.</t>
  </si>
  <si>
    <t>CONSTRUCCIÓN HORNILLA ECOEFICIENTE</t>
  </si>
  <si>
    <t>2.4</t>
  </si>
  <si>
    <t>Suministro e instalacion de tableta vitrificada lisa irial 25 cm x25 cm</t>
  </si>
  <si>
    <t>3.2</t>
  </si>
  <si>
    <t>3.3</t>
  </si>
  <si>
    <t xml:space="preserve">ORNAMENTACION </t>
  </si>
  <si>
    <t>Suministro e instalacion de cenicero en lámina calibre 18” de 18 cm x 18 cm x 10 cm  con manija en platina</t>
  </si>
  <si>
    <t>Suministro e instalacion de compuerta de aireacion: largo 20cm. ancho 11 cm. tapa 20 x 10 cm. en lamina cold rolled calibre 18 y manija en platina</t>
  </si>
  <si>
    <t>2.5</t>
  </si>
  <si>
    <t>Suministro e instalacion tanque calentador de agua con su respectiva tapa los dos elemetos en acero inoxidable calibre 20 tipo 304, con una profundidad de 26 cm, la parte superior de 15,5 cm x 22 cm,la parte inferior de 13 cm x 16,5 cm, la tapa de 23 cm x 20,5 cm con su respectivo boton de agarre, asi mismo el caldero debe llevar un aro de agarre en varilla de  calibre 3/16 y un refuerzo en el borde superior con platina de 2,5 ml con una pulgada en acero inoxidable. peso 1.340 gramos, dureza mínima en escala vicker mínima de 160 hv.</t>
  </si>
  <si>
    <t>2.6</t>
  </si>
  <si>
    <t>Suministro e instalacion de parrilla para leña: en fundición gris de 37.5 x 19.5 cm de largo y 17 mm de espesor, resistentes a temperaturas de 500 oc como mínimo, con 22 ranuras de 2 cms cada una dureza brinell mínimo 183, resistencia a la tensión mínima 276 mpa.</t>
  </si>
  <si>
    <t>2.7</t>
  </si>
  <si>
    <t>Suministro e instalacion de plancha en hierro de fundicion gris de 29 cm de ancho por 56 cm de largo y 2 boquillas de 18,5 cm de diametro con sus respectivos discos de graduacion (resistentes a temperaturas de 500°c como minimo), dureza brinell mínimo 183, resistentes a temperaturas de 500 °c.</t>
  </si>
  <si>
    <t>2.8</t>
  </si>
  <si>
    <t>2.9</t>
  </si>
  <si>
    <t>2.10</t>
  </si>
  <si>
    <t>3.1</t>
  </si>
  <si>
    <t>CARTILLA DE INSUMOS PARA PROYECTOS 2022</t>
  </si>
  <si>
    <t>REPÚBLICA DE COLOMBIA
DEPARTAMENTO DEL HUILA
MUNICIPIO DE PITALITO</t>
  </si>
  <si>
    <t xml:space="preserve">OFICINA DE AMBIENTE Y GESTION DE RIESGO </t>
  </si>
  <si>
    <t>CMEJORAMIENTO, RECUPERACIÓN Y ADECUACIÓNPRESUPUESTO GENERAL DE OBRA CONSTRUCCIÓN DE HORNILLAS ECOEFICIENTES PARA VIVIENDAS RURALES</t>
  </si>
  <si>
    <t xml:space="preserve">ADMINISTRACION 22% </t>
  </si>
  <si>
    <t xml:space="preserve">IMPREVISTOS 1% </t>
  </si>
  <si>
    <t>Cargo: INGENIERO CIVIL - OFICINA DE AMBIENTE Y GESTION DE RIESGO</t>
  </si>
  <si>
    <t>CANTIDAD</t>
  </si>
  <si>
    <t>MORTERO 1:4 IN SITU</t>
  </si>
  <si>
    <t>Salario Minimo Mensual:</t>
  </si>
  <si>
    <t>Salario Minimo Diario:</t>
  </si>
  <si>
    <t>FACTOR PRESTACIONAL &lt; 2SMMLV</t>
  </si>
  <si>
    <t>CUADRO DE CONVENCIONES</t>
  </si>
  <si>
    <t>FACTOR PRESTACIONAL &gt; 2 SMMLV</t>
  </si>
  <si>
    <t>CUADRILLAS</t>
  </si>
  <si>
    <t>TIPO</t>
  </si>
  <si>
    <t>A-A</t>
  </si>
  <si>
    <t>Albañilería</t>
  </si>
  <si>
    <t>B-B</t>
  </si>
  <si>
    <t>Intalaciones Eléctricas</t>
  </si>
  <si>
    <t>C-C</t>
  </si>
  <si>
    <t>Carpintería Metálica</t>
  </si>
  <si>
    <t>H-H</t>
  </si>
  <si>
    <t>Intalaciones Hidrosanitarias</t>
  </si>
  <si>
    <t>No.</t>
  </si>
  <si>
    <t>FACTOR SALARIAL</t>
  </si>
  <si>
    <t>% INV. VARIABLE</t>
  </si>
  <si>
    <t>VR. DIA</t>
  </si>
  <si>
    <t>VR. MES</t>
  </si>
  <si>
    <t>VR. DIA + PRES</t>
  </si>
  <si>
    <t xml:space="preserve">VR. HORA </t>
  </si>
  <si>
    <t>VR. HORA + PRES</t>
  </si>
  <si>
    <t>Ayudante A (Albañileria)</t>
  </si>
  <si>
    <t>Oficial A (Albañileria)</t>
  </si>
  <si>
    <t>Ayudante B (Inst. Elec)</t>
  </si>
  <si>
    <t>Oficial B (Inst. Elec)</t>
  </si>
  <si>
    <t>Ayudante C (Carpinterias)</t>
  </si>
  <si>
    <t>Oficial C (Carpinterias)</t>
  </si>
  <si>
    <t>Ayudante H (Intalaciones Hidrosanitarias)</t>
  </si>
  <si>
    <t>Oficial H (Intalaciones Hidrosanitarias)</t>
  </si>
  <si>
    <t>Oficial Explosivos</t>
  </si>
  <si>
    <t>Maestro de Obra</t>
  </si>
  <si>
    <t>Topografo</t>
  </si>
  <si>
    <t>Cadenero</t>
  </si>
  <si>
    <t>Trochero</t>
  </si>
  <si>
    <t xml:space="preserve">CUADRILLAS MANO DE OBRA </t>
  </si>
  <si>
    <t>DESCRIPCIÓN CUADRILLAS</t>
  </si>
  <si>
    <t>Cant</t>
  </si>
  <si>
    <t xml:space="preserve">Vr. Maes Día+Pres </t>
  </si>
  <si>
    <t>Vr. Ofc Día + Pres.</t>
  </si>
  <si>
    <t>Vr. Ayu Día+ Pres.</t>
  </si>
  <si>
    <t>Vr. Día + Pres</t>
  </si>
  <si>
    <t>Vr. Hora + Pres</t>
  </si>
  <si>
    <t>Cuadrilla 1: 1 Ayudante A</t>
  </si>
  <si>
    <t xml:space="preserve">Cuadrilla 2: 2 Ayudantes A </t>
  </si>
  <si>
    <t>Cuadrilla 3: 3 Ayudantes A</t>
  </si>
  <si>
    <t>Cuadrilla 4: 1 Ayudante B</t>
  </si>
  <si>
    <t>Cuadrilla 5: 1 OfcA + 1 AyuA</t>
  </si>
  <si>
    <t>Cuadrilla 6: 1 OfcA + 2 AyuA</t>
  </si>
  <si>
    <t>Cuadrilla 7: 1 OfcA + 3 AyuA</t>
  </si>
  <si>
    <t>Cuadrilla 8: 1 OfcA + 4 AyuA</t>
  </si>
  <si>
    <t>Cuadrilla 9: 1 OfcA + 5 AyuA</t>
  </si>
  <si>
    <t>Cuadrilla 10: 1 OfcA + 6 AyuA</t>
  </si>
  <si>
    <t>Cuadrilla 11: 1Ma+1OfcA+1AyuA</t>
  </si>
  <si>
    <t>Cuadrilla 12: 1Ma+1OfcA+2AyuA</t>
  </si>
  <si>
    <t>Cuadrilla 13: 1Ma+1OfcA+3AyuA</t>
  </si>
  <si>
    <t>Cuadrilla 14: 1Ma+1OfcA+4AyuA</t>
  </si>
  <si>
    <t>Cuadrilla 15: 1Ma+1OfcA+5AyuA</t>
  </si>
  <si>
    <t>Cuadrilla 16: 1Ma+1OfcA+6AyuA</t>
  </si>
  <si>
    <t>Cuadrilla 17: 1Ma+2OfcA+4AyuA</t>
  </si>
  <si>
    <t>Cuadrilla 18: 1 OfcB + 1 AyuB</t>
  </si>
  <si>
    <t>Cuadrilla 19: 1 OfcB + 2 AyuB</t>
  </si>
  <si>
    <t>Cuadrilla 20: 1 OfcB + 3 AyuB</t>
  </si>
  <si>
    <t>Cuadrilla 21: 1 OfcB + 4 AyuB</t>
  </si>
  <si>
    <t>Cuadrilla 22: 1 OfcB + 5 AyuB</t>
  </si>
  <si>
    <t>Cuadrilla 23: 1 OfcC + 1 AyuC</t>
  </si>
  <si>
    <t>Cuadrilla 24: 1 OfcC + 2 AyuC</t>
  </si>
  <si>
    <t>Cuadrilla 25: 1 OfcC + 3 AyuC</t>
  </si>
  <si>
    <t>Cuadrilla 26: 1 OfcC + 4 AyuC</t>
  </si>
  <si>
    <t>Cuadrilla 27:  1 OfcH + 1 AyuH</t>
  </si>
  <si>
    <t>Cuadrilla 28: 1 OfcH + 2 AyuH</t>
  </si>
  <si>
    <t>Cuadrilla 29: 1 OfcH + 3 AyuH</t>
  </si>
  <si>
    <t>Cuadrilla 30: 1 OfcH + 4 AyuH</t>
  </si>
  <si>
    <t>Cuadrilla 31: 1Ma+1OfcH+3AyuH</t>
  </si>
  <si>
    <t>Cuadrilla 32: 1 OfcExplosivos + 4 AyuA</t>
  </si>
  <si>
    <t>Cuadrilla 33: 1 OfcA</t>
  </si>
  <si>
    <t>Cuadrilla 34: 1 OfcB</t>
  </si>
  <si>
    <t>Cuadrilla 35: 1 OfcC</t>
  </si>
  <si>
    <t>Cuadrilla 36: 1 OfcH</t>
  </si>
  <si>
    <t>TOPOGRAFÍA</t>
  </si>
  <si>
    <t>Vr.Topo Día+ Pres</t>
  </si>
  <si>
    <t xml:space="preserve">Vr. Cadenero Día+ Pres </t>
  </si>
  <si>
    <t>Vr. Trochero Día+Pres</t>
  </si>
  <si>
    <t>Vr. Día +Pres</t>
  </si>
  <si>
    <t xml:space="preserve">Vr. Día + Pres </t>
  </si>
  <si>
    <t>Comisión de Topografía</t>
  </si>
  <si>
    <t>HORA</t>
  </si>
  <si>
    <t>ML</t>
  </si>
  <si>
    <t>LIBRA</t>
  </si>
  <si>
    <t>M³ - KM</t>
  </si>
  <si>
    <t>KG</t>
  </si>
  <si>
    <t>LT</t>
  </si>
  <si>
    <t>M³</t>
  </si>
  <si>
    <t xml:space="preserve">Suministro e instalacion de escuadra en angulo de hierro de 1 1/4" x1/8 de 1,16 metos x 0.88 metros un tubo separador de 8 cm de 7/8 redondo calibre 18. peso aproximado 5.5 kilos. </t>
  </si>
  <si>
    <r>
      <t>M</t>
    </r>
    <r>
      <rPr>
        <sz val="10"/>
        <rFont val="Calibri"/>
        <family val="2"/>
      </rPr>
      <t>²</t>
    </r>
  </si>
  <si>
    <t>Suministro e instalacion de horno en lamina cold rolled calibre 20: dimensiones 30 cm. ancho 25 cm. profundidad 40 cm., con tapa en aluminio serrado a presión a 32,5 cm. x 32,5 cm. reforzada en los bordes con platina de 1" x 1/8, con manija en aluminio y dos bisagras de armillar peso 6.5 kilos, con bandeja interna en lámina de 39.5 cm. x 22 cm. y pestaña de 2 cm. en lámina cold rolled calibre 20. Incluye Melaza (Miel de Purga)</t>
  </si>
  <si>
    <t>Suministro e instalacion de compuerta para leña: en fundición gris de 20 cm de alto x 24cm de ancho profundidad 6 cms, con pasador de seguridad y espesor de 2 cm, con agarradera para evitar contacto directo con la compuerta resistentes a temperaturas de 500 oc como mínimo. dureza brinell mínimo 183, resistencia a la tensión mínima 276 mpa.</t>
  </si>
  <si>
    <t>Compuerta para leña: en fundición gris de 20 cm de alto x 24cm de ancho profundidad 6 cms, con pasador de seguridad y espesor de 2 cm, con agarradera para evitar contacto directo con la compuerta resistentes a temperaturas de 500 oc como mínimo. dureza brinell mínimo 183, resistencia a la tensión mínima 276 mpa.</t>
  </si>
  <si>
    <t>VIAJE</t>
  </si>
  <si>
    <t>Motocarguero</t>
  </si>
  <si>
    <t>JORNAL</t>
  </si>
  <si>
    <t>Cenicero en lámina calibre 18” de 18 cm x 18 cm x 10 cm  con manija en platina</t>
  </si>
  <si>
    <t>Compuerta de aireacion: largo 20cm. ancho 11 cm. tapa 20 x 10 cm. en lamina cold rolled calibre 18 y manija en platina</t>
  </si>
  <si>
    <t xml:space="preserve">Horno en lamina cold rolled calibre 20: dimensiones 30 cm. ancho 25 cm. profundidad 40 cm., con tapa en aluminio serrado a presión a 32,5 cm. x 32,5 cm. reforzada en los bordes con platina de 1" x 1/8, con manija en aluminio y dos bisagras de armillar peso 6.5 kilos, con bandeja interna en lámina de 39.5 cm. x 22 cm. y pestaña de 2 cm. en lámina cold rolled calibre 20. Incluye </t>
  </si>
  <si>
    <t>Melaza (Miel de Purga)</t>
  </si>
  <si>
    <t>Tanque calentador de agua con su respectiva tapa los dos elemetos en acero inoxidable calibre 20 tipo 304, con una profundidad de 26 cm, la parte superior de 15,5 cm x 22 cm,la parte inferior de 13 cm x 16,5 cm, la tapa de 23 cm x 20,5 cm con su respectivo boton de agarre, asi mismo el caldero debe llevar un aro de agarre en varilla de  calibre 3/16 y un refuerzo en el borde superior con platina de 2,5 ml con una pulgada en acero inoxidable. peso 1.340 gramos, dureza mínima en escala vicker mínima de 160 hv.</t>
  </si>
  <si>
    <t>Parrilla para leña: en fundición gris de 37.5 x 19.5 cm de largo y 17 mm de espesor, resistentes a temperaturas de 500 oc como mínimo, con 22 ranuras de 2 cms cada una dureza brinell mínimo 183, resistencia a la tensión mínima 276 mpa.</t>
  </si>
  <si>
    <t>Plancha en hierro de fundicion gris de 29 cm de ancho por 56 cm de largo y 2 boquillas de 18,5 cm de diametro con sus respectivos discos de graduacion (resistentes a temperaturas de 500°c como minimo), dureza brinell mínimo 183, resistentes a temperaturas de 500 °c.</t>
  </si>
  <si>
    <t xml:space="preserve">Escuadra en angulo de hierro de 1 1/4" x1/8 de 1,16 metos x 0.88 metros un tubo separador de 8 cm de 7/8 redondo calibre 18. peso aproximado 5.5 kilos. </t>
  </si>
  <si>
    <t>Suministro e instalacion de chimenea cilindro en lámina galvanizada calibre 20 de 12 cm de diámetro x 2.5 metros de tiro. Incluye gorro chino  de chimenea : construido en  lamina galvanizada calibre 20, y soportado con 3 varillas de 1/4 por 25 cm,  diámetro 35 cm, las varillas deber ir unidas entre si, con un aro en lamina calibre 18, con orificios de sujecion en los estremos para tornillos de 1,5 pulgadas por 1/4 de diametro con su respectiva tuerca.</t>
  </si>
  <si>
    <t>Gorro chino  de chimenea : construido en  lamina galvanizada calibre 20, y soportado con 3 varillas de 1/4 por 25 cm,  diámetro 35 cm, las varillas deber ir unidas entre si, con un aro en lamina calibre 18, con orificios de sujecion en los estremos para tornillos de 1,5 pulgadas por 1/4 de diametro con su respectiva tuerca.</t>
  </si>
  <si>
    <t xml:space="preserve">Chimenea cilindro en lámina galvanizada calibre 20 de 12 cm de diámetro x 2.77 metros de tiro. </t>
  </si>
  <si>
    <t>Suministro e instalacion de barra de acero para soporte de planchas corrugada de 12mm, para soporte de planchas (6 m)</t>
  </si>
  <si>
    <t>Barra de acero para soporte de planchas corrugada de 12mm, para soporte de planchas (6m)</t>
  </si>
  <si>
    <t>Largo</t>
  </si>
  <si>
    <t>Ancho</t>
  </si>
  <si>
    <t>Calculo</t>
  </si>
  <si>
    <t>Càlculo</t>
  </si>
  <si>
    <t>CALCULO</t>
  </si>
  <si>
    <t xml:space="preserve">CALCULO </t>
  </si>
  <si>
    <t>AREA</t>
  </si>
  <si>
    <t>AREA 1 Y 3</t>
  </si>
  <si>
    <t>AREA 2 Y 4</t>
  </si>
  <si>
    <t>CANTIDAD LADRILLOS POR AREA (M2) SIN DESPERDICIO</t>
  </si>
  <si>
    <t>CANTIDAD LADRILLOS POR AREA (M2) CON DESPERDICIO</t>
  </si>
  <si>
    <t>LADRILLO PRENSADO A LA VISTA</t>
  </si>
  <si>
    <t>UND LADRILLOS</t>
  </si>
  <si>
    <t>Ladrillo TOLETE comun 6X12X25 cm</t>
  </si>
  <si>
    <t>Ladrillo TOLETE comun 6x12x25 cm</t>
  </si>
  <si>
    <t>Ladrillo prensado a la vista 6X12X25 cm</t>
  </si>
  <si>
    <t>Tableta vitrificada lisa irial 25X25 Cm</t>
  </si>
  <si>
    <t>AREA TABLETA</t>
  </si>
  <si>
    <t>CANTIDAD DE TABLETAS REQUERIDAS</t>
  </si>
  <si>
    <t>Tableta vitrificada lisa irial 25x25 cm</t>
  </si>
  <si>
    <t>COSTOS DIRECTOS TOTALES DE 132 HORNILLAS INCLUYE A.I.U.</t>
  </si>
  <si>
    <r>
      <t xml:space="preserve">SON: </t>
    </r>
    <r>
      <rPr>
        <sz val="12"/>
        <color theme="1"/>
        <rFont val="Arial Narrow"/>
        <family val="2"/>
      </rPr>
      <t xml:space="preserve">(TRESCIENTOS CUARENTA Y TRES MILLONES SETECIENTOS DIEZ MIL NOVECIENTOS TREINTA PESOS)
</t>
    </r>
  </si>
  <si>
    <t>PRESUPUESTO GENERAL DE OBRA CONSTRUCCION DE HORNILLAS ECOEFICIENTES EN ECOSISTEMAS DE CONSERVACION ESTRATEGICOS DE ZONA RURAL.</t>
  </si>
  <si>
    <t>AREA TOTAL</t>
  </si>
  <si>
    <t>OFICINA DE AMBIENTE Y GESTION DE RIESGO</t>
  </si>
  <si>
    <t>CONSTRUCCION DE HORNILLAS ECOEFICIENTES EN ECOSISTEMAS DE CONSERVACION ESTRATEGICOS DE ZONA RURAL.</t>
  </si>
  <si>
    <r>
      <t xml:space="preserve">Revisó: </t>
    </r>
    <r>
      <rPr>
        <sz val="10"/>
        <color theme="1"/>
        <rFont val="Arial Narrow"/>
        <family val="2"/>
      </rPr>
      <t>ALEXANDER MORALES RAMIREZ</t>
    </r>
  </si>
  <si>
    <r>
      <t xml:space="preserve">Cargo: </t>
    </r>
    <r>
      <rPr>
        <sz val="10"/>
        <color theme="1"/>
        <rFont val="Arial Narrow"/>
        <family val="2"/>
      </rPr>
      <t>TEC. ADMINISTRATIVO OFICINA AMBIENTE Y GESTION DE RIESGO</t>
    </r>
  </si>
  <si>
    <t>Reviso:ALEXANDER MORALES RAMIREZ</t>
  </si>
  <si>
    <t>Cargo:TEC. ADM. OFICINA AMBIENTE Y GESTION DE RIESGO</t>
  </si>
  <si>
    <t xml:space="preserve"> CONSTRUCCION DE HORNILLAS ECOEFICIENTES EN ECOSISTEMAS DE CONSERVACION ESTRATEGICOS DE ZONA RURAL.</t>
  </si>
  <si>
    <t>MEMORIA DE CALCULOS DE CANTIDADES</t>
  </si>
  <si>
    <r>
      <t>Cargo:</t>
    </r>
    <r>
      <rPr>
        <sz val="10"/>
        <color theme="1"/>
        <rFont val="Arial Narrow"/>
        <family val="2"/>
      </rPr>
      <t>INGENIERO CIVIL - OFICINA DE AMBIENTE Y GESTION DE RIESGO</t>
    </r>
  </si>
  <si>
    <t>ACTIVIDAD</t>
  </si>
  <si>
    <t>VALOR/MES/
BASE</t>
  </si>
  <si>
    <t>FACTOR MULTIPLICADOR</t>
  </si>
  <si>
    <t>COSTO TOTAL MENSUAL</t>
  </si>
  <si>
    <t>% DEDIC</t>
  </si>
  <si>
    <t>TIEMPO (MESES)</t>
  </si>
  <si>
    <t>A</t>
  </si>
  <si>
    <t>Costos Directos (Personal)</t>
  </si>
  <si>
    <t>A.1</t>
  </si>
  <si>
    <t>Director de interventoría</t>
  </si>
  <si>
    <t>A.2</t>
  </si>
  <si>
    <t>Inspector de interventoría</t>
  </si>
  <si>
    <t>SUBTOTAL COSTOS DIRECTOS DE PERSONAL (A)</t>
  </si>
  <si>
    <t>B</t>
  </si>
  <si>
    <t>Costo Directo Diferente a Suelos</t>
  </si>
  <si>
    <t>B.1</t>
  </si>
  <si>
    <t>B.2</t>
  </si>
  <si>
    <t>Comunicación de personal de la interventoría (celulares con planes de minutos y datos)</t>
  </si>
  <si>
    <t>B.3</t>
  </si>
  <si>
    <t>transporte</t>
  </si>
  <si>
    <t>B.4</t>
  </si>
  <si>
    <t>papelería (planos, impresiones etc)</t>
  </si>
  <si>
    <t>SUBTOTAL COSTO DIRECTO DIFERENTE A SUELDOS (B)</t>
  </si>
  <si>
    <t>TOTAL DE COSTOS DIRECTOS ( C )</t>
  </si>
  <si>
    <t>FACTOR MULTIPLICADOR SOBRE COSTOS DIRECTOS (D)</t>
  </si>
  <si>
    <t>GASTOS LEGALES, ADMINISTRACION O INDIRECTOS ( E) = C*D</t>
  </si>
  <si>
    <t xml:space="preserve">IVA </t>
  </si>
  <si>
    <t>COSTO TOTAL DE LA INTERVENTORIA</t>
  </si>
  <si>
    <t xml:space="preserve">arriendo oficina / Almacen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</si>
</sst>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quot;$&quot;\ * #,##0.0000_);_(&quot;$&quot;\ * \(#,##0.0000\);_(&quot;$&quot;\ * &quot;-&quot;??_);_(@_)"/>
    <numFmt numFmtId="166" formatCode="_(&quot;$&quot;\ * #,##0_);_(&quot;$&quot;\ * \(#,##0\);_(&quot;$&quot;\ * &quot;-&quot;??_);_(@_)"/>
    <numFmt numFmtId="167" formatCode="_(&quot;$&quot;\ * #,##0.00_);_(&quot;$&quot;\ * \(#,##0.00\);_(&quot;$&quot;\ * &quot;-&quot;??_);_(@_)"/>
    <numFmt numFmtId="168" formatCode="_-&quot;$&quot;* #,##0_-;\-&quot;$&quot;* #,##0_-;_-&quot;$&quot;* &quot;-&quot;_-;_-@_-"/>
    <numFmt numFmtId="169" formatCode="#,##0.000"/>
    <numFmt numFmtId="170" formatCode="_ &quot;$&quot;\ * #,##0_ ;_ &quot;$&quot;\ * \-#,##0_ ;_ &quot;$&quot;\ * &quot;-&quot;_ ;_ @_ "/>
    <numFmt numFmtId="171" formatCode="_ &quot;$&quot;\ * #,##0.00_ ;_ &quot;$&quot;\ * \-#,##0.00_ ;_ &quot;$&quot;\ * &quot;-&quot;_ ;_ @_ "/>
    <numFmt numFmtId="172" formatCode="_ &quot;$&quot;\ * #,##0.00_ ;_ &quot;$&quot;\ * \-#,##0.00_ ;_ &quot;$&quot;\ * &quot;-&quot;??_ ;_ @_ "/>
    <numFmt numFmtId="173" formatCode="0.000"/>
    <numFmt numFmtId="174" formatCode="0.0"/>
    <numFmt numFmtId="175" formatCode="0.0000"/>
    <numFmt numFmtId="176" formatCode="0.00000"/>
    <numFmt numFmtId="177" formatCode="&quot;$&quot;#,##0.00;[Red]&quot;$&quot;#,##0.00"/>
    <numFmt numFmtId="178" formatCode="&quot;$&quot;\ #,##0.00;[Red]&quot;$&quot;\ #,##0.00"/>
    <numFmt numFmtId="179" formatCode="#,##0.0"/>
    <numFmt numFmtId="180" formatCode="_-&quot;$&quot;\ * #,##0_-;\-&quot;$&quot;\ * #,##0_-;_-&quot;$&quot;\ * &quot;-&quot;??_-;_-@_-"/>
    <numFmt numFmtId="181" formatCode="#,##0.0000"/>
    <numFmt numFmtId="182" formatCode="_-&quot;$&quot;\ * #,##0.000000_-;\-&quot;$&quot;\ * #,##0.000000_-;_-&quot;$&quot;\ * &quot;-&quot;??_-;_-@_-"/>
    <numFmt numFmtId="183" formatCode="_-&quot;$&quot;\ * #,##0.000000_-;\-&quot;$&quot;\ * #,##0.000000_-;_-&quot;$&quot;\ * &quot;-&quot;??????_-;_-@_-"/>
    <numFmt numFmtId="184" formatCode="&quot;$&quot;\ #,##0"/>
    <numFmt numFmtId="185" formatCode="_-&quot;$&quot;* #,##0_-;\-&quot;$&quot;* #,##0_-;_-&quot;$&quot;* &quot;-&quot;??_-;_-@_-"/>
  </numFmts>
  <fonts count="30" x14ac:knownFonts="1">
    <font>
      <sz val="11"/>
      <color theme="1"/>
      <name val="Calibri"/>
      <family val="2"/>
      <scheme val="minor"/>
    </font>
    <font>
      <sz val="11"/>
      <color theme="1"/>
      <name val="Calibri"/>
      <family val="2"/>
      <scheme val="minor"/>
    </font>
    <font>
      <sz val="10"/>
      <name val="Arial"/>
      <family val="2"/>
    </font>
    <font>
      <b/>
      <sz val="12"/>
      <name val="Arial Narrow"/>
      <family val="2"/>
    </font>
    <font>
      <b/>
      <sz val="12"/>
      <color theme="1"/>
      <name val="Arial Narrow"/>
      <family val="2"/>
    </font>
    <font>
      <sz val="12"/>
      <color theme="1"/>
      <name val="Arial Narrow"/>
      <family val="2"/>
    </font>
    <font>
      <sz val="12"/>
      <name val="Arial Narrow"/>
      <family val="2"/>
    </font>
    <font>
      <sz val="11"/>
      <color theme="1"/>
      <name val="Arial"/>
      <family val="2"/>
    </font>
    <font>
      <sz val="10"/>
      <color theme="1"/>
      <name val="Arial Narrow"/>
      <family val="2"/>
    </font>
    <font>
      <b/>
      <sz val="10"/>
      <color theme="1"/>
      <name val="Arial Narrow"/>
      <family val="2"/>
    </font>
    <font>
      <sz val="10"/>
      <name val="Times New Roman"/>
      <family val="1"/>
      <charset val="204"/>
    </font>
    <font>
      <b/>
      <sz val="11"/>
      <color theme="1"/>
      <name val="Calibri"/>
      <family val="2"/>
      <scheme val="minor"/>
    </font>
    <font>
      <b/>
      <sz val="10"/>
      <name val="Arial"/>
      <family val="2"/>
    </font>
    <font>
      <sz val="8"/>
      <name val="Arial"/>
      <family val="2"/>
    </font>
    <font>
      <sz val="10"/>
      <color rgb="FF000000"/>
      <name val="Arial"/>
      <family val="2"/>
    </font>
    <font>
      <sz val="9"/>
      <name val="Arial"/>
      <family val="2"/>
    </font>
    <font>
      <b/>
      <sz val="9"/>
      <name val="Arial"/>
      <family val="2"/>
    </font>
    <font>
      <b/>
      <sz val="9"/>
      <color indexed="8"/>
      <name val="Arial"/>
      <family val="2"/>
    </font>
    <font>
      <b/>
      <i/>
      <sz val="10"/>
      <name val="Arial"/>
      <family val="2"/>
    </font>
    <font>
      <b/>
      <sz val="11"/>
      <color theme="1"/>
      <name val="Arial Narrow"/>
      <family val="2"/>
    </font>
    <font>
      <sz val="11"/>
      <color theme="1"/>
      <name val="Arial Narrow"/>
      <family val="2"/>
    </font>
    <font>
      <sz val="11"/>
      <color rgb="FF000000"/>
      <name val="Arial Narrow"/>
      <family val="2"/>
    </font>
    <font>
      <b/>
      <sz val="11"/>
      <name val="Arial Narrow"/>
      <family val="2"/>
    </font>
    <font>
      <sz val="11"/>
      <name val="Arial Narrow"/>
      <family val="2"/>
    </font>
    <font>
      <sz val="10"/>
      <name val="Calibri"/>
      <family val="2"/>
    </font>
    <font>
      <b/>
      <sz val="8"/>
      <name val="Arial"/>
      <family val="2"/>
    </font>
    <font>
      <b/>
      <sz val="18"/>
      <color theme="1"/>
      <name val="Arial"/>
      <family val="2"/>
    </font>
    <font>
      <sz val="12"/>
      <color rgb="FF000000"/>
      <name val="Arial Narrow"/>
      <family val="2"/>
    </font>
    <font>
      <sz val="11"/>
      <color indexed="8"/>
      <name val="Calibri"/>
      <family val="2"/>
    </font>
    <font>
      <sz val="12"/>
      <color indexed="8"/>
      <name val="Arial Narrow"/>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59999389629810485"/>
        <bgColor indexed="64"/>
      </patternFill>
    </fill>
  </fills>
  <borders count="5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bottom/>
      <diagonal/>
    </border>
  </borders>
  <cellStyleXfs count="41">
    <xf numFmtId="0" fontId="0" fillId="0" borderId="0"/>
    <xf numFmtId="9" fontId="1" fillId="0" borderId="0" applyFont="0" applyFill="0" applyBorder="0" applyAlignment="0" applyProtection="0"/>
    <xf numFmtId="0" fontId="2" fillId="0" borderId="0"/>
    <xf numFmtId="164" fontId="1" fillId="0" borderId="0" applyFont="0" applyFill="0" applyBorder="0" applyAlignment="0" applyProtection="0"/>
    <xf numFmtId="0" fontId="2" fillId="0" borderId="0"/>
    <xf numFmtId="0" fontId="7" fillId="0" borderId="0"/>
    <xf numFmtId="0" fontId="2" fillId="0" borderId="0"/>
    <xf numFmtId="0" fontId="2" fillId="0" borderId="0"/>
    <xf numFmtId="167"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9" fontId="2" fillId="0" borderId="0" applyFont="0" applyFill="0" applyBorder="0" applyAlignment="0" applyProtection="0"/>
    <xf numFmtId="167" fontId="2" fillId="0" borderId="0" applyFont="0" applyFill="0" applyBorder="0" applyAlignment="0" applyProtection="0"/>
    <xf numFmtId="0" fontId="2" fillId="0" borderId="0"/>
    <xf numFmtId="0" fontId="2" fillId="0" borderId="0"/>
    <xf numFmtId="0" fontId="2" fillId="0" borderId="0"/>
    <xf numFmtId="43" fontId="10" fillId="0" borderId="0" applyFont="0" applyFill="0" applyBorder="0" applyAlignment="0" applyProtection="0"/>
    <xf numFmtId="0" fontId="2" fillId="0" borderId="0"/>
    <xf numFmtId="0" fontId="1" fillId="0" borderId="0"/>
    <xf numFmtId="42"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0" fillId="0" borderId="0" applyFont="0" applyFill="0" applyBorder="0" applyAlignment="0" applyProtection="0"/>
    <xf numFmtId="168"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2" fillId="0" borderId="0"/>
    <xf numFmtId="167" fontId="2" fillId="0" borderId="0" applyFont="0" applyFill="0" applyBorder="0" applyAlignment="0" applyProtection="0"/>
    <xf numFmtId="0" fontId="2" fillId="0" borderId="0"/>
    <xf numFmtId="164" fontId="1" fillId="0" borderId="0" applyFont="0" applyFill="0" applyBorder="0" applyAlignment="0" applyProtection="0"/>
    <xf numFmtId="0" fontId="1" fillId="0" borderId="0"/>
    <xf numFmtId="44" fontId="1" fillId="0" borderId="0" applyFont="0" applyFill="0" applyBorder="0" applyAlignment="0" applyProtection="0"/>
    <xf numFmtId="0" fontId="2" fillId="0" borderId="0"/>
    <xf numFmtId="0" fontId="28" fillId="0" borderId="0"/>
  </cellStyleXfs>
  <cellXfs count="707">
    <xf numFmtId="0" fontId="0" fillId="0" borderId="0" xfId="0"/>
    <xf numFmtId="0" fontId="0" fillId="0" borderId="10" xfId="0" applyBorder="1"/>
    <xf numFmtId="0" fontId="4" fillId="2" borderId="9" xfId="5" applyFont="1" applyFill="1" applyBorder="1" applyAlignment="1">
      <alignment horizontal="left"/>
    </xf>
    <xf numFmtId="0" fontId="3" fillId="3" borderId="7" xfId="18" applyFont="1" applyFill="1" applyBorder="1" applyAlignment="1">
      <alignment horizontal="center"/>
    </xf>
    <xf numFmtId="3" fontId="3" fillId="3" borderId="7" xfId="18" applyNumberFormat="1" applyFont="1" applyFill="1" applyBorder="1" applyAlignment="1">
      <alignment horizontal="center"/>
    </xf>
    <xf numFmtId="0" fontId="6" fillId="2" borderId="7" xfId="18" applyFont="1" applyFill="1" applyBorder="1" applyAlignment="1">
      <alignment horizontal="center"/>
    </xf>
    <xf numFmtId="3" fontId="6" fillId="2" borderId="7" xfId="18" applyNumberFormat="1" applyFont="1" applyFill="1" applyBorder="1" applyAlignment="1">
      <alignment horizontal="center"/>
    </xf>
    <xf numFmtId="3" fontId="6" fillId="2" borderId="7" xfId="18" applyNumberFormat="1" applyFont="1" applyFill="1" applyBorder="1"/>
    <xf numFmtId="169" fontId="6" fillId="2" borderId="7" xfId="18" applyNumberFormat="1" applyFont="1" applyFill="1" applyBorder="1" applyAlignment="1">
      <alignment horizontal="center"/>
    </xf>
    <xf numFmtId="0" fontId="6" fillId="2" borderId="7" xfId="18" applyFont="1" applyFill="1" applyBorder="1"/>
    <xf numFmtId="4" fontId="6" fillId="2" borderId="7" xfId="18" applyNumberFormat="1" applyFont="1" applyFill="1" applyBorder="1" applyAlignment="1">
      <alignment horizontal="center"/>
    </xf>
    <xf numFmtId="0" fontId="3" fillId="3" borderId="7" xfId="18" applyFont="1" applyFill="1" applyBorder="1" applyAlignment="1">
      <alignment horizontal="center" vertical="center"/>
    </xf>
    <xf numFmtId="0" fontId="6" fillId="2" borderId="7" xfId="16" applyFont="1" applyFill="1" applyBorder="1" applyAlignment="1">
      <alignment horizontal="center"/>
    </xf>
    <xf numFmtId="0" fontId="4" fillId="0" borderId="14" xfId="5" applyFont="1" applyBorder="1" applyAlignment="1">
      <alignment horizontal="center" vertical="center"/>
    </xf>
    <xf numFmtId="0" fontId="6" fillId="2" borderId="7" xfId="18" applyFont="1" applyFill="1" applyBorder="1" applyAlignment="1">
      <alignment vertical="center" wrapText="1"/>
    </xf>
    <xf numFmtId="0" fontId="4" fillId="0" borderId="14" xfId="5" applyFont="1" applyBorder="1" applyAlignment="1">
      <alignment horizontal="center" vertical="center" wrapText="1"/>
    </xf>
    <xf numFmtId="2" fontId="6" fillId="2" borderId="11" xfId="18" applyNumberFormat="1" applyFont="1" applyFill="1" applyBorder="1" applyAlignment="1">
      <alignment horizontal="right"/>
    </xf>
    <xf numFmtId="0" fontId="5" fillId="0" borderId="11" xfId="0" applyFont="1" applyBorder="1"/>
    <xf numFmtId="3" fontId="6" fillId="2" borderId="7" xfId="16" applyNumberFormat="1" applyFont="1" applyFill="1" applyBorder="1" applyAlignment="1">
      <alignment horizontal="center"/>
    </xf>
    <xf numFmtId="0" fontId="6" fillId="2" borderId="0" xfId="18" applyFont="1" applyFill="1" applyBorder="1"/>
    <xf numFmtId="0" fontId="3" fillId="3" borderId="7" xfId="18" applyFont="1" applyFill="1" applyBorder="1" applyAlignment="1">
      <alignment horizontal="center"/>
    </xf>
    <xf numFmtId="0" fontId="3" fillId="3" borderId="7" xfId="18" applyFont="1" applyFill="1" applyBorder="1" applyAlignment="1">
      <alignment horizontal="center" vertical="center"/>
    </xf>
    <xf numFmtId="44" fontId="3" fillId="3" borderId="7" xfId="18" applyNumberFormat="1" applyFont="1" applyFill="1" applyBorder="1" applyAlignment="1">
      <alignment horizontal="center"/>
    </xf>
    <xf numFmtId="44" fontId="6" fillId="2" borderId="7" xfId="18" applyNumberFormat="1" applyFont="1" applyFill="1" applyBorder="1"/>
    <xf numFmtId="44" fontId="3" fillId="3" borderId="7" xfId="18" applyNumberFormat="1" applyFont="1" applyFill="1" applyBorder="1"/>
    <xf numFmtId="44" fontId="6" fillId="2" borderId="7" xfId="18" applyNumberFormat="1" applyFont="1" applyFill="1" applyBorder="1" applyAlignment="1">
      <alignment horizontal="right"/>
    </xf>
    <xf numFmtId="44" fontId="3" fillId="3" borderId="7" xfId="18" applyNumberFormat="1" applyFont="1" applyFill="1" applyBorder="1" applyAlignment="1">
      <alignment horizontal="center" vertical="center" wrapText="1"/>
    </xf>
    <xf numFmtId="44" fontId="6" fillId="2" borderId="7" xfId="16" applyNumberFormat="1" applyFont="1" applyFill="1" applyBorder="1" applyAlignment="1">
      <alignment horizontal="center"/>
    </xf>
    <xf numFmtId="44" fontId="6" fillId="2" borderId="7" xfId="18" applyNumberFormat="1" applyFont="1" applyFill="1" applyBorder="1" applyAlignment="1">
      <alignment horizontal="center"/>
    </xf>
    <xf numFmtId="44" fontId="6" fillId="2" borderId="14" xfId="18" applyNumberFormat="1" applyFont="1" applyFill="1" applyBorder="1" applyAlignment="1"/>
    <xf numFmtId="44" fontId="0" fillId="0" borderId="0" xfId="0" applyNumberFormat="1"/>
    <xf numFmtId="0" fontId="6" fillId="2" borderId="9" xfId="18" applyFont="1" applyFill="1" applyBorder="1"/>
    <xf numFmtId="3" fontId="6" fillId="2" borderId="0" xfId="18" applyNumberFormat="1" applyFont="1" applyFill="1" applyBorder="1"/>
    <xf numFmtId="44" fontId="6" fillId="2" borderId="0" xfId="18" applyNumberFormat="1" applyFont="1" applyFill="1" applyBorder="1"/>
    <xf numFmtId="3" fontId="6" fillId="2" borderId="10" xfId="18" applyNumberFormat="1" applyFont="1" applyFill="1" applyBorder="1"/>
    <xf numFmtId="0" fontId="4" fillId="0" borderId="20" xfId="5" applyFont="1" applyBorder="1" applyAlignment="1">
      <alignment vertical="center"/>
    </xf>
    <xf numFmtId="0" fontId="4" fillId="0" borderId="20" xfId="5" applyFont="1" applyBorder="1" applyAlignment="1">
      <alignment vertical="center" wrapText="1"/>
    </xf>
    <xf numFmtId="0" fontId="3" fillId="2" borderId="9" xfId="18" applyFont="1" applyFill="1" applyBorder="1" applyAlignment="1">
      <alignment horizontal="left"/>
    </xf>
    <xf numFmtId="0" fontId="6" fillId="2" borderId="0" xfId="18" applyFont="1" applyFill="1" applyBorder="1" applyAlignment="1">
      <alignment horizontal="justify" vertical="justify" wrapText="1"/>
    </xf>
    <xf numFmtId="44" fontId="3" fillId="2" borderId="0" xfId="18" applyNumberFormat="1" applyFont="1" applyFill="1" applyBorder="1" applyAlignment="1">
      <alignment horizontal="right"/>
    </xf>
    <xf numFmtId="3" fontId="3" fillId="2" borderId="10" xfId="18" applyNumberFormat="1" applyFont="1" applyFill="1" applyBorder="1" applyAlignment="1">
      <alignment horizontal="center"/>
    </xf>
    <xf numFmtId="3" fontId="3" fillId="3" borderId="8" xfId="18" applyNumberFormat="1" applyFont="1" applyFill="1" applyBorder="1" applyAlignment="1">
      <alignment horizontal="center"/>
    </xf>
    <xf numFmtId="3" fontId="6" fillId="2" borderId="8" xfId="18" applyNumberFormat="1" applyFont="1" applyFill="1" applyBorder="1"/>
    <xf numFmtId="170" fontId="6" fillId="3" borderId="8" xfId="18" applyNumberFormat="1" applyFont="1" applyFill="1" applyBorder="1"/>
    <xf numFmtId="3" fontId="6" fillId="2" borderId="8" xfId="18" applyNumberFormat="1" applyFont="1" applyFill="1" applyBorder="1" applyAlignment="1">
      <alignment horizontal="right"/>
    </xf>
    <xf numFmtId="3" fontId="3" fillId="3" borderId="8" xfId="18" applyNumberFormat="1" applyFont="1" applyFill="1" applyBorder="1" applyAlignment="1">
      <alignment horizontal="center" vertical="center"/>
    </xf>
    <xf numFmtId="0" fontId="5" fillId="0" borderId="0" xfId="0" applyFont="1" applyBorder="1" applyAlignment="1">
      <alignment horizontal="center"/>
    </xf>
    <xf numFmtId="3" fontId="6" fillId="2" borderId="8" xfId="16" applyNumberFormat="1" applyFont="1" applyFill="1" applyBorder="1" applyAlignment="1">
      <alignment horizontal="right"/>
    </xf>
    <xf numFmtId="3" fontId="6" fillId="2" borderId="8" xfId="18" applyNumberFormat="1" applyFont="1" applyFill="1" applyBorder="1" applyAlignment="1">
      <alignment horizontal="right" vertical="center"/>
    </xf>
    <xf numFmtId="0" fontId="6" fillId="2" borderId="9" xfId="18" applyFont="1" applyFill="1" applyBorder="1" applyAlignment="1">
      <alignment horizontal="justify" vertical="justify" wrapText="1"/>
    </xf>
    <xf numFmtId="170" fontId="6" fillId="2" borderId="8" xfId="16" applyNumberFormat="1" applyFont="1" applyFill="1" applyBorder="1" applyAlignment="1">
      <alignment horizontal="right"/>
    </xf>
    <xf numFmtId="170" fontId="3" fillId="3" borderId="8" xfId="18" applyNumberFormat="1" applyFont="1" applyFill="1" applyBorder="1" applyAlignment="1">
      <alignment horizontal="right"/>
    </xf>
    <xf numFmtId="0" fontId="5" fillId="2" borderId="9" xfId="0" applyFont="1" applyFill="1" applyBorder="1"/>
    <xf numFmtId="0" fontId="5" fillId="2" borderId="0" xfId="0" applyFont="1" applyFill="1" applyBorder="1"/>
    <xf numFmtId="44" fontId="5" fillId="2" borderId="0" xfId="0" applyNumberFormat="1" applyFont="1" applyFill="1" applyBorder="1"/>
    <xf numFmtId="0" fontId="5" fillId="2" borderId="10" xfId="0" applyFont="1" applyFill="1" applyBorder="1"/>
    <xf numFmtId="0" fontId="4" fillId="2" borderId="0" xfId="5" applyFont="1" applyFill="1" applyBorder="1" applyAlignment="1">
      <alignment horizontal="left"/>
    </xf>
    <xf numFmtId="44" fontId="0" fillId="0" borderId="0" xfId="0" applyNumberFormat="1" applyBorder="1"/>
    <xf numFmtId="0" fontId="3" fillId="3" borderId="7" xfId="18" applyFont="1" applyFill="1" applyBorder="1" applyAlignment="1">
      <alignment horizontal="center"/>
    </xf>
    <xf numFmtId="0" fontId="3" fillId="3" borderId="7" xfId="18" applyFont="1" applyFill="1" applyBorder="1" applyAlignment="1">
      <alignment horizontal="center" vertical="center"/>
    </xf>
    <xf numFmtId="171" fontId="6" fillId="3" borderId="8" xfId="18" applyNumberFormat="1" applyFont="1" applyFill="1" applyBorder="1"/>
    <xf numFmtId="0" fontId="0" fillId="0" borderId="0" xfId="0" applyAlignment="1">
      <alignment horizontal="center" vertical="center"/>
    </xf>
    <xf numFmtId="0" fontId="3" fillId="3" borderId="7" xfId="18" applyFont="1" applyFill="1" applyBorder="1" applyAlignment="1">
      <alignment horizontal="center"/>
    </xf>
    <xf numFmtId="0" fontId="3" fillId="3" borderId="7" xfId="18" applyFont="1" applyFill="1" applyBorder="1" applyAlignment="1">
      <alignment horizontal="center" vertical="center"/>
    </xf>
    <xf numFmtId="0" fontId="2" fillId="0" borderId="0" xfId="0" applyFont="1"/>
    <xf numFmtId="44" fontId="2" fillId="0" borderId="0" xfId="0" applyNumberFormat="1" applyFont="1"/>
    <xf numFmtId="0" fontId="2" fillId="0" borderId="7" xfId="0" applyFont="1" applyBorder="1" applyAlignment="1">
      <alignment horizontal="center" vertical="center" wrapText="1"/>
    </xf>
    <xf numFmtId="0" fontId="15" fillId="0" borderId="0" xfId="0" applyFont="1" applyAlignment="1">
      <alignment horizontal="right" vertical="center" wrapText="1"/>
    </xf>
    <xf numFmtId="0" fontId="2" fillId="2" borderId="0" xfId="0" applyFont="1" applyFill="1"/>
    <xf numFmtId="0" fontId="2" fillId="0" borderId="0" xfId="0" applyFont="1" applyAlignment="1">
      <alignment horizontal="center"/>
    </xf>
    <xf numFmtId="0" fontId="2" fillId="0" borderId="41" xfId="0" applyFont="1" applyBorder="1" applyAlignment="1">
      <alignment horizontal="center" vertical="center"/>
    </xf>
    <xf numFmtId="0" fontId="2" fillId="0" borderId="41" xfId="0" applyFont="1" applyBorder="1" applyAlignment="1">
      <alignment horizontal="right" vertical="center"/>
    </xf>
    <xf numFmtId="44" fontId="2" fillId="0" borderId="41" xfId="0" applyNumberFormat="1" applyFont="1" applyBorder="1" applyAlignment="1">
      <alignment horizontal="right" vertical="center"/>
    </xf>
    <xf numFmtId="172" fontId="2" fillId="0" borderId="41" xfId="0" applyNumberFormat="1" applyFont="1" applyBorder="1" applyAlignment="1">
      <alignment horizontal="right" vertical="center"/>
    </xf>
    <xf numFmtId="44" fontId="12" fillId="3" borderId="2" xfId="0" applyNumberFormat="1" applyFont="1" applyFill="1" applyBorder="1" applyAlignment="1">
      <alignment horizontal="center" vertical="center"/>
    </xf>
    <xf numFmtId="172" fontId="12" fillId="3" borderId="37" xfId="0" applyNumberFormat="1" applyFont="1" applyFill="1" applyBorder="1" applyAlignment="1">
      <alignment horizontal="center" vertical="center"/>
    </xf>
    <xf numFmtId="0" fontId="12" fillId="0" borderId="6" xfId="0" applyFont="1" applyBorder="1" applyAlignment="1">
      <alignment vertical="center"/>
    </xf>
    <xf numFmtId="0" fontId="12" fillId="0" borderId="7" xfId="0" applyFont="1" applyBorder="1" applyAlignment="1">
      <alignment horizontal="center" vertical="center"/>
    </xf>
    <xf numFmtId="44" fontId="12" fillId="0" borderId="7" xfId="0" applyNumberFormat="1" applyFont="1" applyBorder="1" applyAlignment="1">
      <alignment horizontal="center" vertical="center"/>
    </xf>
    <xf numFmtId="172" fontId="12" fillId="0" borderId="8" xfId="0" applyNumberFormat="1" applyFont="1" applyBorder="1" applyAlignment="1">
      <alignment horizontal="center" vertical="center"/>
    </xf>
    <xf numFmtId="173" fontId="2" fillId="0" borderId="0" xfId="0" applyNumberFormat="1" applyFont="1"/>
    <xf numFmtId="2" fontId="2" fillId="0" borderId="0" xfId="0" applyNumberFormat="1" applyFont="1"/>
    <xf numFmtId="0" fontId="12" fillId="0" borderId="9" xfId="0" applyFont="1" applyBorder="1" applyAlignment="1">
      <alignment vertical="center"/>
    </xf>
    <xf numFmtId="0" fontId="12" fillId="0" borderId="0" xfId="0" applyFont="1" applyAlignment="1">
      <alignment vertical="center"/>
    </xf>
    <xf numFmtId="44" fontId="12" fillId="0" borderId="0" xfId="0" applyNumberFormat="1" applyFont="1" applyAlignment="1">
      <alignment vertical="center"/>
    </xf>
    <xf numFmtId="172" fontId="12" fillId="0" borderId="10" xfId="0" applyNumberFormat="1" applyFont="1" applyBorder="1" applyAlignment="1">
      <alignment vertical="center"/>
    </xf>
    <xf numFmtId="0" fontId="2" fillId="0" borderId="9" xfId="0" applyFont="1" applyBorder="1" applyAlignment="1">
      <alignment vertical="center"/>
    </xf>
    <xf numFmtId="0" fontId="2" fillId="0" borderId="0" xfId="0" applyFont="1" applyAlignment="1">
      <alignment vertical="center"/>
    </xf>
    <xf numFmtId="44" fontId="0" fillId="0" borderId="0" xfId="0" applyNumberFormat="1" applyAlignment="1">
      <alignment vertical="center"/>
    </xf>
    <xf numFmtId="172" fontId="0" fillId="0" borderId="10" xfId="0" applyNumberFormat="1" applyBorder="1" applyAlignment="1">
      <alignment vertical="center"/>
    </xf>
    <xf numFmtId="44" fontId="2" fillId="0" borderId="0" xfId="0" applyNumberFormat="1" applyFont="1" applyAlignment="1">
      <alignment vertical="center"/>
    </xf>
    <xf numFmtId="49" fontId="2" fillId="0" borderId="9" xfId="0" applyNumberFormat="1" applyFont="1" applyBorder="1" applyAlignment="1">
      <alignment vertical="center"/>
    </xf>
    <xf numFmtId="49" fontId="2" fillId="0" borderId="0" xfId="0" applyNumberFormat="1" applyFont="1" applyAlignment="1">
      <alignment vertical="center"/>
    </xf>
    <xf numFmtId="172" fontId="11" fillId="0" borderId="10" xfId="0" applyNumberFormat="1" applyFont="1" applyBorder="1" applyAlignment="1">
      <alignment vertical="center"/>
    </xf>
    <xf numFmtId="0" fontId="2" fillId="0" borderId="32" xfId="0" applyFont="1" applyBorder="1" applyAlignment="1">
      <alignment vertical="center"/>
    </xf>
    <xf numFmtId="172" fontId="12" fillId="3" borderId="24" xfId="0" applyNumberFormat="1" applyFont="1" applyFill="1" applyBorder="1" applyAlignment="1">
      <alignment horizontal="right" vertical="center"/>
    </xf>
    <xf numFmtId="0" fontId="2" fillId="0" borderId="35" xfId="0" applyFont="1" applyBorder="1" applyAlignment="1">
      <alignment vertical="center"/>
    </xf>
    <xf numFmtId="44" fontId="0" fillId="0" borderId="35" xfId="0" applyNumberFormat="1" applyBorder="1" applyAlignment="1">
      <alignment vertical="center"/>
    </xf>
    <xf numFmtId="172" fontId="0" fillId="0" borderId="35" xfId="0" applyNumberFormat="1" applyBorder="1" applyAlignment="1">
      <alignment vertical="center"/>
    </xf>
    <xf numFmtId="0" fontId="12" fillId="0" borderId="20" xfId="0" applyFont="1" applyBorder="1" applyAlignment="1">
      <alignment vertical="center"/>
    </xf>
    <xf numFmtId="0" fontId="12" fillId="0" borderId="12" xfId="0" applyFont="1" applyBorder="1" applyAlignment="1">
      <alignment horizontal="center" vertical="center"/>
    </xf>
    <xf numFmtId="44" fontId="12" fillId="0" borderId="12" xfId="0" applyNumberFormat="1" applyFont="1" applyBorder="1" applyAlignment="1">
      <alignment horizontal="center" vertical="center"/>
    </xf>
    <xf numFmtId="172" fontId="12" fillId="0" borderId="13" xfId="0" applyNumberFormat="1" applyFont="1" applyBorder="1" applyAlignment="1">
      <alignment horizontal="center" vertical="center"/>
    </xf>
    <xf numFmtId="0" fontId="2" fillId="0" borderId="41" xfId="0" applyFont="1" applyBorder="1" applyAlignment="1">
      <alignment vertical="center"/>
    </xf>
    <xf numFmtId="44" fontId="0" fillId="0" borderId="41" xfId="0" applyNumberFormat="1" applyBorder="1" applyAlignment="1">
      <alignment vertical="center"/>
    </xf>
    <xf numFmtId="172" fontId="0" fillId="0" borderId="41" xfId="0" applyNumberFormat="1" applyBorder="1" applyAlignment="1">
      <alignment vertical="center"/>
    </xf>
    <xf numFmtId="2" fontId="2" fillId="0" borderId="0" xfId="0" applyNumberFormat="1" applyFont="1" applyAlignment="1">
      <alignment vertical="center"/>
    </xf>
    <xf numFmtId="0" fontId="2" fillId="0" borderId="35" xfId="0" applyFont="1" applyBorder="1" applyAlignment="1">
      <alignment horizontal="right" vertical="center"/>
    </xf>
    <xf numFmtId="44" fontId="2" fillId="0" borderId="35" xfId="0" applyNumberFormat="1" applyFont="1" applyBorder="1" applyAlignment="1">
      <alignment horizontal="right" vertical="center"/>
    </xf>
    <xf numFmtId="172" fontId="12" fillId="0" borderId="35" xfId="0" applyNumberFormat="1" applyFont="1" applyBorder="1" applyAlignment="1">
      <alignment horizontal="right" vertical="center"/>
    </xf>
    <xf numFmtId="174" fontId="2" fillId="0" borderId="0" xfId="0" applyNumberFormat="1" applyFont="1" applyAlignment="1">
      <alignment vertical="center"/>
    </xf>
    <xf numFmtId="0" fontId="2" fillId="0" borderId="9" xfId="0" quotePrefix="1" applyFont="1" applyBorder="1" applyAlignment="1">
      <alignment horizontal="left" vertical="center"/>
    </xf>
    <xf numFmtId="0" fontId="7" fillId="0" borderId="0" xfId="0" applyFont="1"/>
    <xf numFmtId="0" fontId="11" fillId="0" borderId="7" xfId="0" applyFont="1" applyBorder="1" applyAlignment="1">
      <alignment horizontal="center" vertical="center"/>
    </xf>
    <xf numFmtId="0" fontId="20" fillId="0" borderId="0" xfId="0" applyFont="1"/>
    <xf numFmtId="167" fontId="22" fillId="0" borderId="8" xfId="3" applyNumberFormat="1" applyFont="1" applyFill="1" applyBorder="1" applyAlignment="1">
      <alignment horizontal="center" vertical="center" wrapText="1"/>
    </xf>
    <xf numFmtId="167" fontId="22" fillId="0" borderId="10" xfId="3" applyNumberFormat="1" applyFont="1" applyFill="1" applyBorder="1" applyAlignment="1">
      <alignment horizontal="center" vertical="center" wrapText="1"/>
    </xf>
    <xf numFmtId="9" fontId="6" fillId="2" borderId="12" xfId="1" applyNumberFormat="1" applyFont="1" applyFill="1" applyBorder="1" applyAlignment="1">
      <alignment horizontal="right"/>
    </xf>
    <xf numFmtId="9" fontId="6" fillId="2" borderId="12" xfId="1" applyFont="1" applyFill="1" applyBorder="1" applyAlignment="1">
      <alignment horizontal="right"/>
    </xf>
    <xf numFmtId="2" fontId="23" fillId="0" borderId="7" xfId="0" applyNumberFormat="1" applyFont="1" applyFill="1" applyBorder="1" applyAlignment="1">
      <alignment horizontal="center" vertical="center" wrapText="1"/>
    </xf>
    <xf numFmtId="167" fontId="22" fillId="0" borderId="45" xfId="3" applyNumberFormat="1" applyFont="1" applyFill="1" applyBorder="1" applyAlignment="1">
      <alignment horizontal="center" vertical="center" wrapText="1"/>
    </xf>
    <xf numFmtId="2" fontId="20" fillId="0" borderId="7" xfId="0" applyNumberFormat="1" applyFont="1" applyBorder="1" applyAlignment="1">
      <alignment horizontal="center"/>
    </xf>
    <xf numFmtId="175" fontId="23" fillId="0" borderId="0" xfId="4" applyNumberFormat="1" applyFont="1" applyBorder="1" applyAlignment="1">
      <alignment horizontal="center"/>
    </xf>
    <xf numFmtId="0" fontId="20" fillId="2" borderId="0" xfId="0" applyFont="1" applyFill="1" applyAlignment="1">
      <alignment horizontal="center"/>
    </xf>
    <xf numFmtId="0" fontId="20" fillId="2" borderId="0" xfId="0" applyFont="1" applyFill="1"/>
    <xf numFmtId="0" fontId="20" fillId="2" borderId="0" xfId="0" applyFont="1" applyFill="1" applyAlignment="1">
      <alignment horizontal="center" vertical="center"/>
    </xf>
    <xf numFmtId="177" fontId="20" fillId="2" borderId="50" xfId="0" quotePrefix="1" applyNumberFormat="1" applyFont="1" applyFill="1" applyBorder="1"/>
    <xf numFmtId="177" fontId="20" fillId="2" borderId="0" xfId="0" quotePrefix="1" applyNumberFormat="1" applyFont="1" applyFill="1"/>
    <xf numFmtId="177" fontId="20" fillId="2" borderId="50" xfId="0" applyNumberFormat="1" applyFont="1" applyFill="1" applyBorder="1" applyAlignment="1">
      <alignment vertical="center"/>
    </xf>
    <xf numFmtId="0" fontId="19" fillId="2" borderId="0" xfId="0" applyFont="1" applyFill="1" applyAlignment="1">
      <alignment vertical="center"/>
    </xf>
    <xf numFmtId="0" fontId="19" fillId="2" borderId="0" xfId="0" applyFont="1" applyFill="1" applyAlignment="1">
      <alignment horizontal="left" vertical="center"/>
    </xf>
    <xf numFmtId="177" fontId="20" fillId="2" borderId="0" xfId="0" applyNumberFormat="1" applyFont="1" applyFill="1" applyAlignment="1">
      <alignment vertical="center"/>
    </xf>
    <xf numFmtId="0" fontId="19" fillId="2" borderId="0" xfId="0" applyFont="1" applyFill="1" applyAlignment="1">
      <alignment horizontal="center"/>
    </xf>
    <xf numFmtId="177" fontId="20" fillId="2" borderId="0" xfId="0" applyNumberFormat="1" applyFont="1" applyFill="1" applyAlignment="1">
      <alignment horizontal="center" wrapText="1"/>
    </xf>
    <xf numFmtId="0" fontId="19" fillId="2" borderId="0" xfId="0" applyFont="1" applyFill="1" applyAlignment="1">
      <alignment horizontal="center" vertical="center"/>
    </xf>
    <xf numFmtId="10" fontId="23" fillId="2" borderId="50" xfId="0" applyNumberFormat="1" applyFont="1" applyFill="1" applyBorder="1" applyAlignment="1">
      <alignment vertical="center"/>
    </xf>
    <xf numFmtId="10" fontId="20" fillId="2" borderId="0" xfId="0" applyNumberFormat="1" applyFont="1" applyFill="1" applyAlignment="1">
      <alignment horizontal="center" vertical="center"/>
    </xf>
    <xf numFmtId="0" fontId="20" fillId="2" borderId="0" xfId="0" applyFont="1" applyFill="1" applyAlignment="1">
      <alignment horizontal="justify"/>
    </xf>
    <xf numFmtId="0" fontId="20" fillId="2" borderId="0" xfId="0" applyFont="1" applyFill="1" applyAlignment="1">
      <alignment horizontal="justify" wrapText="1"/>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2" xfId="0" applyFont="1" applyFill="1" applyBorder="1" applyAlignment="1">
      <alignment horizontal="center" vertical="center" wrapText="1"/>
    </xf>
    <xf numFmtId="0" fontId="19" fillId="2" borderId="37" xfId="0" applyFont="1" applyFill="1" applyBorder="1" applyAlignment="1">
      <alignment horizontal="center" vertical="center"/>
    </xf>
    <xf numFmtId="0" fontId="19" fillId="2" borderId="37" xfId="0" applyFont="1" applyFill="1" applyBorder="1" applyAlignment="1">
      <alignment horizontal="center" vertical="center" wrapText="1"/>
    </xf>
    <xf numFmtId="0" fontId="20" fillId="2" borderId="6" xfId="0" applyFont="1" applyFill="1" applyBorder="1" applyAlignment="1">
      <alignment horizontal="center"/>
    </xf>
    <xf numFmtId="0" fontId="23" fillId="2" borderId="7" xfId="0" applyFont="1" applyFill="1" applyBorder="1" applyAlignment="1">
      <alignment horizontal="center" vertical="center"/>
    </xf>
    <xf numFmtId="177" fontId="20" fillId="2" borderId="7" xfId="0" applyNumberFormat="1" applyFont="1" applyFill="1" applyBorder="1" applyAlignment="1">
      <alignment horizontal="center" vertical="center"/>
    </xf>
    <xf numFmtId="177" fontId="20" fillId="2" borderId="8" xfId="0" applyNumberFormat="1" applyFont="1" applyFill="1" applyBorder="1" applyAlignment="1">
      <alignment horizontal="center" vertical="center"/>
    </xf>
    <xf numFmtId="0" fontId="20" fillId="2" borderId="27" xfId="0" applyFont="1" applyFill="1" applyBorder="1" applyAlignment="1">
      <alignment horizontal="center"/>
    </xf>
    <xf numFmtId="0" fontId="23" fillId="2" borderId="23" xfId="0" applyFont="1" applyFill="1" applyBorder="1" applyAlignment="1">
      <alignment horizontal="center" vertical="center"/>
    </xf>
    <xf numFmtId="177" fontId="20" fillId="2" borderId="23" xfId="0" applyNumberFormat="1" applyFont="1" applyFill="1" applyBorder="1" applyAlignment="1">
      <alignment horizontal="center" vertical="center"/>
    </xf>
    <xf numFmtId="177" fontId="20" fillId="2" borderId="24" xfId="0" applyNumberFormat="1" applyFont="1" applyFill="1" applyBorder="1" applyAlignment="1">
      <alignment horizontal="center" vertical="center"/>
    </xf>
    <xf numFmtId="0" fontId="19" fillId="2" borderId="6" xfId="0" applyFont="1" applyFill="1" applyBorder="1" applyAlignment="1">
      <alignment horizontal="center"/>
    </xf>
    <xf numFmtId="0" fontId="19" fillId="2" borderId="7" xfId="0" applyFont="1" applyFill="1" applyBorder="1" applyAlignment="1">
      <alignment horizont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20" fillId="2" borderId="7" xfId="0" applyFont="1" applyFill="1" applyBorder="1" applyAlignment="1">
      <alignment horizontal="left"/>
    </xf>
    <xf numFmtId="0" fontId="20" fillId="2" borderId="7" xfId="0" applyFont="1" applyFill="1" applyBorder="1" applyAlignment="1">
      <alignment horizontal="center"/>
    </xf>
    <xf numFmtId="0" fontId="20" fillId="2" borderId="7" xfId="0" applyFont="1" applyFill="1" applyBorder="1" applyAlignment="1">
      <alignment horizontal="center" vertical="center"/>
    </xf>
    <xf numFmtId="178" fontId="20" fillId="2" borderId="7" xfId="0" applyNumberFormat="1" applyFont="1" applyFill="1" applyBorder="1" applyAlignment="1">
      <alignment horizontal="center" vertical="center"/>
    </xf>
    <xf numFmtId="178" fontId="20" fillId="2" borderId="8" xfId="0" applyNumberFormat="1" applyFont="1" applyFill="1" applyBorder="1" applyAlignment="1">
      <alignment horizontal="center" vertical="center"/>
    </xf>
    <xf numFmtId="177" fontId="20" fillId="2" borderId="7" xfId="0" applyNumberFormat="1" applyFont="1" applyFill="1" applyBorder="1" applyAlignment="1">
      <alignment horizontal="left"/>
    </xf>
    <xf numFmtId="177" fontId="20" fillId="2" borderId="0" xfId="0" applyNumberFormat="1" applyFont="1" applyFill="1" applyAlignment="1">
      <alignment horizontal="center" vertical="center"/>
    </xf>
    <xf numFmtId="0" fontId="19" fillId="2" borderId="11" xfId="0" applyFont="1" applyFill="1" applyBorder="1" applyAlignment="1">
      <alignment horizontal="center" vertical="center"/>
    </xf>
    <xf numFmtId="0" fontId="9" fillId="2" borderId="11" xfId="0" applyFont="1" applyFill="1" applyBorder="1" applyAlignment="1">
      <alignment horizontal="center" vertical="center"/>
    </xf>
    <xf numFmtId="0" fontId="20" fillId="2" borderId="51" xfId="0" applyFont="1" applyFill="1" applyBorder="1" applyAlignment="1">
      <alignment horizontal="center"/>
    </xf>
    <xf numFmtId="177" fontId="20" fillId="2" borderId="51" xfId="0" applyNumberFormat="1" applyFont="1" applyFill="1" applyBorder="1" applyAlignment="1">
      <alignment horizontal="center"/>
    </xf>
    <xf numFmtId="0" fontId="20" fillId="2" borderId="23" xfId="0" applyFont="1" applyFill="1" applyBorder="1" applyAlignment="1">
      <alignment horizontal="center"/>
    </xf>
    <xf numFmtId="177" fontId="20" fillId="2" borderId="52" xfId="0" applyNumberFormat="1" applyFont="1" applyFill="1" applyBorder="1" applyAlignment="1">
      <alignment horizontal="center" vertical="center"/>
    </xf>
    <xf numFmtId="0" fontId="20" fillId="2" borderId="23" xfId="0" applyFont="1" applyFill="1" applyBorder="1" applyAlignment="1">
      <alignment horizontal="center" vertical="center"/>
    </xf>
    <xf numFmtId="178" fontId="20" fillId="2" borderId="52" xfId="0" applyNumberFormat="1" applyFont="1" applyFill="1" applyBorder="1" applyAlignment="1">
      <alignment horizontal="center" vertical="center"/>
    </xf>
    <xf numFmtId="178" fontId="20" fillId="2" borderId="24" xfId="0" applyNumberFormat="1" applyFont="1" applyFill="1" applyBorder="1" applyAlignment="1">
      <alignment horizontal="center" vertical="center"/>
    </xf>
    <xf numFmtId="44" fontId="2" fillId="2" borderId="0" xfId="0" applyNumberFormat="1" applyFont="1" applyFill="1"/>
    <xf numFmtId="178" fontId="2" fillId="2" borderId="0" xfId="0" applyNumberFormat="1" applyFont="1" applyFill="1"/>
    <xf numFmtId="179" fontId="6" fillId="2" borderId="7" xfId="18" applyNumberFormat="1" applyFont="1" applyFill="1" applyBorder="1" applyAlignment="1">
      <alignment horizontal="center"/>
    </xf>
    <xf numFmtId="0" fontId="6" fillId="2" borderId="7" xfId="18" applyFont="1" applyFill="1" applyBorder="1" applyAlignment="1">
      <alignment horizontal="center" vertical="center"/>
    </xf>
    <xf numFmtId="3" fontId="6" fillId="2" borderId="7" xfId="18" applyNumberFormat="1" applyFont="1" applyFill="1" applyBorder="1" applyAlignment="1">
      <alignment horizontal="center" vertical="center"/>
    </xf>
    <xf numFmtId="44" fontId="6" fillId="2" borderId="7" xfId="18" applyNumberFormat="1" applyFont="1" applyFill="1" applyBorder="1" applyAlignment="1">
      <alignment vertical="center"/>
    </xf>
    <xf numFmtId="3" fontId="6" fillId="2" borderId="8" xfId="18" applyNumberFormat="1" applyFont="1" applyFill="1" applyBorder="1" applyAlignment="1">
      <alignment vertical="center"/>
    </xf>
    <xf numFmtId="3" fontId="6" fillId="2" borderId="8" xfId="18" applyNumberFormat="1" applyFont="1" applyFill="1" applyBorder="1" applyAlignment="1"/>
    <xf numFmtId="9" fontId="2" fillId="0" borderId="7" xfId="0" applyNumberFormat="1" applyFont="1" applyBorder="1" applyAlignment="1">
      <alignment horizontal="center" vertical="center" wrapText="1"/>
    </xf>
    <xf numFmtId="0" fontId="13" fillId="0" borderId="7" xfId="0" applyFont="1" applyBorder="1" applyAlignment="1">
      <alignment horizontal="center" vertical="center" wrapText="1"/>
    </xf>
    <xf numFmtId="44" fontId="13" fillId="0" borderId="7" xfId="38" applyFont="1" applyBorder="1" applyAlignment="1">
      <alignment horizontal="center" vertical="center" wrapText="1"/>
    </xf>
    <xf numFmtId="44" fontId="2" fillId="0" borderId="7" xfId="0" applyNumberFormat="1" applyFont="1" applyBorder="1" applyAlignment="1" applyProtection="1">
      <alignment horizontal="center" vertical="center" wrapText="1"/>
      <protection locked="0"/>
    </xf>
    <xf numFmtId="49" fontId="12" fillId="0" borderId="7"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6" fillId="2" borderId="7" xfId="18" applyFont="1" applyFill="1" applyBorder="1" applyAlignment="1">
      <alignment horizontal="center" vertical="center" wrapText="1"/>
    </xf>
    <xf numFmtId="179" fontId="6" fillId="2" borderId="7" xfId="16" applyNumberFormat="1" applyFont="1" applyFill="1" applyBorder="1" applyAlignment="1">
      <alignment horizontal="center"/>
    </xf>
    <xf numFmtId="4" fontId="6" fillId="2" borderId="7" xfId="16" applyNumberFormat="1" applyFont="1" applyFill="1" applyBorder="1" applyAlignment="1">
      <alignment horizontal="center"/>
    </xf>
    <xf numFmtId="3" fontId="0" fillId="0" borderId="0" xfId="0" applyNumberFormat="1"/>
    <xf numFmtId="170" fontId="0" fillId="0" borderId="0" xfId="0" applyNumberFormat="1"/>
    <xf numFmtId="0" fontId="16" fillId="0" borderId="7" xfId="0" applyFont="1" applyBorder="1" applyAlignment="1">
      <alignment horizontal="center" vertical="center" wrapText="1"/>
    </xf>
    <xf numFmtId="0" fontId="15" fillId="0" borderId="7" xfId="0" applyFont="1" applyBorder="1" applyAlignment="1">
      <alignment horizontal="center" vertical="center" wrapText="1"/>
    </xf>
    <xf numFmtId="169" fontId="6" fillId="2" borderId="7" xfId="16" applyNumberFormat="1" applyFont="1" applyFill="1" applyBorder="1" applyAlignment="1">
      <alignment horizontal="center"/>
    </xf>
    <xf numFmtId="0" fontId="2" fillId="0" borderId="7" xfId="0" applyFont="1" applyBorder="1" applyAlignment="1">
      <alignment horizontal="center" vertical="center"/>
    </xf>
    <xf numFmtId="180" fontId="6" fillId="2" borderId="8" xfId="38" applyNumberFormat="1" applyFont="1" applyFill="1" applyBorder="1" applyAlignment="1">
      <alignment horizontal="center" vertical="center"/>
    </xf>
    <xf numFmtId="180" fontId="6" fillId="2" borderId="7" xfId="18" applyNumberFormat="1" applyFont="1" applyFill="1" applyBorder="1" applyAlignment="1">
      <alignment horizontal="center" vertical="center"/>
    </xf>
    <xf numFmtId="2" fontId="20" fillId="0" borderId="7" xfId="0" applyNumberFormat="1" applyFont="1" applyBorder="1" applyAlignment="1">
      <alignment horizontal="center" vertical="center"/>
    </xf>
    <xf numFmtId="180" fontId="2" fillId="0" borderId="0" xfId="0" applyNumberFormat="1" applyFont="1"/>
    <xf numFmtId="44" fontId="6" fillId="2" borderId="7" xfId="18" applyNumberFormat="1" applyFont="1" applyFill="1" applyBorder="1" applyAlignment="1">
      <alignment horizontal="right" vertical="center"/>
    </xf>
    <xf numFmtId="180" fontId="6" fillId="2" borderId="8" xfId="38" applyNumberFormat="1" applyFont="1" applyFill="1" applyBorder="1" applyAlignment="1">
      <alignment horizontal="right" vertical="center"/>
    </xf>
    <xf numFmtId="180" fontId="6" fillId="2" borderId="8" xfId="38" applyNumberFormat="1" applyFont="1" applyFill="1" applyBorder="1"/>
    <xf numFmtId="180" fontId="6" fillId="2" borderId="7" xfId="18" applyNumberFormat="1" applyFont="1" applyFill="1" applyBorder="1" applyAlignment="1">
      <alignment vertical="center"/>
    </xf>
    <xf numFmtId="180" fontId="6" fillId="2" borderId="7" xfId="18" applyNumberFormat="1" applyFont="1" applyFill="1" applyBorder="1" applyAlignment="1">
      <alignment horizontal="right"/>
    </xf>
    <xf numFmtId="181" fontId="6" fillId="2" borderId="7" xfId="16" applyNumberFormat="1" applyFont="1" applyFill="1" applyBorder="1" applyAlignment="1">
      <alignment horizontal="center"/>
    </xf>
    <xf numFmtId="171" fontId="0" fillId="0" borderId="0" xfId="0" applyNumberFormat="1"/>
    <xf numFmtId="44" fontId="0" fillId="0" borderId="0" xfId="38" applyFont="1"/>
    <xf numFmtId="0" fontId="20" fillId="0" borderId="7" xfId="0" applyFont="1" applyBorder="1" applyAlignment="1"/>
    <xf numFmtId="2" fontId="23" fillId="0" borderId="0" xfId="4" applyNumberFormat="1" applyFont="1" applyBorder="1" applyAlignment="1">
      <alignment horizontal="center" vertical="center"/>
    </xf>
    <xf numFmtId="0" fontId="23" fillId="0" borderId="0" xfId="4" applyFont="1" applyBorder="1" applyAlignment="1"/>
    <xf numFmtId="2" fontId="23" fillId="0" borderId="0" xfId="4" applyNumberFormat="1" applyFont="1" applyFill="1" applyBorder="1" applyAlignment="1"/>
    <xf numFmtId="0" fontId="20" fillId="0" borderId="0" xfId="0" applyFont="1" applyBorder="1"/>
    <xf numFmtId="0" fontId="23" fillId="0" borderId="0" xfId="4" applyFont="1" applyBorder="1"/>
    <xf numFmtId="2" fontId="23" fillId="0" borderId="0" xfId="4" applyNumberFormat="1" applyFont="1" applyBorder="1" applyAlignment="1">
      <alignment horizontal="center"/>
    </xf>
    <xf numFmtId="2" fontId="23" fillId="0" borderId="18" xfId="4" applyNumberFormat="1" applyFont="1" applyBorder="1" applyAlignment="1">
      <alignment horizontal="center" vertical="center"/>
    </xf>
    <xf numFmtId="4" fontId="22" fillId="5" borderId="0" xfId="4" applyNumberFormat="1" applyFont="1" applyFill="1" applyBorder="1" applyAlignment="1">
      <alignment vertical="center" wrapText="1"/>
    </xf>
    <xf numFmtId="0" fontId="0" fillId="0" borderId="7" xfId="0" applyBorder="1"/>
    <xf numFmtId="0" fontId="0" fillId="0" borderId="7" xfId="0" applyBorder="1" applyAlignment="1">
      <alignment horizontal="center" vertical="center"/>
    </xf>
    <xf numFmtId="0" fontId="0" fillId="0" borderId="7" xfId="0" applyBorder="1" applyAlignment="1">
      <alignment horizontal="center" vertical="center" wrapText="1"/>
    </xf>
    <xf numFmtId="176" fontId="0" fillId="0" borderId="7" xfId="0" applyNumberFormat="1" applyBorder="1" applyAlignment="1">
      <alignment horizontal="center" vertical="center" wrapText="1"/>
    </xf>
    <xf numFmtId="1" fontId="0" fillId="0" borderId="7" xfId="0" applyNumberFormat="1" applyBorder="1" applyAlignment="1">
      <alignment horizontal="center" vertical="center" wrapText="1"/>
    </xf>
    <xf numFmtId="4" fontId="6" fillId="2" borderId="8" xfId="16" applyNumberFormat="1" applyFont="1" applyFill="1" applyBorder="1" applyAlignment="1">
      <alignment horizontal="right"/>
    </xf>
    <xf numFmtId="180" fontId="2" fillId="0" borderId="0" xfId="38" applyNumberFormat="1" applyFont="1"/>
    <xf numFmtId="180" fontId="0" fillId="0" borderId="0" xfId="0" applyNumberFormat="1"/>
    <xf numFmtId="182" fontId="0" fillId="0" borderId="0" xfId="0" applyNumberFormat="1"/>
    <xf numFmtId="183" fontId="0" fillId="0" borderId="0" xfId="0" applyNumberFormat="1"/>
    <xf numFmtId="166" fontId="22" fillId="0" borderId="45" xfId="3" applyNumberFormat="1" applyFont="1" applyFill="1" applyBorder="1" applyAlignment="1">
      <alignment horizontal="center" vertical="center" wrapText="1"/>
    </xf>
    <xf numFmtId="2" fontId="23" fillId="0" borderId="7" xfId="4" applyNumberFormat="1" applyFont="1" applyFill="1" applyBorder="1" applyAlignment="1">
      <alignment horizontal="center"/>
    </xf>
    <xf numFmtId="0" fontId="23" fillId="0" borderId="47" xfId="4" applyFont="1" applyBorder="1" applyAlignment="1">
      <alignment horizontal="center" vertical="center"/>
    </xf>
    <xf numFmtId="0" fontId="20" fillId="0" borderId="47" xfId="0" applyFont="1" applyBorder="1" applyAlignment="1">
      <alignment horizontal="center" vertical="center"/>
    </xf>
    <xf numFmtId="0" fontId="20" fillId="0" borderId="0" xfId="0" applyFont="1" applyBorder="1" applyAlignment="1">
      <alignment horizontal="center" vertical="center"/>
    </xf>
    <xf numFmtId="0" fontId="23" fillId="0" borderId="0" xfId="4" applyFont="1" applyBorder="1" applyAlignment="1">
      <alignment horizontal="center"/>
    </xf>
    <xf numFmtId="2" fontId="23" fillId="0" borderId="0" xfId="4" applyNumberFormat="1" applyFont="1" applyFill="1" applyBorder="1" applyAlignment="1">
      <alignment horizontal="center"/>
    </xf>
    <xf numFmtId="0" fontId="20" fillId="0" borderId="7" xfId="0" applyFont="1" applyBorder="1" applyAlignment="1">
      <alignment horizontal="center" vertical="center"/>
    </xf>
    <xf numFmtId="0" fontId="20" fillId="0" borderId="0" xfId="0" applyFont="1" applyBorder="1" applyAlignment="1">
      <alignment horizontal="center" vertical="center" wrapText="1"/>
    </xf>
    <xf numFmtId="2" fontId="23" fillId="0" borderId="0" xfId="4" applyNumberFormat="1" applyFont="1" applyFill="1" applyBorder="1" applyAlignment="1">
      <alignment horizontal="center" vertical="center"/>
    </xf>
    <xf numFmtId="0" fontId="26" fillId="0" borderId="0" xfId="0" applyFont="1" applyAlignment="1">
      <alignment horizontal="center" vertical="center"/>
    </xf>
    <xf numFmtId="0" fontId="22" fillId="0" borderId="0" xfId="4" applyFont="1" applyFill="1" applyBorder="1" applyAlignment="1">
      <alignment horizontal="center" vertical="center" wrapText="1"/>
    </xf>
    <xf numFmtId="4" fontId="22" fillId="0" borderId="0" xfId="4" applyNumberFormat="1" applyFont="1" applyFill="1" applyBorder="1" applyAlignment="1">
      <alignment vertical="center" wrapText="1"/>
    </xf>
    <xf numFmtId="0" fontId="20" fillId="0" borderId="0" xfId="0" applyFont="1" applyFill="1"/>
    <xf numFmtId="2" fontId="23" fillId="0" borderId="15" xfId="4" applyNumberFormat="1" applyFont="1" applyBorder="1" applyAlignment="1">
      <alignment horizontal="center"/>
    </xf>
    <xf numFmtId="0" fontId="12" fillId="0" borderId="7" xfId="0" applyFont="1" applyBorder="1" applyAlignment="1">
      <alignment horizontal="center" vertical="center" wrapText="1"/>
    </xf>
    <xf numFmtId="44" fontId="12" fillId="0" borderId="7" xfId="0" applyNumberFormat="1" applyFont="1" applyBorder="1" applyAlignment="1">
      <alignment horizontal="center" vertical="center" wrapText="1"/>
    </xf>
    <xf numFmtId="44" fontId="2" fillId="0" borderId="7" xfId="0" applyNumberFormat="1" applyFont="1" applyBorder="1" applyAlignment="1">
      <alignment horizontal="center" vertical="center" wrapText="1"/>
    </xf>
    <xf numFmtId="49" fontId="2" fillId="0" borderId="7" xfId="0" applyNumberFormat="1" applyFont="1" applyBorder="1" applyAlignment="1">
      <alignment horizontal="center" vertical="center" wrapText="1"/>
    </xf>
    <xf numFmtId="44" fontId="2" fillId="0" borderId="7" xfId="38" applyFont="1" applyBorder="1" applyAlignment="1">
      <alignment horizontal="center" vertical="center"/>
    </xf>
    <xf numFmtId="0" fontId="14" fillId="0" borderId="7" xfId="0" applyFont="1" applyBorder="1" applyAlignment="1">
      <alignment horizontal="center" vertical="center" wrapText="1"/>
    </xf>
    <xf numFmtId="180" fontId="15" fillId="0" borderId="7" xfId="38" applyNumberFormat="1" applyFont="1" applyBorder="1" applyAlignment="1">
      <alignment horizontal="center" vertical="center" wrapText="1"/>
    </xf>
    <xf numFmtId="180" fontId="2" fillId="0" borderId="7" xfId="0" applyNumberFormat="1" applyFont="1" applyBorder="1" applyAlignment="1">
      <alignment horizontal="center" vertical="center"/>
    </xf>
    <xf numFmtId="44" fontId="2" fillId="0" borderId="7" xfId="0" applyNumberFormat="1" applyFont="1" applyBorder="1" applyAlignment="1">
      <alignment horizontal="center" vertical="center"/>
    </xf>
    <xf numFmtId="0" fontId="2" fillId="2" borderId="7" xfId="0" applyFont="1" applyFill="1" applyBorder="1" applyAlignment="1">
      <alignment horizontal="center" vertical="center"/>
    </xf>
    <xf numFmtId="166" fontId="0" fillId="0" borderId="0" xfId="0" applyNumberFormat="1"/>
    <xf numFmtId="0" fontId="19"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10" xfId="0" applyFont="1" applyFill="1" applyBorder="1" applyAlignment="1">
      <alignment horizontal="center" vertical="center"/>
    </xf>
    <xf numFmtId="0" fontId="22" fillId="0" borderId="7" xfId="2" applyFont="1" applyFill="1" applyBorder="1" applyAlignment="1">
      <alignment horizontal="center" vertical="center" wrapText="1"/>
    </xf>
    <xf numFmtId="2" fontId="22" fillId="0" borderId="7" xfId="2" applyNumberFormat="1" applyFont="1" applyFill="1" applyBorder="1" applyAlignment="1">
      <alignment horizontal="center" vertical="center" wrapText="1"/>
    </xf>
    <xf numFmtId="164" fontId="22" fillId="0" borderId="7" xfId="3" applyFont="1" applyFill="1" applyBorder="1" applyAlignment="1">
      <alignment horizontal="center" vertical="center" wrapText="1"/>
    </xf>
    <xf numFmtId="165" fontId="22" fillId="0" borderId="8" xfId="3" applyNumberFormat="1" applyFont="1" applyFill="1" applyBorder="1" applyAlignment="1">
      <alignment horizontal="center" vertical="center" wrapText="1"/>
    </xf>
    <xf numFmtId="0" fontId="22" fillId="0" borderId="7" xfId="0" applyFont="1" applyFill="1" applyBorder="1" applyAlignment="1">
      <alignment horizontal="center" vertical="center" wrapText="1"/>
    </xf>
    <xf numFmtId="0" fontId="23" fillId="0" borderId="7" xfId="0" applyFont="1" applyFill="1" applyBorder="1" applyAlignment="1">
      <alignment horizontal="center" vertical="center" wrapText="1"/>
    </xf>
    <xf numFmtId="166" fontId="23" fillId="0" borderId="7" xfId="3" applyNumberFormat="1" applyFont="1" applyFill="1" applyBorder="1" applyAlignment="1">
      <alignment horizontal="center" vertical="center" wrapText="1"/>
    </xf>
    <xf numFmtId="167" fontId="23" fillId="0" borderId="13" xfId="3" applyNumberFormat="1" applyFont="1" applyFill="1" applyBorder="1" applyAlignment="1">
      <alignment horizontal="center" vertical="center" wrapText="1"/>
    </xf>
    <xf numFmtId="0" fontId="20" fillId="0" borderId="7" xfId="0" applyFont="1" applyFill="1" applyBorder="1" applyAlignment="1">
      <alignment horizontal="center" vertical="center"/>
    </xf>
    <xf numFmtId="2" fontId="20" fillId="0" borderId="7" xfId="0" applyNumberFormat="1" applyFont="1" applyFill="1" applyBorder="1" applyAlignment="1">
      <alignment horizontal="center" vertical="center"/>
    </xf>
    <xf numFmtId="180" fontId="20" fillId="0" borderId="0" xfId="38" applyNumberFormat="1" applyFont="1" applyFill="1" applyAlignment="1">
      <alignment horizontal="center" vertical="center"/>
    </xf>
    <xf numFmtId="180" fontId="20" fillId="0" borderId="7" xfId="0" applyNumberFormat="1" applyFont="1" applyFill="1" applyBorder="1" applyAlignment="1">
      <alignment horizontal="center" vertical="center"/>
    </xf>
    <xf numFmtId="180" fontId="20" fillId="0" borderId="7" xfId="38" applyNumberFormat="1" applyFont="1" applyFill="1" applyBorder="1" applyAlignment="1">
      <alignment horizontal="center" vertical="center"/>
    </xf>
    <xf numFmtId="1" fontId="23" fillId="0" borderId="7" xfId="0" applyNumberFormat="1" applyFont="1" applyFill="1" applyBorder="1" applyAlignment="1">
      <alignment horizontal="center" vertical="center" wrapText="1"/>
    </xf>
    <xf numFmtId="180" fontId="23" fillId="0" borderId="7" xfId="38" applyNumberFormat="1" applyFont="1" applyFill="1" applyBorder="1" applyAlignment="1">
      <alignment horizontal="center" vertical="center" wrapText="1"/>
    </xf>
    <xf numFmtId="4" fontId="21" fillId="0" borderId="7" xfId="4" applyNumberFormat="1" applyFont="1" applyFill="1" applyBorder="1" applyAlignment="1">
      <alignment horizontal="center" vertical="center" wrapText="1"/>
    </xf>
    <xf numFmtId="166" fontId="23" fillId="0" borderId="13" xfId="3" applyNumberFormat="1" applyFont="1" applyFill="1" applyBorder="1" applyAlignment="1">
      <alignment horizontal="center" vertical="center" wrapText="1"/>
    </xf>
    <xf numFmtId="0" fontId="22" fillId="0" borderId="42" xfId="0" applyFont="1" applyFill="1" applyBorder="1" applyAlignment="1">
      <alignment horizontal="center" vertical="center" wrapText="1"/>
    </xf>
    <xf numFmtId="44" fontId="23" fillId="0" borderId="7" xfId="38" applyFont="1" applyFill="1" applyBorder="1" applyAlignment="1">
      <alignment horizontal="center" vertical="center" wrapText="1"/>
    </xf>
    <xf numFmtId="180" fontId="22" fillId="0" borderId="13" xfId="2" applyNumberFormat="1" applyFont="1" applyFill="1" applyBorder="1" applyAlignment="1">
      <alignment horizontal="center" vertical="center" wrapText="1"/>
    </xf>
    <xf numFmtId="0" fontId="22" fillId="0" borderId="0" xfId="2" applyFont="1" applyFill="1" applyAlignment="1">
      <alignment horizontal="right" vertical="center" wrapText="1"/>
    </xf>
    <xf numFmtId="0" fontId="22" fillId="0" borderId="0" xfId="2" applyFont="1" applyFill="1" applyAlignment="1">
      <alignment horizontal="center" vertical="center" wrapText="1"/>
    </xf>
    <xf numFmtId="165" fontId="20" fillId="0" borderId="10" xfId="0" applyNumberFormat="1" applyFont="1" applyFill="1" applyBorder="1" applyAlignment="1">
      <alignment horizontal="center" vertical="center"/>
    </xf>
    <xf numFmtId="0" fontId="19" fillId="0" borderId="14" xfId="0" applyFont="1" applyFill="1" applyBorder="1" applyAlignment="1">
      <alignment vertical="center"/>
    </xf>
    <xf numFmtId="180" fontId="19" fillId="0" borderId="7" xfId="38" applyNumberFormat="1" applyFont="1" applyFill="1" applyBorder="1" applyAlignment="1">
      <alignment vertical="center"/>
    </xf>
    <xf numFmtId="0" fontId="22" fillId="6" borderId="7" xfId="2" applyFont="1" applyFill="1" applyBorder="1" applyAlignment="1">
      <alignment horizontal="center" vertical="center" wrapText="1"/>
    </xf>
    <xf numFmtId="2" fontId="22" fillId="6" borderId="7" xfId="2" applyNumberFormat="1" applyFont="1" applyFill="1" applyBorder="1" applyAlignment="1">
      <alignment horizontal="center" vertical="center" wrapText="1"/>
    </xf>
    <xf numFmtId="164" fontId="22" fillId="6" borderId="7" xfId="3" applyFont="1" applyFill="1" applyBorder="1" applyAlignment="1">
      <alignment horizontal="center" vertical="center" wrapText="1"/>
    </xf>
    <xf numFmtId="165" fontId="22" fillId="6" borderId="8" xfId="3" applyNumberFormat="1" applyFont="1" applyFill="1" applyBorder="1" applyAlignment="1">
      <alignment horizontal="center" vertical="center" wrapText="1"/>
    </xf>
    <xf numFmtId="0" fontId="22" fillId="6" borderId="7" xfId="0" applyFont="1" applyFill="1" applyBorder="1" applyAlignment="1">
      <alignment horizontal="center" vertical="center" wrapText="1"/>
    </xf>
    <xf numFmtId="0" fontId="23" fillId="6" borderId="0" xfId="0" applyFont="1" applyFill="1" applyAlignment="1">
      <alignment horizontal="center" vertical="center" wrapText="1"/>
    </xf>
    <xf numFmtId="2" fontId="23" fillId="6" borderId="0" xfId="0" applyNumberFormat="1" applyFont="1" applyFill="1" applyAlignment="1">
      <alignment horizontal="center" vertical="center" wrapText="1"/>
    </xf>
    <xf numFmtId="165" fontId="23" fillId="6" borderId="13" xfId="0" applyNumberFormat="1" applyFont="1" applyFill="1" applyBorder="1" applyAlignment="1">
      <alignment horizontal="center" vertical="center" wrapText="1"/>
    </xf>
    <xf numFmtId="0" fontId="19" fillId="6" borderId="7" xfId="0" applyFont="1" applyFill="1" applyBorder="1" applyAlignment="1">
      <alignment horizontal="center" vertical="center"/>
    </xf>
    <xf numFmtId="2" fontId="23" fillId="6" borderId="10" xfId="0" applyNumberFormat="1" applyFont="1" applyFill="1" applyBorder="1" applyAlignment="1">
      <alignment horizontal="center" vertical="center" wrapText="1"/>
    </xf>
    <xf numFmtId="166" fontId="22" fillId="6" borderId="8" xfId="3" applyNumberFormat="1" applyFont="1" applyFill="1" applyBorder="1" applyAlignment="1">
      <alignment horizontal="center" vertical="center" wrapText="1"/>
    </xf>
    <xf numFmtId="180" fontId="22" fillId="6" borderId="13" xfId="2" applyNumberFormat="1" applyFont="1" applyFill="1" applyBorder="1" applyAlignment="1">
      <alignment horizontal="center" vertical="center" wrapText="1"/>
    </xf>
    <xf numFmtId="166" fontId="22" fillId="6" borderId="45" xfId="3" applyNumberFormat="1" applyFont="1" applyFill="1" applyBorder="1" applyAlignment="1">
      <alignment horizontal="center" vertical="center" wrapText="1"/>
    </xf>
    <xf numFmtId="0" fontId="0" fillId="0" borderId="47" xfId="0" applyBorder="1"/>
    <xf numFmtId="0" fontId="0" fillId="0" borderId="0" xfId="0" applyBorder="1"/>
    <xf numFmtId="0" fontId="0" fillId="0" borderId="46" xfId="0" applyBorder="1"/>
    <xf numFmtId="0" fontId="20" fillId="0" borderId="46" xfId="0" applyFont="1" applyBorder="1"/>
    <xf numFmtId="0" fontId="23" fillId="0" borderId="47" xfId="4" applyFont="1" applyBorder="1"/>
    <xf numFmtId="0" fontId="23" fillId="0" borderId="47" xfId="4" applyFont="1" applyBorder="1" applyAlignment="1">
      <alignment horizontal="center"/>
    </xf>
    <xf numFmtId="0" fontId="23" fillId="0" borderId="47" xfId="4" applyFont="1" applyBorder="1" applyAlignment="1">
      <alignment vertical="center"/>
    </xf>
    <xf numFmtId="0" fontId="23" fillId="0" borderId="0" xfId="4" applyFont="1" applyBorder="1" applyAlignment="1">
      <alignment vertical="center" wrapText="1"/>
    </xf>
    <xf numFmtId="0" fontId="23" fillId="0" borderId="0" xfId="4" applyFont="1" applyFill="1" applyBorder="1"/>
    <xf numFmtId="0" fontId="20" fillId="0" borderId="46" xfId="0" applyFont="1" applyFill="1" applyBorder="1"/>
    <xf numFmtId="0" fontId="20" fillId="0" borderId="0" xfId="0" applyFont="1" applyFill="1" applyBorder="1"/>
    <xf numFmtId="0" fontId="0" fillId="0" borderId="0" xfId="0" applyFill="1" applyBorder="1"/>
    <xf numFmtId="0" fontId="3" fillId="0" borderId="11" xfId="18" applyFont="1" applyBorder="1" applyAlignment="1">
      <alignment horizontal="center" vertical="center" wrapText="1"/>
    </xf>
    <xf numFmtId="0" fontId="4" fillId="3" borderId="7" xfId="18" applyFont="1" applyFill="1" applyBorder="1" applyAlignment="1">
      <alignment horizontal="center" vertical="center" wrapText="1"/>
    </xf>
    <xf numFmtId="3" fontId="3" fillId="3" borderId="7" xfId="39" applyNumberFormat="1" applyFont="1" applyFill="1" applyBorder="1" applyAlignment="1">
      <alignment horizontal="center" vertical="center" wrapText="1"/>
    </xf>
    <xf numFmtId="164" fontId="4" fillId="3" borderId="7" xfId="21" applyNumberFormat="1" applyFont="1" applyFill="1" applyBorder="1" applyAlignment="1">
      <alignment horizontal="center" vertical="center" wrapText="1"/>
    </xf>
    <xf numFmtId="0" fontId="4" fillId="0" borderId="7" xfId="18" applyFont="1" applyBorder="1" applyAlignment="1">
      <alignment horizontal="center" vertical="center" wrapText="1"/>
    </xf>
    <xf numFmtId="0" fontId="5" fillId="0" borderId="14" xfId="18" applyFont="1" applyBorder="1" applyAlignment="1">
      <alignment horizontal="center" vertical="center" wrapText="1"/>
    </xf>
    <xf numFmtId="184" fontId="5" fillId="0" borderId="7" xfId="21" applyNumberFormat="1" applyFont="1" applyBorder="1" applyAlignment="1">
      <alignment horizontal="right" vertical="center" wrapText="1"/>
    </xf>
    <xf numFmtId="173" fontId="5" fillId="0" borderId="7" xfId="21" applyNumberFormat="1" applyFont="1" applyBorder="1" applyAlignment="1">
      <alignment horizontal="center" vertical="center" wrapText="1"/>
    </xf>
    <xf numFmtId="9" fontId="5" fillId="0" borderId="7" xfId="1" applyFont="1" applyBorder="1" applyAlignment="1">
      <alignment horizontal="center" vertical="center" wrapText="1"/>
    </xf>
    <xf numFmtId="0" fontId="5" fillId="0" borderId="7" xfId="18" applyFont="1" applyBorder="1" applyAlignment="1">
      <alignment horizontal="center" vertical="center" wrapText="1"/>
    </xf>
    <xf numFmtId="184" fontId="4" fillId="3" borderId="7" xfId="21" applyNumberFormat="1" applyFont="1" applyFill="1" applyBorder="1" applyAlignment="1">
      <alignment horizontal="right" vertical="center" wrapText="1"/>
    </xf>
    <xf numFmtId="164" fontId="5" fillId="0" borderId="7" xfId="21" applyNumberFormat="1" applyFont="1" applyBorder="1" applyAlignment="1">
      <alignment horizontal="center" vertical="center" wrapText="1"/>
    </xf>
    <xf numFmtId="184" fontId="5" fillId="0" borderId="7" xfId="18" applyNumberFormat="1" applyFont="1" applyBorder="1" applyAlignment="1">
      <alignment horizontal="right" vertical="center" wrapText="1"/>
    </xf>
    <xf numFmtId="9" fontId="5" fillId="0" borderId="7" xfId="1" applyFont="1" applyBorder="1" applyAlignment="1">
      <alignment horizontal="center" vertical="center"/>
    </xf>
    <xf numFmtId="0" fontId="5" fillId="0" borderId="7" xfId="18" applyFont="1" applyBorder="1" applyAlignment="1">
      <alignment horizontal="center" vertical="center"/>
    </xf>
    <xf numFmtId="3" fontId="29" fillId="0" borderId="7" xfId="40" applyNumberFormat="1" applyFont="1" applyBorder="1" applyAlignment="1">
      <alignment horizontal="center" vertical="center"/>
    </xf>
    <xf numFmtId="0" fontId="6" fillId="0" borderId="7" xfId="18" applyFont="1" applyBorder="1"/>
    <xf numFmtId="185" fontId="5" fillId="0" borderId="7" xfId="18" applyNumberFormat="1" applyFont="1" applyBorder="1" applyAlignment="1">
      <alignment horizontal="center" vertical="center" wrapText="1"/>
    </xf>
    <xf numFmtId="179" fontId="29" fillId="0" borderId="7" xfId="40" applyNumberFormat="1" applyFont="1" applyBorder="1" applyAlignment="1">
      <alignment horizontal="center" vertical="center"/>
    </xf>
    <xf numFmtId="184" fontId="4" fillId="3" borderId="7" xfId="18" applyNumberFormat="1" applyFont="1" applyFill="1" applyBorder="1" applyAlignment="1">
      <alignment horizontal="right" vertical="center" wrapText="1"/>
    </xf>
    <xf numFmtId="175" fontId="4" fillId="0" borderId="7" xfId="18" applyNumberFormat="1" applyFont="1" applyBorder="1" applyAlignment="1">
      <alignment horizontal="center" vertical="center" wrapText="1"/>
    </xf>
    <xf numFmtId="184" fontId="4" fillId="0" borderId="7" xfId="18" applyNumberFormat="1" applyFont="1" applyBorder="1" applyAlignment="1">
      <alignment horizontal="right" vertical="center" wrapText="1"/>
    </xf>
    <xf numFmtId="9" fontId="4" fillId="0" borderId="7" xfId="18" applyNumberFormat="1" applyFont="1" applyBorder="1" applyAlignment="1">
      <alignment horizontal="right" vertical="center" wrapText="1"/>
    </xf>
    <xf numFmtId="184" fontId="4" fillId="0" borderId="14" xfId="18" applyNumberFormat="1" applyFont="1" applyBorder="1" applyAlignment="1">
      <alignment horizontal="right" vertical="center" wrapText="1"/>
    </xf>
    <xf numFmtId="0" fontId="5" fillId="0" borderId="47" xfId="0" applyFont="1" applyBorder="1"/>
    <xf numFmtId="0" fontId="5" fillId="0" borderId="0" xfId="0" applyFont="1" applyBorder="1"/>
    <xf numFmtId="0" fontId="5" fillId="0" borderId="46" xfId="0" applyFont="1" applyBorder="1"/>
    <xf numFmtId="0" fontId="4" fillId="0" borderId="47" xfId="18" applyFont="1" applyBorder="1" applyAlignment="1">
      <alignment horizontal="center" vertical="center" wrapText="1"/>
    </xf>
    <xf numFmtId="0" fontId="4" fillId="0" borderId="0" xfId="18" applyFont="1" applyBorder="1" applyAlignment="1">
      <alignment horizontal="center" vertical="center" wrapText="1"/>
    </xf>
    <xf numFmtId="0" fontId="4" fillId="0" borderId="0" xfId="18" applyFont="1" applyBorder="1" applyAlignment="1">
      <alignment horizontal="right" vertical="center" wrapText="1"/>
    </xf>
    <xf numFmtId="164" fontId="4" fillId="0" borderId="46" xfId="18" applyNumberFormat="1" applyFont="1" applyBorder="1" applyAlignment="1">
      <alignment vertical="center" wrapText="1"/>
    </xf>
    <xf numFmtId="0" fontId="6" fillId="0" borderId="47" xfId="18" applyFont="1" applyBorder="1"/>
    <xf numFmtId="0" fontId="4" fillId="0" borderId="0" xfId="18" applyFont="1" applyBorder="1" applyAlignment="1">
      <alignment vertical="center" wrapText="1"/>
    </xf>
    <xf numFmtId="4" fontId="6" fillId="2" borderId="46" xfId="18" applyNumberFormat="1" applyFont="1" applyFill="1" applyBorder="1"/>
    <xf numFmtId="44" fontId="6" fillId="2" borderId="46" xfId="21" applyFont="1" applyFill="1" applyBorder="1"/>
    <xf numFmtId="184" fontId="0" fillId="0" borderId="0" xfId="0" applyNumberFormat="1"/>
    <xf numFmtId="0" fontId="9" fillId="2" borderId="0" xfId="0" applyFont="1" applyFill="1" applyBorder="1" applyAlignment="1">
      <alignment vertical="top"/>
    </xf>
    <xf numFmtId="0" fontId="9" fillId="2" borderId="47" xfId="0" applyFont="1" applyFill="1" applyBorder="1" applyAlignment="1">
      <alignment vertical="top"/>
    </xf>
    <xf numFmtId="180" fontId="0" fillId="0" borderId="0" xfId="38" applyNumberFormat="1" applyFont="1"/>
    <xf numFmtId="0" fontId="9" fillId="2" borderId="7" xfId="0" applyFont="1" applyFill="1" applyBorder="1" applyAlignment="1">
      <alignment horizontal="left" vertical="top"/>
    </xf>
    <xf numFmtId="0" fontId="23" fillId="0" borderId="7" xfId="4" applyFont="1" applyBorder="1" applyAlignment="1">
      <alignment horizontal="center" vertical="center"/>
    </xf>
    <xf numFmtId="0" fontId="22" fillId="4" borderId="26" xfId="4" applyFont="1" applyFill="1" applyBorder="1" applyAlignment="1">
      <alignment horizontal="center" vertical="center" wrapText="1"/>
    </xf>
    <xf numFmtId="0" fontId="22" fillId="4" borderId="15" xfId="4" applyFont="1" applyFill="1" applyBorder="1" applyAlignment="1">
      <alignment horizontal="center" vertical="center" wrapText="1"/>
    </xf>
    <xf numFmtId="0" fontId="22" fillId="4" borderId="28" xfId="4" applyFont="1" applyFill="1" applyBorder="1" applyAlignment="1">
      <alignment horizontal="center" vertical="center" wrapText="1"/>
    </xf>
    <xf numFmtId="0" fontId="22" fillId="4" borderId="25" xfId="4" applyFont="1" applyFill="1" applyBorder="1" applyAlignment="1">
      <alignment horizontal="center" vertical="center" wrapText="1"/>
    </xf>
    <xf numFmtId="0" fontId="22" fillId="4" borderId="18" xfId="4" applyFont="1" applyFill="1" applyBorder="1" applyAlignment="1">
      <alignment horizontal="center" vertical="center" wrapText="1"/>
    </xf>
    <xf numFmtId="0" fontId="22" fillId="4" borderId="29" xfId="4" applyFont="1" applyFill="1" applyBorder="1" applyAlignment="1">
      <alignment horizontal="center" vertical="center" wrapText="1"/>
    </xf>
    <xf numFmtId="0" fontId="23" fillId="0" borderId="26" xfId="4" applyFont="1" applyBorder="1" applyAlignment="1">
      <alignment horizontal="center" vertical="center" wrapText="1"/>
    </xf>
    <xf numFmtId="0" fontId="23" fillId="0" borderId="15" xfId="4" applyFont="1" applyBorder="1" applyAlignment="1">
      <alignment horizontal="center" vertical="center" wrapText="1"/>
    </xf>
    <xf numFmtId="0" fontId="23" fillId="0" borderId="28" xfId="4" applyFont="1" applyBorder="1" applyAlignment="1">
      <alignment horizontal="center" vertical="center" wrapText="1"/>
    </xf>
    <xf numFmtId="0" fontId="23" fillId="0" borderId="47" xfId="4" applyFont="1" applyBorder="1" applyAlignment="1">
      <alignment horizontal="center" vertical="center" wrapText="1"/>
    </xf>
    <xf numFmtId="0" fontId="23" fillId="0" borderId="0" xfId="4" applyFont="1" applyBorder="1" applyAlignment="1">
      <alignment horizontal="center" vertical="center" wrapText="1"/>
    </xf>
    <xf numFmtId="0" fontId="23" fillId="0" borderId="46" xfId="4" applyFont="1" applyBorder="1" applyAlignment="1">
      <alignment horizontal="center" vertical="center" wrapText="1"/>
    </xf>
    <xf numFmtId="0" fontId="23" fillId="0" borderId="25" xfId="4" applyFont="1" applyBorder="1" applyAlignment="1">
      <alignment horizontal="center" vertical="center" wrapText="1"/>
    </xf>
    <xf numFmtId="0" fontId="23" fillId="0" borderId="18" xfId="4" applyFont="1" applyBorder="1" applyAlignment="1">
      <alignment horizontal="center" vertical="center" wrapText="1"/>
    </xf>
    <xf numFmtId="0" fontId="23" fillId="0" borderId="29" xfId="4" applyFont="1" applyBorder="1" applyAlignment="1">
      <alignment horizontal="center" vertical="center" wrapText="1"/>
    </xf>
    <xf numFmtId="2" fontId="23" fillId="0" borderId="26" xfId="4" applyNumberFormat="1" applyFont="1" applyBorder="1" applyAlignment="1">
      <alignment horizontal="center" vertical="center"/>
    </xf>
    <xf numFmtId="2" fontId="23" fillId="0" borderId="28" xfId="4" applyNumberFormat="1" applyFont="1" applyBorder="1" applyAlignment="1">
      <alignment horizontal="center" vertical="center"/>
    </xf>
    <xf numFmtId="2" fontId="23" fillId="0" borderId="25" xfId="4" applyNumberFormat="1" applyFont="1" applyBorder="1" applyAlignment="1">
      <alignment horizontal="center" vertical="center"/>
    </xf>
    <xf numFmtId="2" fontId="23" fillId="0" borderId="29" xfId="4" applyNumberFormat="1" applyFont="1" applyBorder="1" applyAlignment="1">
      <alignment horizontal="center" vertical="center"/>
    </xf>
    <xf numFmtId="175" fontId="23" fillId="0" borderId="26" xfId="4" applyNumberFormat="1" applyFont="1" applyBorder="1" applyAlignment="1">
      <alignment horizontal="center" vertical="center"/>
    </xf>
    <xf numFmtId="175" fontId="23" fillId="0" borderId="28" xfId="4" applyNumberFormat="1" applyFont="1" applyBorder="1" applyAlignment="1">
      <alignment horizontal="center" vertical="center"/>
    </xf>
    <xf numFmtId="175" fontId="23" fillId="0" borderId="25" xfId="4" applyNumberFormat="1" applyFont="1" applyBorder="1" applyAlignment="1">
      <alignment horizontal="center" vertical="center"/>
    </xf>
    <xf numFmtId="175" fontId="23" fillId="0" borderId="29" xfId="4" applyNumberFormat="1" applyFont="1" applyBorder="1" applyAlignment="1">
      <alignment horizontal="center" vertical="center"/>
    </xf>
    <xf numFmtId="175" fontId="23" fillId="0" borderId="7" xfId="4" applyNumberFormat="1" applyFont="1" applyBorder="1" applyAlignment="1">
      <alignment horizontal="center" vertical="center"/>
    </xf>
    <xf numFmtId="0" fontId="23" fillId="0" borderId="42" xfId="4" applyFont="1" applyBorder="1" applyAlignment="1">
      <alignment horizontal="center" vertical="center"/>
    </xf>
    <xf numFmtId="0" fontId="23" fillId="0" borderId="55" xfId="4" applyFont="1" applyBorder="1" applyAlignment="1">
      <alignment horizontal="center" vertical="center"/>
    </xf>
    <xf numFmtId="0" fontId="23" fillId="0" borderId="39" xfId="4" applyFont="1" applyBorder="1" applyAlignment="1">
      <alignment horizontal="center" vertical="center"/>
    </xf>
    <xf numFmtId="0" fontId="23" fillId="0" borderId="0" xfId="4" applyFont="1" applyBorder="1" applyAlignment="1">
      <alignment horizontal="center"/>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4" xfId="0" applyFill="1"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23" fillId="0" borderId="0" xfId="4" applyFont="1" applyFill="1" applyBorder="1" applyAlignment="1">
      <alignment horizontal="center"/>
    </xf>
    <xf numFmtId="0" fontId="23" fillId="0" borderId="46" xfId="4" applyFont="1" applyFill="1" applyBorder="1" applyAlignment="1">
      <alignment horizontal="center"/>
    </xf>
    <xf numFmtId="0" fontId="22" fillId="4" borderId="7" xfId="4" applyFont="1" applyFill="1" applyBorder="1" applyAlignment="1">
      <alignment horizontal="center" vertical="center" wrapText="1"/>
    </xf>
    <xf numFmtId="0" fontId="22" fillId="0" borderId="0" xfId="4" applyFont="1" applyFill="1" applyBorder="1" applyAlignment="1">
      <alignment horizontal="center" vertical="center" wrapText="1"/>
    </xf>
    <xf numFmtId="0" fontId="3" fillId="2" borderId="7" xfId="5" applyFont="1" applyFill="1" applyBorder="1" applyAlignment="1">
      <alignment horizontal="center" vertical="center" wrapText="1"/>
    </xf>
    <xf numFmtId="0" fontId="6" fillId="2" borderId="7" xfId="5" applyFont="1" applyFill="1" applyBorder="1" applyAlignment="1">
      <alignment horizontal="center" vertical="center" wrapText="1"/>
    </xf>
    <xf numFmtId="0" fontId="11" fillId="0" borderId="26" xfId="0" applyFont="1" applyBorder="1" applyAlignment="1">
      <alignment horizontal="center" vertical="center"/>
    </xf>
    <xf numFmtId="0" fontId="11" fillId="0" borderId="15" xfId="0" applyFont="1" applyBorder="1" applyAlignment="1">
      <alignment horizontal="center" vertical="center"/>
    </xf>
    <xf numFmtId="0" fontId="11" fillId="0" borderId="28" xfId="0" applyFont="1" applyBorder="1" applyAlignment="1">
      <alignment horizontal="center" vertical="center"/>
    </xf>
    <xf numFmtId="0" fontId="11" fillId="0" borderId="47" xfId="0" applyFont="1" applyBorder="1" applyAlignment="1">
      <alignment horizontal="center" vertical="center"/>
    </xf>
    <xf numFmtId="0" fontId="11" fillId="0" borderId="0" xfId="0" applyFont="1" applyBorder="1" applyAlignment="1">
      <alignment horizontal="center" vertical="center"/>
    </xf>
    <xf numFmtId="0" fontId="11" fillId="0" borderId="46" xfId="0" applyFont="1" applyBorder="1" applyAlignment="1">
      <alignment horizontal="center" vertical="center"/>
    </xf>
    <xf numFmtId="0" fontId="11" fillId="0" borderId="25" xfId="0" applyFont="1" applyBorder="1" applyAlignment="1">
      <alignment horizontal="center" vertical="center"/>
    </xf>
    <xf numFmtId="0" fontId="11" fillId="0" borderId="18" xfId="0" applyFont="1" applyBorder="1" applyAlignment="1">
      <alignment horizontal="center" vertical="center"/>
    </xf>
    <xf numFmtId="0" fontId="11" fillId="0" borderId="29" xfId="0" applyFont="1" applyBorder="1" applyAlignment="1">
      <alignment horizontal="center" vertical="center"/>
    </xf>
    <xf numFmtId="0" fontId="19" fillId="4" borderId="7" xfId="0" applyFont="1" applyFill="1" applyBorder="1" applyAlignment="1">
      <alignment horizontal="center" vertical="center" wrapText="1"/>
    </xf>
    <xf numFmtId="0" fontId="19" fillId="4" borderId="42" xfId="0" applyFont="1" applyFill="1" applyBorder="1" applyAlignment="1">
      <alignment horizontal="center" vertical="center" wrapText="1"/>
    </xf>
    <xf numFmtId="0" fontId="23" fillId="0" borderId="11" xfId="4" applyFont="1" applyBorder="1" applyAlignment="1">
      <alignment horizontal="center"/>
    </xf>
    <xf numFmtId="0" fontId="23" fillId="0" borderId="14" xfId="4" applyFont="1" applyBorder="1" applyAlignment="1">
      <alignment horizontal="center"/>
    </xf>
    <xf numFmtId="2" fontId="23" fillId="0" borderId="11" xfId="4" applyNumberFormat="1" applyFont="1" applyFill="1" applyBorder="1" applyAlignment="1">
      <alignment horizontal="center"/>
    </xf>
    <xf numFmtId="2" fontId="23" fillId="0" borderId="14" xfId="4" applyNumberFormat="1" applyFont="1" applyFill="1" applyBorder="1" applyAlignment="1">
      <alignment horizontal="center"/>
    </xf>
    <xf numFmtId="2" fontId="23" fillId="0" borderId="7" xfId="4" applyNumberFormat="1" applyFont="1" applyFill="1" applyBorder="1" applyAlignment="1">
      <alignment horizontal="center"/>
    </xf>
    <xf numFmtId="0" fontId="20" fillId="0" borderId="7" xfId="0" applyFont="1" applyBorder="1" applyAlignment="1">
      <alignment horizontal="center" vertical="center" wrapText="1"/>
    </xf>
    <xf numFmtId="0" fontId="20" fillId="0" borderId="11" xfId="0" applyFont="1" applyBorder="1" applyAlignment="1">
      <alignment horizontal="center" vertical="center" wrapText="1"/>
    </xf>
    <xf numFmtId="174" fontId="20" fillId="0" borderId="11" xfId="0" applyNumberFormat="1" applyFont="1" applyBorder="1" applyAlignment="1">
      <alignment horizontal="center" vertical="center"/>
    </xf>
    <xf numFmtId="174" fontId="20" fillId="0" borderId="14" xfId="0" applyNumberFormat="1" applyFont="1" applyBorder="1" applyAlignment="1">
      <alignment horizontal="center" vertical="center"/>
    </xf>
    <xf numFmtId="0" fontId="20" fillId="0" borderId="26" xfId="0" applyFont="1" applyBorder="1" applyAlignment="1">
      <alignment horizontal="center" vertical="center"/>
    </xf>
    <xf numFmtId="0" fontId="20" fillId="0" borderId="15" xfId="0" applyFont="1" applyBorder="1" applyAlignment="1">
      <alignment horizontal="center" vertical="center"/>
    </xf>
    <xf numFmtId="0" fontId="20" fillId="0" borderId="28" xfId="0" applyFont="1" applyBorder="1" applyAlignment="1">
      <alignment horizontal="center" vertical="center"/>
    </xf>
    <xf numFmtId="0" fontId="20" fillId="0" borderId="47" xfId="0" applyFont="1" applyBorder="1" applyAlignment="1">
      <alignment horizontal="center" vertical="center"/>
    </xf>
    <xf numFmtId="0" fontId="20" fillId="0" borderId="0" xfId="0" applyFont="1" applyBorder="1" applyAlignment="1">
      <alignment horizontal="center" vertical="center"/>
    </xf>
    <xf numFmtId="0" fontId="20" fillId="0" borderId="46" xfId="0" applyFont="1" applyBorder="1" applyAlignment="1">
      <alignment horizontal="center" vertical="center"/>
    </xf>
    <xf numFmtId="0" fontId="20" fillId="0" borderId="25" xfId="0" applyFont="1" applyBorder="1" applyAlignment="1">
      <alignment horizontal="center" vertical="center"/>
    </xf>
    <xf numFmtId="0" fontId="20" fillId="0" borderId="18" xfId="0" applyFont="1" applyBorder="1" applyAlignment="1">
      <alignment horizontal="center" vertical="center"/>
    </xf>
    <xf numFmtId="0" fontId="20" fillId="0" borderId="29" xfId="0" applyFont="1" applyBorder="1" applyAlignment="1">
      <alignment horizontal="center" vertical="center"/>
    </xf>
    <xf numFmtId="2" fontId="23" fillId="0" borderId="47" xfId="4" applyNumberFormat="1" applyFont="1" applyBorder="1" applyAlignment="1">
      <alignment horizontal="center" vertical="center"/>
    </xf>
    <xf numFmtId="2" fontId="23" fillId="0" borderId="46" xfId="4" applyNumberFormat="1" applyFont="1" applyBorder="1" applyAlignment="1">
      <alignment horizontal="center" vertical="center"/>
    </xf>
    <xf numFmtId="2" fontId="23" fillId="0" borderId="42" xfId="4" applyNumberFormat="1" applyFont="1" applyFill="1" applyBorder="1" applyAlignment="1">
      <alignment horizontal="center" vertical="center"/>
    </xf>
    <xf numFmtId="2" fontId="23" fillId="0" borderId="55" xfId="4" applyNumberFormat="1" applyFont="1" applyFill="1" applyBorder="1" applyAlignment="1">
      <alignment horizontal="center" vertical="center"/>
    </xf>
    <xf numFmtId="2" fontId="23" fillId="0" borderId="39" xfId="4" applyNumberFormat="1" applyFont="1" applyFill="1" applyBorder="1" applyAlignment="1">
      <alignment horizontal="center" vertical="center"/>
    </xf>
    <xf numFmtId="0" fontId="20" fillId="0" borderId="7" xfId="0" applyFont="1" applyBorder="1" applyAlignment="1">
      <alignment horizontal="center" vertical="center"/>
    </xf>
    <xf numFmtId="2" fontId="23" fillId="0" borderId="7" xfId="4" applyNumberFormat="1" applyFont="1" applyBorder="1" applyAlignment="1">
      <alignment horizontal="center" vertical="center"/>
    </xf>
    <xf numFmtId="2" fontId="23" fillId="0" borderId="7" xfId="4" applyNumberFormat="1" applyFont="1" applyFill="1" applyBorder="1" applyAlignment="1">
      <alignment horizontal="center" vertical="center"/>
    </xf>
    <xf numFmtId="0" fontId="20" fillId="0" borderId="11" xfId="0" applyFont="1" applyBorder="1" applyAlignment="1">
      <alignment horizontal="center" vertical="center"/>
    </xf>
    <xf numFmtId="0" fontId="20" fillId="0" borderId="14" xfId="0" applyFont="1" applyBorder="1" applyAlignment="1">
      <alignment horizontal="center" vertical="center"/>
    </xf>
    <xf numFmtId="0" fontId="23" fillId="0" borderId="26" xfId="4" applyFont="1" applyBorder="1" applyAlignment="1">
      <alignment horizontal="center" vertical="center"/>
    </xf>
    <xf numFmtId="0" fontId="23" fillId="0" borderId="28" xfId="4" applyFont="1" applyBorder="1" applyAlignment="1">
      <alignment horizontal="center" vertical="center"/>
    </xf>
    <xf numFmtId="0" fontId="23" fillId="0" borderId="47" xfId="4" applyFont="1" applyBorder="1" applyAlignment="1">
      <alignment horizontal="center" vertical="center"/>
    </xf>
    <xf numFmtId="0" fontId="23" fillId="0" borderId="46" xfId="4" applyFont="1" applyBorder="1" applyAlignment="1">
      <alignment horizontal="center" vertical="center"/>
    </xf>
    <xf numFmtId="0" fontId="23" fillId="0" borderId="25" xfId="4" applyFont="1" applyBorder="1" applyAlignment="1">
      <alignment horizontal="center" vertical="center"/>
    </xf>
    <xf numFmtId="0" fontId="23" fillId="0" borderId="29" xfId="4" applyFont="1" applyBorder="1" applyAlignment="1">
      <alignment horizontal="center" vertical="center"/>
    </xf>
    <xf numFmtId="0" fontId="23" fillId="0" borderId="7" xfId="4" applyFont="1" applyBorder="1" applyAlignment="1">
      <alignment horizontal="center"/>
    </xf>
    <xf numFmtId="0" fontId="19" fillId="4" borderId="26" xfId="0" applyFont="1" applyFill="1" applyBorder="1" applyAlignment="1">
      <alignment horizontal="center" vertical="center" wrapText="1"/>
    </xf>
    <xf numFmtId="0" fontId="19" fillId="4" borderId="15" xfId="0" applyFont="1" applyFill="1" applyBorder="1" applyAlignment="1">
      <alignment horizontal="center" vertical="center" wrapText="1"/>
    </xf>
    <xf numFmtId="0" fontId="19" fillId="4" borderId="28" xfId="0" applyFont="1" applyFill="1" applyBorder="1" applyAlignment="1">
      <alignment horizontal="center" vertical="center" wrapText="1"/>
    </xf>
    <xf numFmtId="0" fontId="19" fillId="4" borderId="47" xfId="0" applyFont="1" applyFill="1" applyBorder="1" applyAlignment="1">
      <alignment horizontal="center" vertical="center" wrapText="1"/>
    </xf>
    <xf numFmtId="0" fontId="19" fillId="4" borderId="0" xfId="0" applyFont="1" applyFill="1" applyBorder="1" applyAlignment="1">
      <alignment horizontal="center" vertical="center" wrapText="1"/>
    </xf>
    <xf numFmtId="0" fontId="19" fillId="4" borderId="46" xfId="0" applyFont="1" applyFill="1" applyBorder="1" applyAlignment="1">
      <alignment horizontal="center" vertical="center" wrapText="1"/>
    </xf>
    <xf numFmtId="0" fontId="23" fillId="0" borderId="7" xfId="4" applyFont="1" applyBorder="1" applyAlignment="1">
      <alignment horizontal="center" vertical="center" wrapText="1"/>
    </xf>
    <xf numFmtId="2" fontId="23" fillId="0" borderId="28" xfId="4" applyNumberFormat="1" applyFont="1" applyFill="1" applyBorder="1" applyAlignment="1">
      <alignment horizontal="center"/>
    </xf>
    <xf numFmtId="2" fontId="23" fillId="0" borderId="42" xfId="4" applyNumberFormat="1" applyFont="1" applyFill="1" applyBorder="1" applyAlignment="1">
      <alignment horizontal="center"/>
    </xf>
    <xf numFmtId="2" fontId="23" fillId="0" borderId="26" xfId="4" applyNumberFormat="1" applyFont="1" applyFill="1" applyBorder="1" applyAlignment="1">
      <alignment horizontal="center"/>
    </xf>
    <xf numFmtId="2" fontId="23" fillId="0" borderId="0" xfId="4" applyNumberFormat="1" applyFont="1" applyFill="1" applyBorder="1" applyAlignment="1">
      <alignment horizontal="center"/>
    </xf>
    <xf numFmtId="0" fontId="23" fillId="0" borderId="46" xfId="4" applyFont="1" applyBorder="1" applyAlignment="1">
      <alignment horizontal="center"/>
    </xf>
    <xf numFmtId="0" fontId="22" fillId="5" borderId="0" xfId="4" applyFont="1" applyFill="1" applyBorder="1" applyAlignment="1">
      <alignment horizontal="center" vertical="center" wrapText="1"/>
    </xf>
    <xf numFmtId="0" fontId="19" fillId="4" borderId="25" xfId="0" applyFont="1" applyFill="1" applyBorder="1" applyAlignment="1">
      <alignment horizontal="center" vertical="center" wrapText="1"/>
    </xf>
    <xf numFmtId="0" fontId="19" fillId="4" borderId="18" xfId="0" applyFont="1" applyFill="1" applyBorder="1" applyAlignment="1">
      <alignment horizontal="center" vertical="center" wrapText="1"/>
    </xf>
    <xf numFmtId="0" fontId="19" fillId="4" borderId="29" xfId="0" applyFont="1" applyFill="1" applyBorder="1" applyAlignment="1">
      <alignment horizontal="center" vertical="center" wrapText="1"/>
    </xf>
    <xf numFmtId="0" fontId="20" fillId="0" borderId="26"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47" xfId="0" applyFont="1" applyBorder="1" applyAlignment="1">
      <alignment horizontal="center" vertical="center" wrapText="1"/>
    </xf>
    <xf numFmtId="0" fontId="20" fillId="0" borderId="0" xfId="0" applyFont="1" applyBorder="1" applyAlignment="1">
      <alignment horizontal="center" vertical="center" wrapText="1"/>
    </xf>
    <xf numFmtId="0" fontId="20" fillId="0" borderId="46" xfId="0" applyFont="1" applyBorder="1" applyAlignment="1">
      <alignment horizontal="center" vertical="center" wrapText="1"/>
    </xf>
    <xf numFmtId="0" fontId="20" fillId="0" borderId="25"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9" xfId="0" applyFont="1" applyBorder="1" applyAlignment="1">
      <alignment horizontal="center" vertical="center" wrapText="1"/>
    </xf>
    <xf numFmtId="0" fontId="0" fillId="0" borderId="42" xfId="0" applyBorder="1" applyAlignment="1">
      <alignment horizontal="center" vertical="center"/>
    </xf>
    <xf numFmtId="0" fontId="0" fillId="0" borderId="55" xfId="0" applyBorder="1" applyAlignment="1">
      <alignment horizontal="center" vertical="center"/>
    </xf>
    <xf numFmtId="0" fontId="0" fillId="0" borderId="39" xfId="0" applyBorder="1" applyAlignment="1">
      <alignment horizontal="center" vertical="center"/>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4" xfId="0" applyBorder="1" applyAlignment="1">
      <alignment horizontal="center" vertical="center" wrapText="1"/>
    </xf>
    <xf numFmtId="4" fontId="22" fillId="4" borderId="7" xfId="4" applyNumberFormat="1" applyFont="1" applyFill="1" applyBorder="1" applyAlignment="1">
      <alignment horizontal="center" vertical="center" wrapText="1"/>
    </xf>
    <xf numFmtId="0" fontId="20" fillId="0" borderId="12" xfId="0" applyFont="1" applyBorder="1" applyAlignment="1">
      <alignment horizontal="center" vertical="center"/>
    </xf>
    <xf numFmtId="0" fontId="0" fillId="0" borderId="26" xfId="0" applyBorder="1" applyAlignment="1">
      <alignment horizontal="center" vertical="center"/>
    </xf>
    <xf numFmtId="0" fontId="0" fillId="0" borderId="15" xfId="0" applyBorder="1" applyAlignment="1">
      <alignment horizontal="center" vertical="center"/>
    </xf>
    <xf numFmtId="0" fontId="0" fillId="0" borderId="28" xfId="0" applyBorder="1" applyAlignment="1">
      <alignment horizontal="center" vertical="center"/>
    </xf>
    <xf numFmtId="0" fontId="0" fillId="0" borderId="25" xfId="0" applyBorder="1" applyAlignment="1">
      <alignment horizontal="center" vertical="center"/>
    </xf>
    <xf numFmtId="0" fontId="0" fillId="0" borderId="18" xfId="0" applyBorder="1" applyAlignment="1">
      <alignment horizontal="center" vertical="center"/>
    </xf>
    <xf numFmtId="0" fontId="0" fillId="0" borderId="29" xfId="0" applyBorder="1" applyAlignment="1">
      <alignment horizontal="center" vertical="center"/>
    </xf>
    <xf numFmtId="0" fontId="22" fillId="6" borderId="11" xfId="0" applyFont="1" applyFill="1" applyBorder="1" applyAlignment="1">
      <alignment horizontal="left" vertical="center" wrapText="1"/>
    </xf>
    <xf numFmtId="0" fontId="22" fillId="6" borderId="12" xfId="0" applyFont="1" applyFill="1" applyBorder="1" applyAlignment="1">
      <alignment horizontal="left" vertical="center" wrapText="1"/>
    </xf>
    <xf numFmtId="0" fontId="22" fillId="0" borderId="1" xfId="2" applyFont="1" applyFill="1" applyBorder="1" applyAlignment="1">
      <alignment horizontal="center" vertical="center" wrapText="1"/>
    </xf>
    <xf numFmtId="0" fontId="22" fillId="0" borderId="2" xfId="2" applyFont="1" applyFill="1" applyBorder="1" applyAlignment="1">
      <alignment horizontal="center" vertical="center" wrapText="1"/>
    </xf>
    <xf numFmtId="0" fontId="19" fillId="0" borderId="3" xfId="0" applyFont="1" applyFill="1" applyBorder="1" applyAlignment="1">
      <alignment horizontal="center" vertical="center" wrapText="1"/>
    </xf>
    <xf numFmtId="0" fontId="19" fillId="0" borderId="4" xfId="0" applyFont="1" applyFill="1" applyBorder="1" applyAlignment="1">
      <alignment horizontal="center" vertical="center" wrapText="1"/>
    </xf>
    <xf numFmtId="0" fontId="19" fillId="0" borderId="5" xfId="0" applyFont="1" applyFill="1" applyBorder="1" applyAlignment="1">
      <alignment horizontal="center" vertical="center" wrapText="1"/>
    </xf>
    <xf numFmtId="0" fontId="22" fillId="0" borderId="6" xfId="2" applyFont="1" applyFill="1" applyBorder="1" applyAlignment="1">
      <alignment horizontal="center" vertical="center" wrapText="1"/>
    </xf>
    <xf numFmtId="0" fontId="22" fillId="0" borderId="7" xfId="2" applyFont="1" applyFill="1" applyBorder="1" applyAlignment="1">
      <alignment horizontal="center" vertical="center" wrapText="1"/>
    </xf>
    <xf numFmtId="0" fontId="22" fillId="0" borderId="8" xfId="2" applyFont="1" applyFill="1" applyBorder="1" applyAlignment="1">
      <alignment horizontal="center" vertical="center" wrapText="1"/>
    </xf>
    <xf numFmtId="0" fontId="22" fillId="6" borderId="7" xfId="2" applyFont="1" applyFill="1" applyBorder="1" applyAlignment="1">
      <alignment horizontal="center" vertical="center" wrapText="1"/>
    </xf>
    <xf numFmtId="0" fontId="23" fillId="0" borderId="11" xfId="0" applyFont="1" applyFill="1" applyBorder="1" applyAlignment="1">
      <alignment horizontal="justify" vertical="center" wrapText="1"/>
    </xf>
    <xf numFmtId="0" fontId="23" fillId="0" borderId="12" xfId="0" applyFont="1" applyFill="1" applyBorder="1" applyAlignment="1">
      <alignment horizontal="justify" vertical="center" wrapText="1"/>
    </xf>
    <xf numFmtId="0" fontId="23" fillId="0" borderId="7" xfId="0" applyFont="1" applyFill="1" applyBorder="1" applyAlignment="1">
      <alignment horizontal="justify" vertical="center" wrapText="1"/>
    </xf>
    <xf numFmtId="0" fontId="19" fillId="6" borderId="7" xfId="0" applyFont="1" applyFill="1" applyBorder="1" applyAlignment="1">
      <alignment horizontal="left"/>
    </xf>
    <xf numFmtId="0" fontId="6" fillId="2" borderId="11" xfId="0" applyFont="1" applyFill="1" applyBorder="1" applyAlignment="1">
      <alignment horizontal="left" vertical="center" wrapText="1"/>
    </xf>
    <xf numFmtId="0" fontId="6" fillId="2" borderId="14" xfId="0" applyFont="1" applyFill="1" applyBorder="1" applyAlignment="1">
      <alignment horizontal="left" vertical="center" wrapText="1"/>
    </xf>
    <xf numFmtId="0" fontId="20" fillId="0" borderId="39" xfId="0" applyFont="1" applyFill="1" applyBorder="1" applyAlignment="1">
      <alignment horizontal="justify" wrapText="1"/>
    </xf>
    <xf numFmtId="0" fontId="20" fillId="0" borderId="7" xfId="0" applyFont="1" applyFill="1" applyBorder="1" applyAlignment="1">
      <alignment horizontal="justify" wrapText="1"/>
    </xf>
    <xf numFmtId="0" fontId="22" fillId="0" borderId="7" xfId="0" applyFont="1" applyFill="1" applyBorder="1" applyAlignment="1">
      <alignment horizontal="justify" vertical="center" wrapText="1"/>
    </xf>
    <xf numFmtId="0" fontId="22" fillId="6" borderId="6" xfId="2" applyFont="1" applyFill="1" applyBorder="1" applyAlignment="1">
      <alignment horizontal="right" vertical="center" wrapText="1"/>
    </xf>
    <xf numFmtId="0" fontId="22" fillId="6" borderId="7" xfId="2" applyFont="1" applyFill="1" applyBorder="1" applyAlignment="1">
      <alignment horizontal="right" vertical="center" wrapText="1"/>
    </xf>
    <xf numFmtId="0" fontId="22" fillId="6" borderId="11" xfId="0" applyFont="1" applyFill="1" applyBorder="1" applyAlignment="1">
      <alignment horizontal="justify" vertical="center" wrapText="1"/>
    </xf>
    <xf numFmtId="0" fontId="22" fillId="6" borderId="12" xfId="0" applyFont="1" applyFill="1" applyBorder="1" applyAlignment="1">
      <alignment horizontal="justify" vertical="center" wrapText="1"/>
    </xf>
    <xf numFmtId="0" fontId="23" fillId="0" borderId="14" xfId="0" applyFont="1" applyFill="1" applyBorder="1" applyAlignment="1">
      <alignment horizontal="justify" vertical="center" wrapText="1"/>
    </xf>
    <xf numFmtId="0" fontId="23" fillId="0" borderId="26" xfId="0" applyFont="1" applyFill="1" applyBorder="1" applyAlignment="1">
      <alignment horizontal="justify" vertical="center" wrapText="1"/>
    </xf>
    <xf numFmtId="0" fontId="23" fillId="0" borderId="15" xfId="0" applyFont="1" applyFill="1" applyBorder="1" applyAlignment="1">
      <alignment horizontal="justify" vertical="center" wrapText="1"/>
    </xf>
    <xf numFmtId="0" fontId="19" fillId="0" borderId="7" xfId="0" applyFont="1" applyFill="1" applyBorder="1" applyAlignment="1">
      <alignment horizontal="center" vertical="center"/>
    </xf>
    <xf numFmtId="0" fontId="22" fillId="0" borderId="38" xfId="2" applyFont="1" applyFill="1" applyBorder="1" applyAlignment="1">
      <alignment horizontal="right" vertical="center" wrapText="1"/>
    </xf>
    <xf numFmtId="0" fontId="22" fillId="0" borderId="39" xfId="2" applyFont="1" applyFill="1" applyBorder="1" applyAlignment="1">
      <alignment horizontal="right" vertical="center" wrapText="1"/>
    </xf>
    <xf numFmtId="0" fontId="22" fillId="0" borderId="7" xfId="2" applyFont="1" applyFill="1" applyBorder="1" applyAlignment="1">
      <alignment horizontal="right" vertical="center" wrapText="1"/>
    </xf>
    <xf numFmtId="0" fontId="22" fillId="0" borderId="6" xfId="2" applyFont="1" applyFill="1" applyBorder="1" applyAlignment="1">
      <alignment horizontal="right" vertical="center" wrapText="1"/>
    </xf>
    <xf numFmtId="0" fontId="23" fillId="0" borderId="11" xfId="0" applyFont="1" applyFill="1" applyBorder="1" applyAlignment="1">
      <alignment vertical="center" wrapText="1"/>
    </xf>
    <xf numFmtId="0" fontId="23" fillId="0" borderId="14" xfId="0" applyFont="1" applyFill="1" applyBorder="1" applyAlignment="1">
      <alignment vertical="center" wrapText="1"/>
    </xf>
    <xf numFmtId="0" fontId="23" fillId="0" borderId="11" xfId="0" applyFont="1" applyFill="1" applyBorder="1" applyAlignment="1">
      <alignment horizontal="left" vertical="center" wrapText="1"/>
    </xf>
    <xf numFmtId="0" fontId="23" fillId="0" borderId="14" xfId="0" applyFont="1" applyFill="1" applyBorder="1" applyAlignment="1">
      <alignment horizontal="left" vertical="center" wrapText="1"/>
    </xf>
    <xf numFmtId="0" fontId="4" fillId="0" borderId="7" xfId="5" applyFont="1" applyFill="1" applyBorder="1" applyAlignment="1">
      <alignment horizontal="center" vertical="center"/>
    </xf>
    <xf numFmtId="0" fontId="22" fillId="0" borderId="43" xfId="2" applyFont="1" applyFill="1" applyBorder="1" applyAlignment="1">
      <alignment horizontal="right" vertical="center" wrapText="1"/>
    </xf>
    <xf numFmtId="0" fontId="22" fillId="0" borderId="44" xfId="2" applyFont="1" applyFill="1" applyBorder="1" applyAlignment="1">
      <alignment horizontal="right" vertical="center" wrapText="1"/>
    </xf>
    <xf numFmtId="0" fontId="22" fillId="0" borderId="42" xfId="2" applyFont="1" applyFill="1" applyBorder="1" applyAlignment="1">
      <alignment horizontal="right" vertical="center" wrapText="1"/>
    </xf>
    <xf numFmtId="164" fontId="19" fillId="0" borderId="7" xfId="3" applyFont="1" applyFill="1" applyBorder="1" applyAlignment="1">
      <alignment horizontal="center" vertical="center"/>
    </xf>
    <xf numFmtId="0" fontId="4" fillId="0" borderId="7" xfId="0" applyFont="1" applyFill="1" applyBorder="1" applyAlignment="1">
      <alignment horizontal="center" vertical="center"/>
    </xf>
    <xf numFmtId="0" fontId="4" fillId="0" borderId="7" xfId="0" applyFont="1" applyFill="1" applyBorder="1" applyAlignment="1">
      <alignment horizontal="left" vertical="top" wrapText="1"/>
    </xf>
    <xf numFmtId="0" fontId="8" fillId="0" borderId="9" xfId="5" applyFont="1" applyFill="1" applyBorder="1" applyAlignment="1">
      <alignment horizontal="justify" vertical="top" wrapText="1"/>
    </xf>
    <xf numFmtId="0" fontId="8" fillId="0" borderId="0" xfId="5" applyFont="1" applyFill="1" applyBorder="1" applyAlignment="1">
      <alignment horizontal="justify" vertical="top" wrapText="1"/>
    </xf>
    <xf numFmtId="0" fontId="8" fillId="0" borderId="10" xfId="5" applyFont="1" applyFill="1" applyBorder="1" applyAlignment="1">
      <alignment horizontal="justify" vertical="top" wrapText="1"/>
    </xf>
    <xf numFmtId="0" fontId="9" fillId="0" borderId="7" xfId="0" applyFont="1" applyFill="1" applyBorder="1" applyAlignment="1">
      <alignment vertical="top"/>
    </xf>
    <xf numFmtId="0" fontId="9" fillId="0" borderId="7" xfId="0" applyFont="1" applyFill="1" applyBorder="1" applyAlignment="1">
      <alignment horizontal="left" vertical="center"/>
    </xf>
    <xf numFmtId="0" fontId="9" fillId="0" borderId="8" xfId="0" applyFont="1" applyFill="1" applyBorder="1" applyAlignment="1">
      <alignment horizontal="left" vertical="center"/>
    </xf>
    <xf numFmtId="0" fontId="9" fillId="0" borderId="20" xfId="0" applyFont="1" applyFill="1" applyBorder="1" applyAlignment="1">
      <alignment vertical="top"/>
    </xf>
    <xf numFmtId="0" fontId="9" fillId="0" borderId="12" xfId="0" applyFont="1" applyFill="1" applyBorder="1" applyAlignment="1">
      <alignment vertical="top"/>
    </xf>
    <xf numFmtId="0" fontId="9" fillId="0" borderId="21" xfId="0" applyFont="1" applyFill="1" applyBorder="1" applyAlignment="1">
      <alignment vertical="top"/>
    </xf>
    <xf numFmtId="0" fontId="9" fillId="0" borderId="22" xfId="0" applyFont="1" applyFill="1" applyBorder="1" applyAlignment="1">
      <alignment vertical="top"/>
    </xf>
    <xf numFmtId="0" fontId="9" fillId="0" borderId="23" xfId="0" applyFont="1" applyFill="1" applyBorder="1" applyAlignment="1">
      <alignment horizontal="left" vertical="center"/>
    </xf>
    <xf numFmtId="0" fontId="9" fillId="0" borderId="24" xfId="0" applyFont="1" applyFill="1" applyBorder="1" applyAlignment="1">
      <alignment horizontal="left" vertical="center"/>
    </xf>
    <xf numFmtId="0" fontId="19" fillId="0" borderId="11" xfId="0" applyFont="1" applyFill="1" applyBorder="1" applyAlignment="1">
      <alignment horizontal="right" vertical="center"/>
    </xf>
    <xf numFmtId="0" fontId="19" fillId="0" borderId="12" xfId="0" applyFont="1" applyFill="1" applyBorder="1" applyAlignment="1">
      <alignment horizontal="right" vertical="center"/>
    </xf>
    <xf numFmtId="0" fontId="9" fillId="2" borderId="27" xfId="0" applyFont="1" applyFill="1" applyBorder="1" applyAlignment="1">
      <alignment horizontal="left" vertical="top"/>
    </xf>
    <xf numFmtId="0" fontId="9" fillId="2" borderId="23" xfId="0" applyFont="1" applyFill="1" applyBorder="1" applyAlignment="1">
      <alignment horizontal="left" vertical="top"/>
    </xf>
    <xf numFmtId="0" fontId="9" fillId="2" borderId="8" xfId="0" applyFont="1" applyFill="1" applyBorder="1" applyAlignment="1">
      <alignment horizontal="left" vertical="top"/>
    </xf>
    <xf numFmtId="0" fontId="9" fillId="2" borderId="24" xfId="0" applyFont="1" applyFill="1" applyBorder="1" applyAlignment="1">
      <alignment horizontal="left" vertical="top"/>
    </xf>
    <xf numFmtId="0" fontId="9" fillId="2" borderId="6" xfId="0" applyFont="1" applyFill="1" applyBorder="1" applyAlignment="1">
      <alignment horizontal="left" vertical="top"/>
    </xf>
    <xf numFmtId="0" fontId="3" fillId="2" borderId="1" xfId="5" applyFont="1" applyFill="1" applyBorder="1" applyAlignment="1">
      <alignment horizontal="center" vertical="center" wrapText="1"/>
    </xf>
    <xf numFmtId="0" fontId="3" fillId="2" borderId="2" xfId="5" applyFont="1" applyFill="1" applyBorder="1" applyAlignment="1">
      <alignment horizontal="center" vertical="center" wrapText="1"/>
    </xf>
    <xf numFmtId="0" fontId="5" fillId="0" borderId="15" xfId="5" applyFont="1" applyBorder="1" applyAlignment="1">
      <alignment horizontal="center" vertical="center"/>
    </xf>
    <xf numFmtId="0" fontId="5" fillId="0" borderId="18" xfId="5" applyFont="1" applyBorder="1" applyAlignment="1">
      <alignment horizontal="center" vertical="center"/>
    </xf>
    <xf numFmtId="0" fontId="6" fillId="2" borderId="3" xfId="5" applyFont="1" applyFill="1" applyBorder="1" applyAlignment="1">
      <alignment horizontal="center" vertical="center" wrapText="1"/>
    </xf>
    <xf numFmtId="0" fontId="6" fillId="2" borderId="4" xfId="5" applyFont="1" applyFill="1" applyBorder="1" applyAlignment="1">
      <alignment horizontal="center" vertical="center" wrapText="1"/>
    </xf>
    <xf numFmtId="0" fontId="6" fillId="2" borderId="5" xfId="5" applyFont="1" applyFill="1" applyBorder="1" applyAlignment="1">
      <alignment horizontal="center" vertical="center" wrapText="1"/>
    </xf>
    <xf numFmtId="0" fontId="6" fillId="2" borderId="8" xfId="5" applyFont="1" applyFill="1" applyBorder="1" applyAlignment="1">
      <alignment horizontal="center" vertical="center" wrapText="1"/>
    </xf>
    <xf numFmtId="44" fontId="4" fillId="0" borderId="26" xfId="5" applyNumberFormat="1" applyFont="1" applyBorder="1" applyAlignment="1">
      <alignment horizontal="center" vertical="center"/>
    </xf>
    <xf numFmtId="44" fontId="4" fillId="0" borderId="25" xfId="5" applyNumberFormat="1" applyFont="1" applyBorder="1" applyAlignment="1">
      <alignment horizontal="center" vertical="center"/>
    </xf>
    <xf numFmtId="0" fontId="4" fillId="0" borderId="16" xfId="5" applyFont="1" applyBorder="1" applyAlignment="1">
      <alignment horizontal="center" vertical="center"/>
    </xf>
    <xf numFmtId="0" fontId="4" fillId="0" borderId="19" xfId="5" applyFont="1" applyBorder="1" applyAlignment="1">
      <alignment horizontal="center" vertical="center"/>
    </xf>
    <xf numFmtId="0" fontId="3" fillId="3" borderId="20" xfId="18" applyFont="1" applyFill="1" applyBorder="1" applyAlignment="1">
      <alignment horizontal="center" vertical="center" wrapText="1"/>
    </xf>
    <xf numFmtId="0" fontId="3" fillId="3" borderId="12" xfId="18" applyFont="1" applyFill="1" applyBorder="1" applyAlignment="1">
      <alignment horizontal="center" vertical="center" wrapText="1"/>
    </xf>
    <xf numFmtId="0" fontId="3" fillId="3" borderId="14" xfId="18" applyFont="1" applyFill="1" applyBorder="1" applyAlignment="1">
      <alignment horizontal="center" vertical="center" wrapText="1"/>
    </xf>
    <xf numFmtId="0" fontId="6" fillId="2" borderId="20" xfId="18" applyFont="1" applyFill="1" applyBorder="1" applyAlignment="1">
      <alignment horizontal="center" vertical="center" wrapText="1"/>
    </xf>
    <xf numFmtId="0" fontId="6" fillId="2" borderId="12" xfId="18" applyFont="1" applyFill="1" applyBorder="1" applyAlignment="1">
      <alignment horizontal="center" vertical="center" wrapText="1"/>
    </xf>
    <xf numFmtId="0" fontId="6" fillId="2" borderId="14" xfId="18" applyFont="1" applyFill="1" applyBorder="1" applyAlignment="1">
      <alignment horizontal="center" vertical="center" wrapText="1"/>
    </xf>
    <xf numFmtId="0" fontId="3" fillId="3" borderId="6" xfId="18" applyFont="1" applyFill="1" applyBorder="1" applyAlignment="1">
      <alignment horizontal="center"/>
    </xf>
    <xf numFmtId="0" fontId="3" fillId="3" borderId="7" xfId="18" applyFont="1" applyFill="1" applyBorder="1" applyAlignment="1">
      <alignment horizontal="center"/>
    </xf>
    <xf numFmtId="0" fontId="3" fillId="3" borderId="8" xfId="18" applyFont="1" applyFill="1" applyBorder="1" applyAlignment="1">
      <alignment horizontal="center"/>
    </xf>
    <xf numFmtId="0" fontId="6" fillId="2" borderId="20" xfId="18" applyFont="1" applyFill="1" applyBorder="1" applyAlignment="1">
      <alignment horizontal="justify" vertical="justify" wrapText="1"/>
    </xf>
    <xf numFmtId="0" fontId="6" fillId="2" borderId="12" xfId="18" applyFont="1" applyFill="1" applyBorder="1" applyAlignment="1">
      <alignment horizontal="justify" vertical="justify" wrapText="1"/>
    </xf>
    <xf numFmtId="0" fontId="6" fillId="2" borderId="14" xfId="18" applyFont="1" applyFill="1" applyBorder="1" applyAlignment="1">
      <alignment horizontal="justify" vertical="justify" wrapText="1"/>
    </xf>
    <xf numFmtId="0" fontId="3" fillId="3" borderId="6" xfId="18" applyFont="1" applyFill="1" applyBorder="1" applyAlignment="1">
      <alignment horizontal="center" vertical="center"/>
    </xf>
    <xf numFmtId="0" fontId="3" fillId="3" borderId="7" xfId="18" applyFont="1" applyFill="1" applyBorder="1" applyAlignment="1">
      <alignment horizontal="center" vertical="center"/>
    </xf>
    <xf numFmtId="0" fontId="3" fillId="3" borderId="8" xfId="18" applyFont="1" applyFill="1" applyBorder="1" applyAlignment="1">
      <alignment horizontal="center" vertical="center"/>
    </xf>
    <xf numFmtId="0" fontId="3" fillId="3" borderId="6" xfId="18" applyFont="1" applyFill="1" applyBorder="1" applyAlignment="1">
      <alignment horizontal="center" vertical="center" wrapText="1"/>
    </xf>
    <xf numFmtId="0" fontId="6" fillId="3" borderId="7" xfId="18" applyFont="1" applyFill="1" applyBorder="1" applyAlignment="1">
      <alignment horizontal="center" vertical="center" wrapText="1"/>
    </xf>
    <xf numFmtId="0" fontId="6" fillId="3" borderId="12" xfId="18" applyFont="1" applyFill="1" applyBorder="1" applyAlignment="1">
      <alignment horizontal="center" vertical="center" wrapText="1"/>
    </xf>
    <xf numFmtId="0" fontId="6" fillId="3" borderId="14" xfId="18" applyFont="1" applyFill="1" applyBorder="1" applyAlignment="1">
      <alignment horizontal="center" vertical="center" wrapText="1"/>
    </xf>
    <xf numFmtId="0" fontId="8" fillId="0" borderId="20" xfId="5" applyFont="1" applyBorder="1" applyAlignment="1">
      <alignment horizontal="left" vertical="center"/>
    </xf>
    <xf numFmtId="0" fontId="8" fillId="0" borderId="12" xfId="5" applyFont="1" applyBorder="1" applyAlignment="1">
      <alignment horizontal="left" vertical="center"/>
    </xf>
    <xf numFmtId="0" fontId="8" fillId="0" borderId="13" xfId="5" applyFont="1" applyBorder="1" applyAlignment="1">
      <alignment horizontal="left" vertical="center"/>
    </xf>
    <xf numFmtId="2" fontId="6" fillId="2" borderId="11" xfId="16" applyNumberFormat="1" applyFont="1" applyFill="1" applyBorder="1" applyAlignment="1">
      <alignment horizontal="right"/>
    </xf>
    <xf numFmtId="2" fontId="6" fillId="2" borderId="12" xfId="16" applyNumberFormat="1" applyFont="1" applyFill="1" applyBorder="1" applyAlignment="1">
      <alignment horizontal="right"/>
    </xf>
    <xf numFmtId="0" fontId="3" fillId="2" borderId="6" xfId="5" applyFont="1" applyFill="1" applyBorder="1" applyAlignment="1">
      <alignment horizontal="center" vertical="center" wrapText="1"/>
    </xf>
    <xf numFmtId="2" fontId="3" fillId="3" borderId="11" xfId="18" applyNumberFormat="1" applyFont="1" applyFill="1" applyBorder="1" applyAlignment="1">
      <alignment horizontal="right"/>
    </xf>
    <xf numFmtId="2" fontId="3" fillId="3" borderId="12" xfId="18" applyNumberFormat="1" applyFont="1" applyFill="1" applyBorder="1" applyAlignment="1">
      <alignment horizontal="right"/>
    </xf>
    <xf numFmtId="2" fontId="3" fillId="3" borderId="14" xfId="18" applyNumberFormat="1" applyFont="1" applyFill="1" applyBorder="1" applyAlignment="1">
      <alignment horizontal="right"/>
    </xf>
    <xf numFmtId="2" fontId="6" fillId="2" borderId="14" xfId="16" applyNumberFormat="1" applyFont="1" applyFill="1" applyBorder="1" applyAlignment="1">
      <alignment horizontal="right"/>
    </xf>
    <xf numFmtId="0" fontId="6" fillId="2" borderId="20" xfId="18" applyFont="1" applyFill="1" applyBorder="1"/>
    <xf numFmtId="0" fontId="6" fillId="2" borderId="12" xfId="18" applyFont="1" applyFill="1" applyBorder="1"/>
    <xf numFmtId="0" fontId="6" fillId="2" borderId="14" xfId="18" applyFont="1" applyFill="1" applyBorder="1"/>
    <xf numFmtId="0" fontId="3" fillId="3" borderId="20" xfId="18" applyFont="1" applyFill="1" applyBorder="1" applyAlignment="1">
      <alignment horizontal="center"/>
    </xf>
    <xf numFmtId="0" fontId="3" fillId="3" borderId="12" xfId="18" applyFont="1" applyFill="1" applyBorder="1" applyAlignment="1">
      <alignment horizontal="center"/>
    </xf>
    <xf numFmtId="0" fontId="3" fillId="3" borderId="13" xfId="18" applyFont="1" applyFill="1" applyBorder="1" applyAlignment="1">
      <alignment horizontal="center"/>
    </xf>
    <xf numFmtId="0" fontId="6" fillId="2" borderId="20" xfId="16" applyFont="1" applyFill="1" applyBorder="1"/>
    <xf numFmtId="0" fontId="6" fillId="2" borderId="12" xfId="16" applyFont="1" applyFill="1" applyBorder="1"/>
    <xf numFmtId="0" fontId="6" fillId="2" borderId="14" xfId="16" applyFont="1" applyFill="1" applyBorder="1"/>
    <xf numFmtId="9" fontId="6" fillId="2" borderId="11" xfId="1" applyFont="1" applyFill="1" applyBorder="1" applyAlignment="1">
      <alignment horizontal="justify"/>
    </xf>
    <xf numFmtId="9" fontId="6" fillId="2" borderId="12" xfId="1" applyFont="1" applyFill="1" applyBorder="1" applyAlignment="1">
      <alignment horizontal="justify"/>
    </xf>
    <xf numFmtId="9" fontId="6" fillId="2" borderId="14" xfId="1" applyFont="1" applyFill="1" applyBorder="1" applyAlignment="1">
      <alignment horizontal="justify"/>
    </xf>
    <xf numFmtId="0" fontId="6" fillId="2" borderId="20" xfId="18" applyFont="1" applyFill="1" applyBorder="1" applyAlignment="1">
      <alignment horizontal="left" vertical="center" wrapText="1"/>
    </xf>
    <xf numFmtId="0" fontId="6" fillId="2" borderId="12" xfId="18" applyFont="1" applyFill="1" applyBorder="1" applyAlignment="1">
      <alignment horizontal="left" vertical="center" wrapText="1"/>
    </xf>
    <xf numFmtId="0" fontId="6" fillId="2" borderId="14" xfId="18" applyFont="1" applyFill="1" applyBorder="1" applyAlignment="1">
      <alignment horizontal="left" vertical="center" wrapText="1"/>
    </xf>
    <xf numFmtId="0" fontId="5" fillId="0" borderId="15" xfId="5" applyFont="1" applyBorder="1" applyAlignment="1">
      <alignment horizontal="center" vertical="center" wrapText="1"/>
    </xf>
    <xf numFmtId="0" fontId="5" fillId="0" borderId="28" xfId="5" applyFont="1" applyBorder="1" applyAlignment="1">
      <alignment horizontal="center" vertical="center" wrapText="1"/>
    </xf>
    <xf numFmtId="0" fontId="5" fillId="0" borderId="25" xfId="5" applyFont="1" applyBorder="1" applyAlignment="1">
      <alignment horizontal="center" vertical="center" wrapText="1"/>
    </xf>
    <xf numFmtId="0" fontId="5" fillId="0" borderId="18" xfId="5" applyFont="1" applyBorder="1" applyAlignment="1">
      <alignment horizontal="center" vertical="center" wrapText="1"/>
    </xf>
    <xf numFmtId="0" fontId="5" fillId="0" borderId="29" xfId="5" applyFont="1" applyBorder="1" applyAlignment="1">
      <alignment horizontal="center" vertical="center" wrapText="1"/>
    </xf>
    <xf numFmtId="0" fontId="5" fillId="0" borderId="15" xfId="5" applyFont="1" applyBorder="1" applyAlignment="1">
      <alignment horizontal="justify" vertical="center" wrapText="1"/>
    </xf>
    <xf numFmtId="0" fontId="5" fillId="0" borderId="28" xfId="5" applyFont="1" applyBorder="1" applyAlignment="1">
      <alignment horizontal="justify" vertical="center" wrapText="1"/>
    </xf>
    <xf numFmtId="0" fontId="5" fillId="0" borderId="25" xfId="5" applyFont="1" applyBorder="1" applyAlignment="1">
      <alignment horizontal="justify" vertical="center" wrapText="1"/>
    </xf>
    <xf numFmtId="0" fontId="5" fillId="0" borderId="18" xfId="5" applyFont="1" applyBorder="1" applyAlignment="1">
      <alignment horizontal="justify" vertical="center" wrapText="1"/>
    </xf>
    <xf numFmtId="0" fontId="5" fillId="0" borderId="29" xfId="5" applyFont="1" applyBorder="1" applyAlignment="1">
      <alignment horizontal="justify" vertical="center" wrapText="1"/>
    </xf>
    <xf numFmtId="0" fontId="4" fillId="0" borderId="15" xfId="5" applyFont="1" applyBorder="1" applyAlignment="1">
      <alignment horizontal="center" vertical="center" wrapText="1"/>
    </xf>
    <xf numFmtId="0" fontId="4" fillId="0" borderId="28" xfId="5" applyFont="1" applyBorder="1" applyAlignment="1">
      <alignment horizontal="center" vertical="center" wrapText="1"/>
    </xf>
    <xf numFmtId="0" fontId="4" fillId="0" borderId="25" xfId="5" applyFont="1" applyBorder="1" applyAlignment="1">
      <alignment horizontal="center" vertical="center" wrapText="1"/>
    </xf>
    <xf numFmtId="0" fontId="4" fillId="0" borderId="18" xfId="5" applyFont="1" applyBorder="1" applyAlignment="1">
      <alignment horizontal="center" vertical="center" wrapText="1"/>
    </xf>
    <xf numFmtId="0" fontId="4" fillId="0" borderId="29" xfId="5" applyFont="1" applyBorder="1" applyAlignment="1">
      <alignment horizontal="center" vertical="center" wrapText="1"/>
    </xf>
    <xf numFmtId="0" fontId="12" fillId="0" borderId="7" xfId="0" applyFont="1" applyBorder="1" applyAlignment="1">
      <alignment horizontal="center" vertical="center" wrapText="1"/>
    </xf>
    <xf numFmtId="0" fontId="12" fillId="0" borderId="7" xfId="0" applyFont="1" applyBorder="1" applyAlignment="1">
      <alignment horizontal="center" vertical="center"/>
    </xf>
    <xf numFmtId="0" fontId="15" fillId="0" borderId="0" xfId="0" applyFont="1" applyAlignment="1">
      <alignment horizontal="right" vertical="center" wrapText="1"/>
    </xf>
    <xf numFmtId="0" fontId="13" fillId="0" borderId="7" xfId="0" applyFont="1" applyBorder="1" applyAlignment="1">
      <alignment horizontal="center" vertical="center" wrapText="1"/>
    </xf>
    <xf numFmtId="0" fontId="2" fillId="0" borderId="41" xfId="0" applyFont="1" applyBorder="1" applyAlignment="1">
      <alignment horizontal="right" vertical="center"/>
    </xf>
    <xf numFmtId="0" fontId="16" fillId="0" borderId="0" xfId="0" applyFont="1" applyAlignment="1">
      <alignment horizontal="center" vertical="center" wrapText="1"/>
    </xf>
    <xf numFmtId="0" fontId="16" fillId="0" borderId="0" xfId="0" applyFont="1" applyAlignment="1">
      <alignment horizontal="center" vertical="center"/>
    </xf>
    <xf numFmtId="4" fontId="17" fillId="0" borderId="0" xfId="0" applyNumberFormat="1" applyFont="1" applyAlignment="1">
      <alignment horizontal="center" vertical="center" wrapText="1"/>
    </xf>
    <xf numFmtId="0" fontId="12" fillId="0" borderId="0" xfId="0" applyFont="1" applyAlignment="1">
      <alignment horizontal="center" vertical="center"/>
    </xf>
    <xf numFmtId="0" fontId="18" fillId="3" borderId="1" xfId="0" applyFont="1" applyFill="1" applyBorder="1" applyAlignment="1">
      <alignment horizontal="center" vertical="center"/>
    </xf>
    <xf numFmtId="0" fontId="18" fillId="3" borderId="2" xfId="0" applyFont="1" applyFill="1" applyBorder="1" applyAlignment="1">
      <alignment horizontal="center" vertical="center"/>
    </xf>
    <xf numFmtId="0" fontId="20" fillId="2" borderId="7" xfId="0" applyFont="1" applyFill="1" applyBorder="1" applyAlignment="1">
      <alignment horizontal="left"/>
    </xf>
    <xf numFmtId="0" fontId="19" fillId="2" borderId="54" xfId="0" applyFont="1" applyFill="1" applyBorder="1" applyAlignment="1">
      <alignment horizontal="center"/>
    </xf>
    <xf numFmtId="0" fontId="19" fillId="2" borderId="4" xfId="0" applyFont="1" applyFill="1" applyBorder="1" applyAlignment="1">
      <alignment horizontal="center"/>
    </xf>
    <xf numFmtId="0" fontId="19" fillId="2" borderId="5" xfId="0" applyFont="1" applyFill="1" applyBorder="1" applyAlignment="1">
      <alignment horizontal="center"/>
    </xf>
    <xf numFmtId="0" fontId="19" fillId="2" borderId="11" xfId="0" applyFont="1" applyFill="1" applyBorder="1" applyAlignment="1">
      <alignment horizontal="center"/>
    </xf>
    <xf numFmtId="0" fontId="19" fillId="2" borderId="12" xfId="0" applyFont="1" applyFill="1" applyBorder="1" applyAlignment="1">
      <alignment horizontal="center"/>
    </xf>
    <xf numFmtId="0" fontId="19" fillId="2" borderId="14" xfId="0" applyFont="1" applyFill="1" applyBorder="1" applyAlignment="1">
      <alignment horizontal="center"/>
    </xf>
    <xf numFmtId="0" fontId="20" fillId="2" borderId="52" xfId="0" applyFont="1" applyFill="1" applyBorder="1" applyAlignment="1">
      <alignment horizontal="center"/>
    </xf>
    <xf numFmtId="0" fontId="20" fillId="2" borderId="22" xfId="0" applyFont="1" applyFill="1" applyBorder="1" applyAlignment="1">
      <alignment horizontal="center"/>
    </xf>
    <xf numFmtId="0" fontId="20" fillId="2" borderId="51" xfId="0" applyFont="1" applyFill="1" applyBorder="1" applyAlignment="1">
      <alignment horizontal="center"/>
    </xf>
    <xf numFmtId="0" fontId="19" fillId="2" borderId="7" xfId="0" applyFont="1" applyFill="1" applyBorder="1" applyAlignment="1">
      <alignment horizontal="center"/>
    </xf>
    <xf numFmtId="0" fontId="20" fillId="2" borderId="23" xfId="0" applyFont="1" applyFill="1" applyBorder="1" applyAlignment="1">
      <alignment horizontal="left"/>
    </xf>
    <xf numFmtId="0" fontId="19" fillId="2" borderId="17" xfId="0" applyFont="1" applyFill="1" applyBorder="1" applyAlignment="1">
      <alignment horizontal="center"/>
    </xf>
    <xf numFmtId="0" fontId="19" fillId="2" borderId="29" xfId="0" applyFont="1" applyFill="1" applyBorder="1" applyAlignment="1">
      <alignment horizontal="center"/>
    </xf>
    <xf numFmtId="0" fontId="19" fillId="2" borderId="3" xfId="0" applyFont="1" applyFill="1" applyBorder="1" applyAlignment="1">
      <alignment horizontal="center"/>
    </xf>
    <xf numFmtId="0" fontId="20" fillId="2" borderId="20" xfId="0" applyFont="1" applyFill="1" applyBorder="1" applyAlignment="1">
      <alignment horizontal="center"/>
    </xf>
    <xf numFmtId="0" fontId="20" fillId="2" borderId="14" xfId="0" applyFont="1" applyFill="1" applyBorder="1" applyAlignment="1">
      <alignment horizontal="center"/>
    </xf>
    <xf numFmtId="0" fontId="20" fillId="2" borderId="11" xfId="0" applyFont="1" applyFill="1" applyBorder="1" applyAlignment="1">
      <alignment horizontal="justify"/>
    </xf>
    <xf numFmtId="0" fontId="20" fillId="2" borderId="12" xfId="0" applyFont="1" applyFill="1" applyBorder="1" applyAlignment="1">
      <alignment horizontal="justify"/>
    </xf>
    <xf numFmtId="0" fontId="20" fillId="2" borderId="13" xfId="0" applyFont="1" applyFill="1" applyBorder="1" applyAlignment="1">
      <alignment horizontal="justify"/>
    </xf>
    <xf numFmtId="0" fontId="20" fillId="2" borderId="11" xfId="0" applyFont="1" applyFill="1" applyBorder="1" applyAlignment="1">
      <alignment horizontal="justify" wrapText="1"/>
    </xf>
    <xf numFmtId="0" fontId="20" fillId="2" borderId="12" xfId="0" applyFont="1" applyFill="1" applyBorder="1" applyAlignment="1">
      <alignment horizontal="justify" wrapText="1"/>
    </xf>
    <xf numFmtId="0" fontId="20" fillId="2" borderId="13" xfId="0" applyFont="1" applyFill="1" applyBorder="1" applyAlignment="1">
      <alignment horizontal="justify" wrapText="1"/>
    </xf>
    <xf numFmtId="0" fontId="20" fillId="2" borderId="21" xfId="0" applyFont="1" applyFill="1" applyBorder="1" applyAlignment="1">
      <alignment horizontal="center"/>
    </xf>
    <xf numFmtId="0" fontId="20" fillId="2" borderId="52" xfId="0" applyFont="1" applyFill="1" applyBorder="1" applyAlignment="1">
      <alignment horizontal="justify"/>
    </xf>
    <xf numFmtId="0" fontId="20" fillId="2" borderId="22" xfId="0" applyFont="1" applyFill="1" applyBorder="1" applyAlignment="1">
      <alignment horizontal="justify"/>
    </xf>
    <xf numFmtId="0" fontId="20" fillId="2" borderId="53" xfId="0" applyFont="1" applyFill="1" applyBorder="1" applyAlignment="1">
      <alignment horizontal="justify"/>
    </xf>
    <xf numFmtId="0" fontId="19" fillId="2" borderId="3" xfId="0" applyFont="1" applyFill="1" applyBorder="1" applyAlignment="1">
      <alignment horizontal="left" vertical="center"/>
    </xf>
    <xf numFmtId="0" fontId="19" fillId="2" borderId="4" xfId="0" applyFont="1" applyFill="1" applyBorder="1" applyAlignment="1">
      <alignment horizontal="left" vertical="center"/>
    </xf>
    <xf numFmtId="0" fontId="19" fillId="2" borderId="34" xfId="0" applyFont="1" applyFill="1" applyBorder="1" applyAlignment="1">
      <alignment horizontal="center"/>
    </xf>
    <xf numFmtId="0" fontId="19" fillId="2" borderId="35" xfId="0" applyFont="1" applyFill="1" applyBorder="1" applyAlignment="1">
      <alignment horizontal="center"/>
    </xf>
    <xf numFmtId="0" fontId="19" fillId="2" borderId="36" xfId="0" applyFont="1" applyFill="1" applyBorder="1" applyAlignment="1">
      <alignment horizontal="center"/>
    </xf>
    <xf numFmtId="0" fontId="23" fillId="2" borderId="30" xfId="0" applyFont="1" applyFill="1" applyBorder="1" applyAlignment="1">
      <alignment horizontal="center"/>
    </xf>
    <xf numFmtId="0" fontId="23" fillId="2" borderId="40" xfId="0" applyFont="1" applyFill="1" applyBorder="1" applyAlignment="1">
      <alignment horizontal="center"/>
    </xf>
    <xf numFmtId="0" fontId="23" fillId="2" borderId="31" xfId="0" applyFont="1" applyFill="1" applyBorder="1" applyAlignment="1">
      <alignment horizontal="center"/>
    </xf>
    <xf numFmtId="0" fontId="23" fillId="2" borderId="9" xfId="0" applyFont="1" applyFill="1" applyBorder="1" applyAlignment="1">
      <alignment horizontal="center"/>
    </xf>
    <xf numFmtId="0" fontId="23" fillId="2" borderId="0" xfId="0" applyFont="1" applyFill="1" applyAlignment="1">
      <alignment horizontal="center"/>
    </xf>
    <xf numFmtId="0" fontId="23" fillId="2" borderId="10" xfId="0" applyFont="1" applyFill="1" applyBorder="1" applyAlignment="1">
      <alignment horizontal="center"/>
    </xf>
    <xf numFmtId="0" fontId="23" fillId="2" borderId="32" xfId="0" applyFont="1" applyFill="1" applyBorder="1" applyAlignment="1">
      <alignment horizontal="center"/>
    </xf>
    <xf numFmtId="0" fontId="23" fillId="2" borderId="41" xfId="0" applyFont="1" applyFill="1" applyBorder="1" applyAlignment="1">
      <alignment horizontal="center"/>
    </xf>
    <xf numFmtId="0" fontId="23" fillId="2" borderId="33" xfId="0" applyFont="1" applyFill="1" applyBorder="1" applyAlignment="1">
      <alignment horizontal="center"/>
    </xf>
    <xf numFmtId="0" fontId="22" fillId="2" borderId="30" xfId="0" applyFont="1" applyFill="1" applyBorder="1" applyAlignment="1">
      <alignment horizontal="center" vertical="center" wrapText="1"/>
    </xf>
    <xf numFmtId="0" fontId="22" fillId="2" borderId="40" xfId="0" applyFont="1" applyFill="1" applyBorder="1" applyAlignment="1">
      <alignment horizontal="center" vertical="center" wrapText="1"/>
    </xf>
    <xf numFmtId="0" fontId="22" fillId="2" borderId="40" xfId="0" applyFont="1" applyFill="1" applyBorder="1" applyAlignment="1">
      <alignment horizontal="center" vertical="center"/>
    </xf>
    <xf numFmtId="0" fontId="22" fillId="2" borderId="31" xfId="0" applyFont="1" applyFill="1" applyBorder="1" applyAlignment="1">
      <alignment horizontal="center" vertical="center"/>
    </xf>
    <xf numFmtId="0" fontId="22" fillId="2" borderId="30" xfId="0" applyFont="1" applyFill="1" applyBorder="1" applyAlignment="1">
      <alignment horizontal="center" vertical="center"/>
    </xf>
    <xf numFmtId="0" fontId="22" fillId="2" borderId="9" xfId="0" applyFont="1" applyFill="1" applyBorder="1" applyAlignment="1">
      <alignment horizontal="center" vertical="center"/>
    </xf>
    <xf numFmtId="0" fontId="22" fillId="2" borderId="10" xfId="0" applyFont="1" applyFill="1" applyBorder="1" applyAlignment="1">
      <alignment horizontal="center" vertical="center"/>
    </xf>
    <xf numFmtId="0" fontId="22" fillId="2" borderId="32" xfId="0" applyFont="1" applyFill="1" applyBorder="1" applyAlignment="1">
      <alignment horizontal="center" vertical="center"/>
    </xf>
    <xf numFmtId="0" fontId="22" fillId="2" borderId="33" xfId="0" applyFont="1" applyFill="1" applyBorder="1" applyAlignment="1">
      <alignment horizontal="center" vertical="center"/>
    </xf>
    <xf numFmtId="0" fontId="22" fillId="2" borderId="0" xfId="0" applyFont="1" applyFill="1" applyAlignment="1">
      <alignment horizontal="center" vertical="center"/>
    </xf>
    <xf numFmtId="0" fontId="19" fillId="2" borderId="32" xfId="0" applyFont="1" applyFill="1" applyBorder="1" applyAlignment="1">
      <alignment horizontal="center" vertical="center" wrapText="1"/>
    </xf>
    <xf numFmtId="0" fontId="19" fillId="2" borderId="41" xfId="0" applyFont="1" applyFill="1" applyBorder="1" applyAlignment="1">
      <alignment horizontal="center" vertical="center" wrapText="1"/>
    </xf>
    <xf numFmtId="0" fontId="19" fillId="2" borderId="33" xfId="0" applyFont="1" applyFill="1" applyBorder="1" applyAlignment="1">
      <alignment horizontal="center" vertical="center" wrapText="1"/>
    </xf>
    <xf numFmtId="0" fontId="19" fillId="2" borderId="48" xfId="0" applyFont="1" applyFill="1" applyBorder="1" applyAlignment="1">
      <alignment horizontal="center"/>
    </xf>
    <xf numFmtId="0" fontId="19" fillId="2" borderId="49" xfId="0" applyFont="1" applyFill="1" applyBorder="1" applyAlignment="1">
      <alignment horizontal="center"/>
    </xf>
    <xf numFmtId="0" fontId="19" fillId="2" borderId="48" xfId="0" applyFont="1" applyFill="1" applyBorder="1" applyAlignment="1">
      <alignment horizontal="left" vertical="center"/>
    </xf>
    <xf numFmtId="0" fontId="19" fillId="2" borderId="49" xfId="0" applyFont="1" applyFill="1" applyBorder="1" applyAlignment="1">
      <alignment horizontal="left" vertical="center"/>
    </xf>
    <xf numFmtId="0" fontId="19" fillId="2" borderId="48" xfId="0" applyFont="1" applyFill="1" applyBorder="1" applyAlignment="1">
      <alignment horizontal="center" vertical="center"/>
    </xf>
    <xf numFmtId="0" fontId="19" fillId="2" borderId="49" xfId="0" applyFont="1" applyFill="1" applyBorder="1" applyAlignment="1">
      <alignment horizontal="center" vertical="center"/>
    </xf>
    <xf numFmtId="0" fontId="4" fillId="3" borderId="7" xfId="18" applyFont="1" applyFill="1" applyBorder="1" applyAlignment="1">
      <alignment horizontal="center" vertical="center" wrapText="1"/>
    </xf>
    <xf numFmtId="0" fontId="9" fillId="2" borderId="20" xfId="0" applyFont="1" applyFill="1" applyBorder="1" applyAlignment="1">
      <alignment horizontal="left" vertical="top"/>
    </xf>
    <xf numFmtId="0" fontId="9" fillId="2" borderId="12" xfId="0" applyFont="1" applyFill="1" applyBorder="1" applyAlignment="1">
      <alignment horizontal="left" vertical="top"/>
    </xf>
    <xf numFmtId="0" fontId="9" fillId="2" borderId="14" xfId="0" applyFont="1" applyFill="1" applyBorder="1" applyAlignment="1">
      <alignment horizontal="left" vertical="top"/>
    </xf>
    <xf numFmtId="0" fontId="4" fillId="2" borderId="7" xfId="5" applyFont="1" applyFill="1" applyBorder="1" applyAlignment="1">
      <alignment horizontal="center" vertical="center" wrapText="1"/>
    </xf>
    <xf numFmtId="0" fontId="3" fillId="0" borderId="11" xfId="18" applyFont="1" applyBorder="1" applyAlignment="1">
      <alignment horizontal="center" vertical="center" wrapText="1"/>
    </xf>
    <xf numFmtId="0" fontId="3" fillId="0" borderId="12" xfId="18" applyFont="1" applyBorder="1" applyAlignment="1">
      <alignment horizontal="center" vertical="center" wrapText="1"/>
    </xf>
    <xf numFmtId="0" fontId="3" fillId="0" borderId="14" xfId="18" applyFont="1" applyBorder="1" applyAlignment="1">
      <alignment horizontal="center" vertical="center" wrapText="1"/>
    </xf>
    <xf numFmtId="0" fontId="6" fillId="0" borderId="7" xfId="18" applyFont="1" applyBorder="1" applyAlignment="1">
      <alignment horizontal="center" vertical="center"/>
    </xf>
    <xf numFmtId="0" fontId="4" fillId="0" borderId="47" xfId="18" applyFont="1" applyBorder="1" applyAlignment="1">
      <alignment horizontal="center" vertical="center" wrapText="1"/>
    </xf>
    <xf numFmtId="0" fontId="4" fillId="0" borderId="0" xfId="18" applyFont="1" applyBorder="1" applyAlignment="1">
      <alignment horizontal="center" vertical="center" wrapText="1"/>
    </xf>
    <xf numFmtId="0" fontId="4" fillId="0" borderId="46" xfId="18" applyFont="1" applyBorder="1" applyAlignment="1">
      <alignment horizontal="center" vertical="center" wrapText="1"/>
    </xf>
    <xf numFmtId="0" fontId="5" fillId="0" borderId="7" xfId="18" applyFont="1" applyBorder="1" applyAlignment="1">
      <alignment horizontal="left" vertical="center" wrapText="1"/>
    </xf>
    <xf numFmtId="0" fontId="4" fillId="0" borderId="26" xfId="18" applyFont="1" applyBorder="1" applyAlignment="1">
      <alignment horizontal="left" vertical="center" wrapText="1"/>
    </xf>
    <xf numFmtId="0" fontId="4" fillId="0" borderId="15" xfId="18" applyFont="1" applyBorder="1" applyAlignment="1">
      <alignment horizontal="left" vertical="center" wrapText="1"/>
    </xf>
    <xf numFmtId="0" fontId="4" fillId="0" borderId="12" xfId="18" applyFont="1" applyBorder="1" applyAlignment="1">
      <alignment horizontal="left" vertical="center" wrapText="1"/>
    </xf>
    <xf numFmtId="0" fontId="4" fillId="0" borderId="14" xfId="18" applyFont="1" applyBorder="1" applyAlignment="1">
      <alignment horizontal="left" vertical="center" wrapText="1"/>
    </xf>
    <xf numFmtId="0" fontId="27" fillId="0" borderId="7" xfId="0" applyFont="1" applyBorder="1" applyAlignment="1">
      <alignment vertical="center" wrapText="1"/>
    </xf>
    <xf numFmtId="0" fontId="4" fillId="3" borderId="7" xfId="18" applyFont="1" applyFill="1" applyBorder="1" applyAlignment="1">
      <alignment horizontal="right" vertical="center" wrapText="1"/>
    </xf>
    <xf numFmtId="0" fontId="4" fillId="0" borderId="7" xfId="18" applyFont="1" applyBorder="1" applyAlignment="1">
      <alignment horizontal="left" vertical="center" wrapText="1"/>
    </xf>
    <xf numFmtId="0" fontId="5" fillId="0" borderId="11" xfId="18" applyFont="1" applyBorder="1" applyAlignment="1">
      <alignment horizontal="center" vertical="center" wrapText="1"/>
    </xf>
    <xf numFmtId="0" fontId="5" fillId="0" borderId="14" xfId="18" applyFont="1" applyBorder="1" applyAlignment="1">
      <alignment horizontal="center" vertical="center" wrapText="1"/>
    </xf>
    <xf numFmtId="0" fontId="4" fillId="3" borderId="11" xfId="18" applyFont="1" applyFill="1" applyBorder="1" applyAlignment="1">
      <alignment horizontal="right" vertical="center" wrapText="1"/>
    </xf>
    <xf numFmtId="0" fontId="4" fillId="3" borderId="12" xfId="18" applyFont="1" applyFill="1" applyBorder="1" applyAlignment="1">
      <alignment horizontal="right" vertical="center" wrapText="1"/>
    </xf>
    <xf numFmtId="0" fontId="4" fillId="3" borderId="14" xfId="18" applyFont="1" applyFill="1" applyBorder="1" applyAlignment="1">
      <alignment horizontal="right" vertical="center" wrapText="1"/>
    </xf>
    <xf numFmtId="0" fontId="4" fillId="0" borderId="7" xfId="18" applyFont="1" applyBorder="1" applyAlignment="1">
      <alignment horizontal="right" vertical="center" wrapText="1"/>
    </xf>
    <xf numFmtId="0" fontId="4" fillId="0" borderId="7" xfId="18" applyFont="1" applyBorder="1" applyAlignment="1">
      <alignment horizontal="center" vertical="center" wrapText="1"/>
    </xf>
    <xf numFmtId="0" fontId="6" fillId="2" borderId="0" xfId="18" applyFont="1" applyFill="1" applyBorder="1"/>
    <xf numFmtId="44" fontId="6" fillId="2" borderId="0" xfId="18" applyNumberFormat="1" applyFont="1" applyFill="1" applyBorder="1" applyAlignment="1">
      <alignment horizontal="center"/>
    </xf>
    <xf numFmtId="0" fontId="9" fillId="2" borderId="21" xfId="0" applyFont="1" applyFill="1" applyBorder="1" applyAlignment="1">
      <alignment horizontal="left" vertical="top"/>
    </xf>
    <xf numFmtId="0" fontId="9" fillId="2" borderId="22" xfId="0" applyFont="1" applyFill="1" applyBorder="1" applyAlignment="1">
      <alignment horizontal="left" vertical="top"/>
    </xf>
    <xf numFmtId="0" fontId="9" fillId="2" borderId="51" xfId="0" applyFont="1" applyFill="1" applyBorder="1" applyAlignment="1">
      <alignment horizontal="left" vertical="top"/>
    </xf>
  </cellXfs>
  <cellStyles count="41">
    <cellStyle name="Millares 2" xfId="17" xr:uid="{00000000-0005-0000-0000-000000000000}"/>
    <cellStyle name="Millares 2 2" xfId="25" xr:uid="{00000000-0005-0000-0000-000001000000}"/>
    <cellStyle name="Millares 3" xfId="22" xr:uid="{00000000-0005-0000-0000-000002000000}"/>
    <cellStyle name="Millares 3 2" xfId="28" xr:uid="{00000000-0005-0000-0000-000003000000}"/>
    <cellStyle name="Millares 4" xfId="30" xr:uid="{00000000-0005-0000-0000-000004000000}"/>
    <cellStyle name="Millares 5" xfId="23" xr:uid="{00000000-0005-0000-0000-000005000000}"/>
    <cellStyle name="Moneda" xfId="38" builtinId="4"/>
    <cellStyle name="Moneda [0] 2" xfId="20" xr:uid="{00000000-0005-0000-0000-000007000000}"/>
    <cellStyle name="Moneda [0] 2 2" xfId="26" xr:uid="{00000000-0005-0000-0000-000008000000}"/>
    <cellStyle name="Moneda 2" xfId="8" xr:uid="{00000000-0005-0000-0000-000009000000}"/>
    <cellStyle name="Moneda 2 12" xfId="13" xr:uid="{00000000-0005-0000-0000-00000A000000}"/>
    <cellStyle name="Moneda 3" xfId="10" xr:uid="{00000000-0005-0000-0000-00000B000000}"/>
    <cellStyle name="Moneda 3 2" xfId="24" xr:uid="{00000000-0005-0000-0000-00000C000000}"/>
    <cellStyle name="Moneda 4" xfId="21" xr:uid="{00000000-0005-0000-0000-00000D000000}"/>
    <cellStyle name="Moneda 4 2" xfId="27" xr:uid="{00000000-0005-0000-0000-00000E000000}"/>
    <cellStyle name="Moneda 5" xfId="32" xr:uid="{00000000-0005-0000-0000-00000F000000}"/>
    <cellStyle name="Moneda 6" xfId="34" xr:uid="{00000000-0005-0000-0000-000010000000}"/>
    <cellStyle name="Moneda 7" xfId="29" xr:uid="{00000000-0005-0000-0000-000011000000}"/>
    <cellStyle name="Moneda 8" xfId="36" xr:uid="{00000000-0005-0000-0000-000012000000}"/>
    <cellStyle name="Moneda 9" xfId="3" xr:uid="{00000000-0005-0000-0000-000013000000}"/>
    <cellStyle name="Normal" xfId="0" builtinId="0"/>
    <cellStyle name="Normal 10 2" xfId="18" xr:uid="{00000000-0005-0000-0000-000015000000}"/>
    <cellStyle name="Normal 13 3" xfId="16" xr:uid="{00000000-0005-0000-0000-000016000000}"/>
    <cellStyle name="Normal 2" xfId="7" xr:uid="{00000000-0005-0000-0000-000017000000}"/>
    <cellStyle name="Normal 2 16" xfId="19" xr:uid="{00000000-0005-0000-0000-000018000000}"/>
    <cellStyle name="Normal 2 2" xfId="4" xr:uid="{00000000-0005-0000-0000-000019000000}"/>
    <cellStyle name="Normal 2 2 2 10" xfId="14" xr:uid="{00000000-0005-0000-0000-00001A000000}"/>
    <cellStyle name="Normal 2 2 21" xfId="37" xr:uid="{00000000-0005-0000-0000-00001B000000}"/>
    <cellStyle name="Normal 2 4" xfId="31" xr:uid="{00000000-0005-0000-0000-00001C000000}"/>
    <cellStyle name="Normal 3" xfId="6" xr:uid="{00000000-0005-0000-0000-00001D000000}"/>
    <cellStyle name="Normal 3 2" xfId="2" xr:uid="{00000000-0005-0000-0000-00001E000000}"/>
    <cellStyle name="Normal 3 3" xfId="9" xr:uid="{00000000-0005-0000-0000-00001F000000}"/>
    <cellStyle name="Normal 39 2" xfId="15" xr:uid="{00000000-0005-0000-0000-000020000000}"/>
    <cellStyle name="Normal 44" xfId="11" xr:uid="{00000000-0005-0000-0000-000021000000}"/>
    <cellStyle name="Normal 5" xfId="33" xr:uid="{00000000-0005-0000-0000-000022000000}"/>
    <cellStyle name="Normal 5 2" xfId="35" xr:uid="{00000000-0005-0000-0000-000023000000}"/>
    <cellStyle name="Normal 7" xfId="5" xr:uid="{00000000-0005-0000-0000-000024000000}"/>
    <cellStyle name="Normal_PRESUPUESTO OFICIAL ADENDA 5 DE ENERO" xfId="40" xr:uid="{EFF0D634-1000-4943-B9D0-8DF698EB874B}"/>
    <cellStyle name="Normal_Pto rev 13" xfId="39" xr:uid="{6DEA1E19-44E1-4529-940B-7D560E2E78EF}"/>
    <cellStyle name="Porcentaje" xfId="1" builtinId="5"/>
    <cellStyle name="Porcentaje 2 2" xfId="12" xr:uid="{00000000-0005-0000-0000-00002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94.xml"/><Relationship Id="rId21" Type="http://schemas.openxmlformats.org/officeDocument/2006/relationships/worksheet" Target="worksheets/sheet21.xml"/><Relationship Id="rId63" Type="http://schemas.openxmlformats.org/officeDocument/2006/relationships/externalLink" Target="externalLinks/externalLink40.xml"/><Relationship Id="rId159" Type="http://schemas.openxmlformats.org/officeDocument/2006/relationships/externalLink" Target="externalLinks/externalLink136.xml"/><Relationship Id="rId170" Type="http://schemas.openxmlformats.org/officeDocument/2006/relationships/externalLink" Target="externalLinks/externalLink147.xml"/><Relationship Id="rId226" Type="http://schemas.openxmlformats.org/officeDocument/2006/relationships/externalLink" Target="externalLinks/externalLink203.xml"/><Relationship Id="rId107" Type="http://schemas.openxmlformats.org/officeDocument/2006/relationships/externalLink" Target="externalLinks/externalLink84.xml"/><Relationship Id="rId11" Type="http://schemas.openxmlformats.org/officeDocument/2006/relationships/worksheet" Target="worksheets/sheet11.xml"/><Relationship Id="rId32" Type="http://schemas.openxmlformats.org/officeDocument/2006/relationships/externalLink" Target="externalLinks/externalLink9.xml"/><Relationship Id="rId53" Type="http://schemas.openxmlformats.org/officeDocument/2006/relationships/externalLink" Target="externalLinks/externalLink30.xml"/><Relationship Id="rId74" Type="http://schemas.openxmlformats.org/officeDocument/2006/relationships/externalLink" Target="externalLinks/externalLink51.xml"/><Relationship Id="rId128" Type="http://schemas.openxmlformats.org/officeDocument/2006/relationships/externalLink" Target="externalLinks/externalLink105.xml"/><Relationship Id="rId149" Type="http://schemas.openxmlformats.org/officeDocument/2006/relationships/externalLink" Target="externalLinks/externalLink126.xml"/><Relationship Id="rId5" Type="http://schemas.openxmlformats.org/officeDocument/2006/relationships/worksheet" Target="worksheets/sheet5.xml"/><Relationship Id="rId95" Type="http://schemas.openxmlformats.org/officeDocument/2006/relationships/externalLink" Target="externalLinks/externalLink72.xml"/><Relationship Id="rId160" Type="http://schemas.openxmlformats.org/officeDocument/2006/relationships/externalLink" Target="externalLinks/externalLink137.xml"/><Relationship Id="rId181" Type="http://schemas.openxmlformats.org/officeDocument/2006/relationships/externalLink" Target="externalLinks/externalLink158.xml"/><Relationship Id="rId216" Type="http://schemas.openxmlformats.org/officeDocument/2006/relationships/externalLink" Target="externalLinks/externalLink193.xml"/><Relationship Id="rId237" Type="http://schemas.openxmlformats.org/officeDocument/2006/relationships/externalLink" Target="externalLinks/externalLink214.xml"/><Relationship Id="rId258" Type="http://schemas.openxmlformats.org/officeDocument/2006/relationships/externalLink" Target="externalLinks/externalLink235.xml"/><Relationship Id="rId22" Type="http://schemas.openxmlformats.org/officeDocument/2006/relationships/worksheet" Target="worksheets/sheet22.xml"/><Relationship Id="rId43" Type="http://schemas.openxmlformats.org/officeDocument/2006/relationships/externalLink" Target="externalLinks/externalLink20.xml"/><Relationship Id="rId64" Type="http://schemas.openxmlformats.org/officeDocument/2006/relationships/externalLink" Target="externalLinks/externalLink41.xml"/><Relationship Id="rId118" Type="http://schemas.openxmlformats.org/officeDocument/2006/relationships/externalLink" Target="externalLinks/externalLink95.xml"/><Relationship Id="rId139" Type="http://schemas.openxmlformats.org/officeDocument/2006/relationships/externalLink" Target="externalLinks/externalLink116.xml"/><Relationship Id="rId85" Type="http://schemas.openxmlformats.org/officeDocument/2006/relationships/externalLink" Target="externalLinks/externalLink62.xml"/><Relationship Id="rId150" Type="http://schemas.openxmlformats.org/officeDocument/2006/relationships/externalLink" Target="externalLinks/externalLink127.xml"/><Relationship Id="rId171" Type="http://schemas.openxmlformats.org/officeDocument/2006/relationships/externalLink" Target="externalLinks/externalLink148.xml"/><Relationship Id="rId192" Type="http://schemas.openxmlformats.org/officeDocument/2006/relationships/externalLink" Target="externalLinks/externalLink169.xml"/><Relationship Id="rId206" Type="http://schemas.openxmlformats.org/officeDocument/2006/relationships/externalLink" Target="externalLinks/externalLink183.xml"/><Relationship Id="rId227" Type="http://schemas.openxmlformats.org/officeDocument/2006/relationships/externalLink" Target="externalLinks/externalLink204.xml"/><Relationship Id="rId248" Type="http://schemas.openxmlformats.org/officeDocument/2006/relationships/externalLink" Target="externalLinks/externalLink225.xml"/><Relationship Id="rId12" Type="http://schemas.openxmlformats.org/officeDocument/2006/relationships/worksheet" Target="worksheets/sheet12.xml"/><Relationship Id="rId33" Type="http://schemas.openxmlformats.org/officeDocument/2006/relationships/externalLink" Target="externalLinks/externalLink10.xml"/><Relationship Id="rId108" Type="http://schemas.openxmlformats.org/officeDocument/2006/relationships/externalLink" Target="externalLinks/externalLink85.xml"/><Relationship Id="rId129" Type="http://schemas.openxmlformats.org/officeDocument/2006/relationships/externalLink" Target="externalLinks/externalLink106.xml"/><Relationship Id="rId54" Type="http://schemas.openxmlformats.org/officeDocument/2006/relationships/externalLink" Target="externalLinks/externalLink31.xml"/><Relationship Id="rId75" Type="http://schemas.openxmlformats.org/officeDocument/2006/relationships/externalLink" Target="externalLinks/externalLink52.xml"/><Relationship Id="rId96" Type="http://schemas.openxmlformats.org/officeDocument/2006/relationships/externalLink" Target="externalLinks/externalLink73.xml"/><Relationship Id="rId140" Type="http://schemas.openxmlformats.org/officeDocument/2006/relationships/externalLink" Target="externalLinks/externalLink117.xml"/><Relationship Id="rId161" Type="http://schemas.openxmlformats.org/officeDocument/2006/relationships/externalLink" Target="externalLinks/externalLink138.xml"/><Relationship Id="rId182" Type="http://schemas.openxmlformats.org/officeDocument/2006/relationships/externalLink" Target="externalLinks/externalLink159.xml"/><Relationship Id="rId217" Type="http://schemas.openxmlformats.org/officeDocument/2006/relationships/externalLink" Target="externalLinks/externalLink194.xml"/><Relationship Id="rId6" Type="http://schemas.openxmlformats.org/officeDocument/2006/relationships/worksheet" Target="worksheets/sheet6.xml"/><Relationship Id="rId238" Type="http://schemas.openxmlformats.org/officeDocument/2006/relationships/externalLink" Target="externalLinks/externalLink215.xml"/><Relationship Id="rId259" Type="http://schemas.openxmlformats.org/officeDocument/2006/relationships/externalLink" Target="externalLinks/externalLink236.xml"/><Relationship Id="rId23" Type="http://schemas.openxmlformats.org/officeDocument/2006/relationships/worksheet" Target="worksheets/sheet23.xml"/><Relationship Id="rId119" Type="http://schemas.openxmlformats.org/officeDocument/2006/relationships/externalLink" Target="externalLinks/externalLink96.xml"/><Relationship Id="rId44" Type="http://schemas.openxmlformats.org/officeDocument/2006/relationships/externalLink" Target="externalLinks/externalLink21.xml"/><Relationship Id="rId65" Type="http://schemas.openxmlformats.org/officeDocument/2006/relationships/externalLink" Target="externalLinks/externalLink42.xml"/><Relationship Id="rId86" Type="http://schemas.openxmlformats.org/officeDocument/2006/relationships/externalLink" Target="externalLinks/externalLink63.xml"/><Relationship Id="rId130" Type="http://schemas.openxmlformats.org/officeDocument/2006/relationships/externalLink" Target="externalLinks/externalLink107.xml"/><Relationship Id="rId151" Type="http://schemas.openxmlformats.org/officeDocument/2006/relationships/externalLink" Target="externalLinks/externalLink128.xml"/><Relationship Id="rId172" Type="http://schemas.openxmlformats.org/officeDocument/2006/relationships/externalLink" Target="externalLinks/externalLink149.xml"/><Relationship Id="rId193" Type="http://schemas.openxmlformats.org/officeDocument/2006/relationships/externalLink" Target="externalLinks/externalLink170.xml"/><Relationship Id="rId207" Type="http://schemas.openxmlformats.org/officeDocument/2006/relationships/externalLink" Target="externalLinks/externalLink184.xml"/><Relationship Id="rId228" Type="http://schemas.openxmlformats.org/officeDocument/2006/relationships/externalLink" Target="externalLinks/externalLink205.xml"/><Relationship Id="rId249" Type="http://schemas.openxmlformats.org/officeDocument/2006/relationships/externalLink" Target="externalLinks/externalLink226.xml"/><Relationship Id="rId13" Type="http://schemas.openxmlformats.org/officeDocument/2006/relationships/worksheet" Target="worksheets/sheet13.xml"/><Relationship Id="rId109" Type="http://schemas.openxmlformats.org/officeDocument/2006/relationships/externalLink" Target="externalLinks/externalLink86.xml"/><Relationship Id="rId260" Type="http://schemas.openxmlformats.org/officeDocument/2006/relationships/externalLink" Target="externalLinks/externalLink237.xml"/><Relationship Id="rId34" Type="http://schemas.openxmlformats.org/officeDocument/2006/relationships/externalLink" Target="externalLinks/externalLink11.xml"/><Relationship Id="rId55" Type="http://schemas.openxmlformats.org/officeDocument/2006/relationships/externalLink" Target="externalLinks/externalLink32.xml"/><Relationship Id="rId76" Type="http://schemas.openxmlformats.org/officeDocument/2006/relationships/externalLink" Target="externalLinks/externalLink53.xml"/><Relationship Id="rId97" Type="http://schemas.openxmlformats.org/officeDocument/2006/relationships/externalLink" Target="externalLinks/externalLink74.xml"/><Relationship Id="rId120" Type="http://schemas.openxmlformats.org/officeDocument/2006/relationships/externalLink" Target="externalLinks/externalLink97.xml"/><Relationship Id="rId141" Type="http://schemas.openxmlformats.org/officeDocument/2006/relationships/externalLink" Target="externalLinks/externalLink118.xml"/><Relationship Id="rId7" Type="http://schemas.openxmlformats.org/officeDocument/2006/relationships/worksheet" Target="worksheets/sheet7.xml"/><Relationship Id="rId162" Type="http://schemas.openxmlformats.org/officeDocument/2006/relationships/externalLink" Target="externalLinks/externalLink139.xml"/><Relationship Id="rId183" Type="http://schemas.openxmlformats.org/officeDocument/2006/relationships/externalLink" Target="externalLinks/externalLink160.xml"/><Relationship Id="rId218" Type="http://schemas.openxmlformats.org/officeDocument/2006/relationships/externalLink" Target="externalLinks/externalLink195.xml"/><Relationship Id="rId239" Type="http://schemas.openxmlformats.org/officeDocument/2006/relationships/externalLink" Target="externalLinks/externalLink216.xml"/><Relationship Id="rId250" Type="http://schemas.openxmlformats.org/officeDocument/2006/relationships/externalLink" Target="externalLinks/externalLink227.xml"/><Relationship Id="rId24" Type="http://schemas.openxmlformats.org/officeDocument/2006/relationships/externalLink" Target="externalLinks/externalLink1.xml"/><Relationship Id="rId45" Type="http://schemas.openxmlformats.org/officeDocument/2006/relationships/externalLink" Target="externalLinks/externalLink22.xml"/><Relationship Id="rId66" Type="http://schemas.openxmlformats.org/officeDocument/2006/relationships/externalLink" Target="externalLinks/externalLink43.xml"/><Relationship Id="rId87" Type="http://schemas.openxmlformats.org/officeDocument/2006/relationships/externalLink" Target="externalLinks/externalLink64.xml"/><Relationship Id="rId110" Type="http://schemas.openxmlformats.org/officeDocument/2006/relationships/externalLink" Target="externalLinks/externalLink87.xml"/><Relationship Id="rId131" Type="http://schemas.openxmlformats.org/officeDocument/2006/relationships/externalLink" Target="externalLinks/externalLink108.xml"/><Relationship Id="rId152" Type="http://schemas.openxmlformats.org/officeDocument/2006/relationships/externalLink" Target="externalLinks/externalLink129.xml"/><Relationship Id="rId173" Type="http://schemas.openxmlformats.org/officeDocument/2006/relationships/externalLink" Target="externalLinks/externalLink150.xml"/><Relationship Id="rId194" Type="http://schemas.openxmlformats.org/officeDocument/2006/relationships/externalLink" Target="externalLinks/externalLink171.xml"/><Relationship Id="rId208" Type="http://schemas.openxmlformats.org/officeDocument/2006/relationships/externalLink" Target="externalLinks/externalLink185.xml"/><Relationship Id="rId229" Type="http://schemas.openxmlformats.org/officeDocument/2006/relationships/externalLink" Target="externalLinks/externalLink206.xml"/><Relationship Id="rId240" Type="http://schemas.openxmlformats.org/officeDocument/2006/relationships/externalLink" Target="externalLinks/externalLink217.xml"/><Relationship Id="rId261" Type="http://schemas.openxmlformats.org/officeDocument/2006/relationships/externalLink" Target="externalLinks/externalLink238.xml"/><Relationship Id="rId14" Type="http://schemas.openxmlformats.org/officeDocument/2006/relationships/worksheet" Target="worksheets/sheet14.xml"/><Relationship Id="rId35" Type="http://schemas.openxmlformats.org/officeDocument/2006/relationships/externalLink" Target="externalLinks/externalLink12.xml"/><Relationship Id="rId56" Type="http://schemas.openxmlformats.org/officeDocument/2006/relationships/externalLink" Target="externalLinks/externalLink33.xml"/><Relationship Id="rId77" Type="http://schemas.openxmlformats.org/officeDocument/2006/relationships/externalLink" Target="externalLinks/externalLink54.xml"/><Relationship Id="rId100" Type="http://schemas.openxmlformats.org/officeDocument/2006/relationships/externalLink" Target="externalLinks/externalLink77.xml"/><Relationship Id="rId8" Type="http://schemas.openxmlformats.org/officeDocument/2006/relationships/worksheet" Target="worksheets/sheet8.xml"/><Relationship Id="rId98" Type="http://schemas.openxmlformats.org/officeDocument/2006/relationships/externalLink" Target="externalLinks/externalLink75.xml"/><Relationship Id="rId121" Type="http://schemas.openxmlformats.org/officeDocument/2006/relationships/externalLink" Target="externalLinks/externalLink98.xml"/><Relationship Id="rId142" Type="http://schemas.openxmlformats.org/officeDocument/2006/relationships/externalLink" Target="externalLinks/externalLink119.xml"/><Relationship Id="rId163" Type="http://schemas.openxmlformats.org/officeDocument/2006/relationships/externalLink" Target="externalLinks/externalLink140.xml"/><Relationship Id="rId184" Type="http://schemas.openxmlformats.org/officeDocument/2006/relationships/externalLink" Target="externalLinks/externalLink161.xml"/><Relationship Id="rId219" Type="http://schemas.openxmlformats.org/officeDocument/2006/relationships/externalLink" Target="externalLinks/externalLink196.xml"/><Relationship Id="rId230" Type="http://schemas.openxmlformats.org/officeDocument/2006/relationships/externalLink" Target="externalLinks/externalLink207.xml"/><Relationship Id="rId251" Type="http://schemas.openxmlformats.org/officeDocument/2006/relationships/externalLink" Target="externalLinks/externalLink228.xml"/><Relationship Id="rId25" Type="http://schemas.openxmlformats.org/officeDocument/2006/relationships/externalLink" Target="externalLinks/externalLink2.xml"/><Relationship Id="rId46" Type="http://schemas.openxmlformats.org/officeDocument/2006/relationships/externalLink" Target="externalLinks/externalLink23.xml"/><Relationship Id="rId67" Type="http://schemas.openxmlformats.org/officeDocument/2006/relationships/externalLink" Target="externalLinks/externalLink44.xml"/><Relationship Id="rId88" Type="http://schemas.openxmlformats.org/officeDocument/2006/relationships/externalLink" Target="externalLinks/externalLink65.xml"/><Relationship Id="rId111" Type="http://schemas.openxmlformats.org/officeDocument/2006/relationships/externalLink" Target="externalLinks/externalLink88.xml"/><Relationship Id="rId132" Type="http://schemas.openxmlformats.org/officeDocument/2006/relationships/externalLink" Target="externalLinks/externalLink109.xml"/><Relationship Id="rId153" Type="http://schemas.openxmlformats.org/officeDocument/2006/relationships/externalLink" Target="externalLinks/externalLink130.xml"/><Relationship Id="rId174" Type="http://schemas.openxmlformats.org/officeDocument/2006/relationships/externalLink" Target="externalLinks/externalLink151.xml"/><Relationship Id="rId195" Type="http://schemas.openxmlformats.org/officeDocument/2006/relationships/externalLink" Target="externalLinks/externalLink172.xml"/><Relationship Id="rId209" Type="http://schemas.openxmlformats.org/officeDocument/2006/relationships/externalLink" Target="externalLinks/externalLink186.xml"/><Relationship Id="rId220" Type="http://schemas.openxmlformats.org/officeDocument/2006/relationships/externalLink" Target="externalLinks/externalLink197.xml"/><Relationship Id="rId241" Type="http://schemas.openxmlformats.org/officeDocument/2006/relationships/externalLink" Target="externalLinks/externalLink218.xml"/><Relationship Id="rId15" Type="http://schemas.openxmlformats.org/officeDocument/2006/relationships/worksheet" Target="worksheets/sheet15.xml"/><Relationship Id="rId36" Type="http://schemas.openxmlformats.org/officeDocument/2006/relationships/externalLink" Target="externalLinks/externalLink13.xml"/><Relationship Id="rId57" Type="http://schemas.openxmlformats.org/officeDocument/2006/relationships/externalLink" Target="externalLinks/externalLink34.xml"/><Relationship Id="rId262" Type="http://schemas.openxmlformats.org/officeDocument/2006/relationships/externalLink" Target="externalLinks/externalLink239.xml"/><Relationship Id="rId78" Type="http://schemas.openxmlformats.org/officeDocument/2006/relationships/externalLink" Target="externalLinks/externalLink55.xml"/><Relationship Id="rId99" Type="http://schemas.openxmlformats.org/officeDocument/2006/relationships/externalLink" Target="externalLinks/externalLink76.xml"/><Relationship Id="rId101" Type="http://schemas.openxmlformats.org/officeDocument/2006/relationships/externalLink" Target="externalLinks/externalLink78.xml"/><Relationship Id="rId122" Type="http://schemas.openxmlformats.org/officeDocument/2006/relationships/externalLink" Target="externalLinks/externalLink99.xml"/><Relationship Id="rId143" Type="http://schemas.openxmlformats.org/officeDocument/2006/relationships/externalLink" Target="externalLinks/externalLink120.xml"/><Relationship Id="rId164" Type="http://schemas.openxmlformats.org/officeDocument/2006/relationships/externalLink" Target="externalLinks/externalLink141.xml"/><Relationship Id="rId185" Type="http://schemas.openxmlformats.org/officeDocument/2006/relationships/externalLink" Target="externalLinks/externalLink162.xml"/><Relationship Id="rId9" Type="http://schemas.openxmlformats.org/officeDocument/2006/relationships/worksheet" Target="worksheets/sheet9.xml"/><Relationship Id="rId210" Type="http://schemas.openxmlformats.org/officeDocument/2006/relationships/externalLink" Target="externalLinks/externalLink187.xml"/><Relationship Id="rId26" Type="http://schemas.openxmlformats.org/officeDocument/2006/relationships/externalLink" Target="externalLinks/externalLink3.xml"/><Relationship Id="rId231" Type="http://schemas.openxmlformats.org/officeDocument/2006/relationships/externalLink" Target="externalLinks/externalLink208.xml"/><Relationship Id="rId252" Type="http://schemas.openxmlformats.org/officeDocument/2006/relationships/externalLink" Target="externalLinks/externalLink229.xml"/><Relationship Id="rId47" Type="http://schemas.openxmlformats.org/officeDocument/2006/relationships/externalLink" Target="externalLinks/externalLink24.xml"/><Relationship Id="rId68" Type="http://schemas.openxmlformats.org/officeDocument/2006/relationships/externalLink" Target="externalLinks/externalLink45.xml"/><Relationship Id="rId89" Type="http://schemas.openxmlformats.org/officeDocument/2006/relationships/externalLink" Target="externalLinks/externalLink66.xml"/><Relationship Id="rId112" Type="http://schemas.openxmlformats.org/officeDocument/2006/relationships/externalLink" Target="externalLinks/externalLink89.xml"/><Relationship Id="rId133" Type="http://schemas.openxmlformats.org/officeDocument/2006/relationships/externalLink" Target="externalLinks/externalLink110.xml"/><Relationship Id="rId154" Type="http://schemas.openxmlformats.org/officeDocument/2006/relationships/externalLink" Target="externalLinks/externalLink131.xml"/><Relationship Id="rId175" Type="http://schemas.openxmlformats.org/officeDocument/2006/relationships/externalLink" Target="externalLinks/externalLink152.xml"/><Relationship Id="rId196" Type="http://schemas.openxmlformats.org/officeDocument/2006/relationships/externalLink" Target="externalLinks/externalLink173.xml"/><Relationship Id="rId200" Type="http://schemas.openxmlformats.org/officeDocument/2006/relationships/externalLink" Target="externalLinks/externalLink177.xml"/><Relationship Id="rId16" Type="http://schemas.openxmlformats.org/officeDocument/2006/relationships/worksheet" Target="worksheets/sheet16.xml"/><Relationship Id="rId221" Type="http://schemas.openxmlformats.org/officeDocument/2006/relationships/externalLink" Target="externalLinks/externalLink198.xml"/><Relationship Id="rId242" Type="http://schemas.openxmlformats.org/officeDocument/2006/relationships/externalLink" Target="externalLinks/externalLink219.xml"/><Relationship Id="rId263" Type="http://schemas.openxmlformats.org/officeDocument/2006/relationships/theme" Target="theme/theme1.xml"/><Relationship Id="rId37" Type="http://schemas.openxmlformats.org/officeDocument/2006/relationships/externalLink" Target="externalLinks/externalLink14.xml"/><Relationship Id="rId58" Type="http://schemas.openxmlformats.org/officeDocument/2006/relationships/externalLink" Target="externalLinks/externalLink35.xml"/><Relationship Id="rId79" Type="http://schemas.openxmlformats.org/officeDocument/2006/relationships/externalLink" Target="externalLinks/externalLink56.xml"/><Relationship Id="rId102" Type="http://schemas.openxmlformats.org/officeDocument/2006/relationships/externalLink" Target="externalLinks/externalLink79.xml"/><Relationship Id="rId123" Type="http://schemas.openxmlformats.org/officeDocument/2006/relationships/externalLink" Target="externalLinks/externalLink100.xml"/><Relationship Id="rId144" Type="http://schemas.openxmlformats.org/officeDocument/2006/relationships/externalLink" Target="externalLinks/externalLink121.xml"/><Relationship Id="rId90" Type="http://schemas.openxmlformats.org/officeDocument/2006/relationships/externalLink" Target="externalLinks/externalLink67.xml"/><Relationship Id="rId165" Type="http://schemas.openxmlformats.org/officeDocument/2006/relationships/externalLink" Target="externalLinks/externalLink142.xml"/><Relationship Id="rId186" Type="http://schemas.openxmlformats.org/officeDocument/2006/relationships/externalLink" Target="externalLinks/externalLink163.xml"/><Relationship Id="rId211" Type="http://schemas.openxmlformats.org/officeDocument/2006/relationships/externalLink" Target="externalLinks/externalLink188.xml"/><Relationship Id="rId232" Type="http://schemas.openxmlformats.org/officeDocument/2006/relationships/externalLink" Target="externalLinks/externalLink209.xml"/><Relationship Id="rId253" Type="http://schemas.openxmlformats.org/officeDocument/2006/relationships/externalLink" Target="externalLinks/externalLink230.xml"/><Relationship Id="rId27" Type="http://schemas.openxmlformats.org/officeDocument/2006/relationships/externalLink" Target="externalLinks/externalLink4.xml"/><Relationship Id="rId48" Type="http://schemas.openxmlformats.org/officeDocument/2006/relationships/externalLink" Target="externalLinks/externalLink25.xml"/><Relationship Id="rId69" Type="http://schemas.openxmlformats.org/officeDocument/2006/relationships/externalLink" Target="externalLinks/externalLink46.xml"/><Relationship Id="rId113" Type="http://schemas.openxmlformats.org/officeDocument/2006/relationships/externalLink" Target="externalLinks/externalLink90.xml"/><Relationship Id="rId134" Type="http://schemas.openxmlformats.org/officeDocument/2006/relationships/externalLink" Target="externalLinks/externalLink111.xml"/><Relationship Id="rId80" Type="http://schemas.openxmlformats.org/officeDocument/2006/relationships/externalLink" Target="externalLinks/externalLink57.xml"/><Relationship Id="rId155" Type="http://schemas.openxmlformats.org/officeDocument/2006/relationships/externalLink" Target="externalLinks/externalLink132.xml"/><Relationship Id="rId176" Type="http://schemas.openxmlformats.org/officeDocument/2006/relationships/externalLink" Target="externalLinks/externalLink153.xml"/><Relationship Id="rId197" Type="http://schemas.openxmlformats.org/officeDocument/2006/relationships/externalLink" Target="externalLinks/externalLink174.xml"/><Relationship Id="rId201" Type="http://schemas.openxmlformats.org/officeDocument/2006/relationships/externalLink" Target="externalLinks/externalLink178.xml"/><Relationship Id="rId222" Type="http://schemas.openxmlformats.org/officeDocument/2006/relationships/externalLink" Target="externalLinks/externalLink199.xml"/><Relationship Id="rId243" Type="http://schemas.openxmlformats.org/officeDocument/2006/relationships/externalLink" Target="externalLinks/externalLink220.xml"/><Relationship Id="rId264" Type="http://schemas.openxmlformats.org/officeDocument/2006/relationships/styles" Target="styles.xml"/><Relationship Id="rId17" Type="http://schemas.openxmlformats.org/officeDocument/2006/relationships/worksheet" Target="worksheets/sheet17.xml"/><Relationship Id="rId38" Type="http://schemas.openxmlformats.org/officeDocument/2006/relationships/externalLink" Target="externalLinks/externalLink15.xml"/><Relationship Id="rId59" Type="http://schemas.openxmlformats.org/officeDocument/2006/relationships/externalLink" Target="externalLinks/externalLink36.xml"/><Relationship Id="rId103" Type="http://schemas.openxmlformats.org/officeDocument/2006/relationships/externalLink" Target="externalLinks/externalLink80.xml"/><Relationship Id="rId124" Type="http://schemas.openxmlformats.org/officeDocument/2006/relationships/externalLink" Target="externalLinks/externalLink101.xml"/><Relationship Id="rId70" Type="http://schemas.openxmlformats.org/officeDocument/2006/relationships/externalLink" Target="externalLinks/externalLink47.xml"/><Relationship Id="rId91" Type="http://schemas.openxmlformats.org/officeDocument/2006/relationships/externalLink" Target="externalLinks/externalLink68.xml"/><Relationship Id="rId145" Type="http://schemas.openxmlformats.org/officeDocument/2006/relationships/externalLink" Target="externalLinks/externalLink122.xml"/><Relationship Id="rId166" Type="http://schemas.openxmlformats.org/officeDocument/2006/relationships/externalLink" Target="externalLinks/externalLink143.xml"/><Relationship Id="rId187" Type="http://schemas.openxmlformats.org/officeDocument/2006/relationships/externalLink" Target="externalLinks/externalLink164.xml"/><Relationship Id="rId1" Type="http://schemas.openxmlformats.org/officeDocument/2006/relationships/worksheet" Target="worksheets/sheet1.xml"/><Relationship Id="rId212" Type="http://schemas.openxmlformats.org/officeDocument/2006/relationships/externalLink" Target="externalLinks/externalLink189.xml"/><Relationship Id="rId233" Type="http://schemas.openxmlformats.org/officeDocument/2006/relationships/externalLink" Target="externalLinks/externalLink210.xml"/><Relationship Id="rId254" Type="http://schemas.openxmlformats.org/officeDocument/2006/relationships/externalLink" Target="externalLinks/externalLink231.xml"/><Relationship Id="rId28" Type="http://schemas.openxmlformats.org/officeDocument/2006/relationships/externalLink" Target="externalLinks/externalLink5.xml"/><Relationship Id="rId49" Type="http://schemas.openxmlformats.org/officeDocument/2006/relationships/externalLink" Target="externalLinks/externalLink26.xml"/><Relationship Id="rId114" Type="http://schemas.openxmlformats.org/officeDocument/2006/relationships/externalLink" Target="externalLinks/externalLink91.xml"/><Relationship Id="rId60" Type="http://schemas.openxmlformats.org/officeDocument/2006/relationships/externalLink" Target="externalLinks/externalLink37.xml"/><Relationship Id="rId81" Type="http://schemas.openxmlformats.org/officeDocument/2006/relationships/externalLink" Target="externalLinks/externalLink58.xml"/><Relationship Id="rId135" Type="http://schemas.openxmlformats.org/officeDocument/2006/relationships/externalLink" Target="externalLinks/externalLink112.xml"/><Relationship Id="rId156" Type="http://schemas.openxmlformats.org/officeDocument/2006/relationships/externalLink" Target="externalLinks/externalLink133.xml"/><Relationship Id="rId177" Type="http://schemas.openxmlformats.org/officeDocument/2006/relationships/externalLink" Target="externalLinks/externalLink154.xml"/><Relationship Id="rId198" Type="http://schemas.openxmlformats.org/officeDocument/2006/relationships/externalLink" Target="externalLinks/externalLink175.xml"/><Relationship Id="rId202" Type="http://schemas.openxmlformats.org/officeDocument/2006/relationships/externalLink" Target="externalLinks/externalLink179.xml"/><Relationship Id="rId223" Type="http://schemas.openxmlformats.org/officeDocument/2006/relationships/externalLink" Target="externalLinks/externalLink200.xml"/><Relationship Id="rId244" Type="http://schemas.openxmlformats.org/officeDocument/2006/relationships/externalLink" Target="externalLinks/externalLink221.xml"/><Relationship Id="rId18" Type="http://schemas.openxmlformats.org/officeDocument/2006/relationships/worksheet" Target="worksheets/sheet18.xml"/><Relationship Id="rId39" Type="http://schemas.openxmlformats.org/officeDocument/2006/relationships/externalLink" Target="externalLinks/externalLink16.xml"/><Relationship Id="rId265" Type="http://schemas.openxmlformats.org/officeDocument/2006/relationships/sharedStrings" Target="sharedStrings.xml"/><Relationship Id="rId50" Type="http://schemas.openxmlformats.org/officeDocument/2006/relationships/externalLink" Target="externalLinks/externalLink27.xml"/><Relationship Id="rId104" Type="http://schemas.openxmlformats.org/officeDocument/2006/relationships/externalLink" Target="externalLinks/externalLink81.xml"/><Relationship Id="rId125" Type="http://schemas.openxmlformats.org/officeDocument/2006/relationships/externalLink" Target="externalLinks/externalLink102.xml"/><Relationship Id="rId146" Type="http://schemas.openxmlformats.org/officeDocument/2006/relationships/externalLink" Target="externalLinks/externalLink123.xml"/><Relationship Id="rId167" Type="http://schemas.openxmlformats.org/officeDocument/2006/relationships/externalLink" Target="externalLinks/externalLink144.xml"/><Relationship Id="rId188" Type="http://schemas.openxmlformats.org/officeDocument/2006/relationships/externalLink" Target="externalLinks/externalLink165.xml"/><Relationship Id="rId71" Type="http://schemas.openxmlformats.org/officeDocument/2006/relationships/externalLink" Target="externalLinks/externalLink48.xml"/><Relationship Id="rId92" Type="http://schemas.openxmlformats.org/officeDocument/2006/relationships/externalLink" Target="externalLinks/externalLink69.xml"/><Relationship Id="rId213" Type="http://schemas.openxmlformats.org/officeDocument/2006/relationships/externalLink" Target="externalLinks/externalLink190.xml"/><Relationship Id="rId234" Type="http://schemas.openxmlformats.org/officeDocument/2006/relationships/externalLink" Target="externalLinks/externalLink211.xml"/><Relationship Id="rId2" Type="http://schemas.openxmlformats.org/officeDocument/2006/relationships/worksheet" Target="worksheets/sheet2.xml"/><Relationship Id="rId29" Type="http://schemas.openxmlformats.org/officeDocument/2006/relationships/externalLink" Target="externalLinks/externalLink6.xml"/><Relationship Id="rId255" Type="http://schemas.openxmlformats.org/officeDocument/2006/relationships/externalLink" Target="externalLinks/externalLink232.xml"/><Relationship Id="rId40" Type="http://schemas.openxmlformats.org/officeDocument/2006/relationships/externalLink" Target="externalLinks/externalLink17.xml"/><Relationship Id="rId115" Type="http://schemas.openxmlformats.org/officeDocument/2006/relationships/externalLink" Target="externalLinks/externalLink92.xml"/><Relationship Id="rId136" Type="http://schemas.openxmlformats.org/officeDocument/2006/relationships/externalLink" Target="externalLinks/externalLink113.xml"/><Relationship Id="rId157" Type="http://schemas.openxmlformats.org/officeDocument/2006/relationships/externalLink" Target="externalLinks/externalLink134.xml"/><Relationship Id="rId178" Type="http://schemas.openxmlformats.org/officeDocument/2006/relationships/externalLink" Target="externalLinks/externalLink155.xml"/><Relationship Id="rId61" Type="http://schemas.openxmlformats.org/officeDocument/2006/relationships/externalLink" Target="externalLinks/externalLink38.xml"/><Relationship Id="rId82" Type="http://schemas.openxmlformats.org/officeDocument/2006/relationships/externalLink" Target="externalLinks/externalLink59.xml"/><Relationship Id="rId199" Type="http://schemas.openxmlformats.org/officeDocument/2006/relationships/externalLink" Target="externalLinks/externalLink176.xml"/><Relationship Id="rId203" Type="http://schemas.openxmlformats.org/officeDocument/2006/relationships/externalLink" Target="externalLinks/externalLink180.xml"/><Relationship Id="rId19" Type="http://schemas.openxmlformats.org/officeDocument/2006/relationships/worksheet" Target="worksheets/sheet19.xml"/><Relationship Id="rId224" Type="http://schemas.openxmlformats.org/officeDocument/2006/relationships/externalLink" Target="externalLinks/externalLink201.xml"/><Relationship Id="rId245" Type="http://schemas.openxmlformats.org/officeDocument/2006/relationships/externalLink" Target="externalLinks/externalLink222.xml"/><Relationship Id="rId266" Type="http://schemas.openxmlformats.org/officeDocument/2006/relationships/calcChain" Target="calcChain.xml"/><Relationship Id="rId30" Type="http://schemas.openxmlformats.org/officeDocument/2006/relationships/externalLink" Target="externalLinks/externalLink7.xml"/><Relationship Id="rId105" Type="http://schemas.openxmlformats.org/officeDocument/2006/relationships/externalLink" Target="externalLinks/externalLink82.xml"/><Relationship Id="rId126" Type="http://schemas.openxmlformats.org/officeDocument/2006/relationships/externalLink" Target="externalLinks/externalLink103.xml"/><Relationship Id="rId147" Type="http://schemas.openxmlformats.org/officeDocument/2006/relationships/externalLink" Target="externalLinks/externalLink124.xml"/><Relationship Id="rId168" Type="http://schemas.openxmlformats.org/officeDocument/2006/relationships/externalLink" Target="externalLinks/externalLink145.xml"/><Relationship Id="rId51" Type="http://schemas.openxmlformats.org/officeDocument/2006/relationships/externalLink" Target="externalLinks/externalLink28.xml"/><Relationship Id="rId72" Type="http://schemas.openxmlformats.org/officeDocument/2006/relationships/externalLink" Target="externalLinks/externalLink49.xml"/><Relationship Id="rId93" Type="http://schemas.openxmlformats.org/officeDocument/2006/relationships/externalLink" Target="externalLinks/externalLink70.xml"/><Relationship Id="rId189" Type="http://schemas.openxmlformats.org/officeDocument/2006/relationships/externalLink" Target="externalLinks/externalLink166.xml"/><Relationship Id="rId3" Type="http://schemas.openxmlformats.org/officeDocument/2006/relationships/worksheet" Target="worksheets/sheet3.xml"/><Relationship Id="rId214" Type="http://schemas.openxmlformats.org/officeDocument/2006/relationships/externalLink" Target="externalLinks/externalLink191.xml"/><Relationship Id="rId235" Type="http://schemas.openxmlformats.org/officeDocument/2006/relationships/externalLink" Target="externalLinks/externalLink212.xml"/><Relationship Id="rId256" Type="http://schemas.openxmlformats.org/officeDocument/2006/relationships/externalLink" Target="externalLinks/externalLink233.xml"/><Relationship Id="rId116" Type="http://schemas.openxmlformats.org/officeDocument/2006/relationships/externalLink" Target="externalLinks/externalLink93.xml"/><Relationship Id="rId137" Type="http://schemas.openxmlformats.org/officeDocument/2006/relationships/externalLink" Target="externalLinks/externalLink114.xml"/><Relationship Id="rId158" Type="http://schemas.openxmlformats.org/officeDocument/2006/relationships/externalLink" Target="externalLinks/externalLink135.xml"/><Relationship Id="rId20" Type="http://schemas.openxmlformats.org/officeDocument/2006/relationships/worksheet" Target="worksheets/sheet20.xml"/><Relationship Id="rId41" Type="http://schemas.openxmlformats.org/officeDocument/2006/relationships/externalLink" Target="externalLinks/externalLink18.xml"/><Relationship Id="rId62" Type="http://schemas.openxmlformats.org/officeDocument/2006/relationships/externalLink" Target="externalLinks/externalLink39.xml"/><Relationship Id="rId83" Type="http://schemas.openxmlformats.org/officeDocument/2006/relationships/externalLink" Target="externalLinks/externalLink60.xml"/><Relationship Id="rId179" Type="http://schemas.openxmlformats.org/officeDocument/2006/relationships/externalLink" Target="externalLinks/externalLink156.xml"/><Relationship Id="rId190" Type="http://schemas.openxmlformats.org/officeDocument/2006/relationships/externalLink" Target="externalLinks/externalLink167.xml"/><Relationship Id="rId204" Type="http://schemas.openxmlformats.org/officeDocument/2006/relationships/externalLink" Target="externalLinks/externalLink181.xml"/><Relationship Id="rId225" Type="http://schemas.openxmlformats.org/officeDocument/2006/relationships/externalLink" Target="externalLinks/externalLink202.xml"/><Relationship Id="rId246" Type="http://schemas.openxmlformats.org/officeDocument/2006/relationships/externalLink" Target="externalLinks/externalLink223.xml"/><Relationship Id="rId106" Type="http://schemas.openxmlformats.org/officeDocument/2006/relationships/externalLink" Target="externalLinks/externalLink83.xml"/><Relationship Id="rId127" Type="http://schemas.openxmlformats.org/officeDocument/2006/relationships/externalLink" Target="externalLinks/externalLink104.xml"/><Relationship Id="rId10" Type="http://schemas.openxmlformats.org/officeDocument/2006/relationships/worksheet" Target="worksheets/sheet10.xml"/><Relationship Id="rId31" Type="http://schemas.openxmlformats.org/officeDocument/2006/relationships/externalLink" Target="externalLinks/externalLink8.xml"/><Relationship Id="rId52" Type="http://schemas.openxmlformats.org/officeDocument/2006/relationships/externalLink" Target="externalLinks/externalLink29.xml"/><Relationship Id="rId73" Type="http://schemas.openxmlformats.org/officeDocument/2006/relationships/externalLink" Target="externalLinks/externalLink50.xml"/><Relationship Id="rId94" Type="http://schemas.openxmlformats.org/officeDocument/2006/relationships/externalLink" Target="externalLinks/externalLink71.xml"/><Relationship Id="rId148" Type="http://schemas.openxmlformats.org/officeDocument/2006/relationships/externalLink" Target="externalLinks/externalLink125.xml"/><Relationship Id="rId169" Type="http://schemas.openxmlformats.org/officeDocument/2006/relationships/externalLink" Target="externalLinks/externalLink146.xml"/><Relationship Id="rId4" Type="http://schemas.openxmlformats.org/officeDocument/2006/relationships/worksheet" Target="worksheets/sheet4.xml"/><Relationship Id="rId180" Type="http://schemas.openxmlformats.org/officeDocument/2006/relationships/externalLink" Target="externalLinks/externalLink157.xml"/><Relationship Id="rId215" Type="http://schemas.openxmlformats.org/officeDocument/2006/relationships/externalLink" Target="externalLinks/externalLink192.xml"/><Relationship Id="rId236" Type="http://schemas.openxmlformats.org/officeDocument/2006/relationships/externalLink" Target="externalLinks/externalLink213.xml"/><Relationship Id="rId257" Type="http://schemas.openxmlformats.org/officeDocument/2006/relationships/externalLink" Target="externalLinks/externalLink234.xml"/><Relationship Id="rId42" Type="http://schemas.openxmlformats.org/officeDocument/2006/relationships/externalLink" Target="externalLinks/externalLink19.xml"/><Relationship Id="rId84" Type="http://schemas.openxmlformats.org/officeDocument/2006/relationships/externalLink" Target="externalLinks/externalLink61.xml"/><Relationship Id="rId138" Type="http://schemas.openxmlformats.org/officeDocument/2006/relationships/externalLink" Target="externalLinks/externalLink115.xml"/><Relationship Id="rId191" Type="http://schemas.openxmlformats.org/officeDocument/2006/relationships/externalLink" Target="externalLinks/externalLink168.xml"/><Relationship Id="rId205" Type="http://schemas.openxmlformats.org/officeDocument/2006/relationships/externalLink" Target="externalLinks/externalLink182.xml"/><Relationship Id="rId247" Type="http://schemas.openxmlformats.org/officeDocument/2006/relationships/externalLink" Target="externalLinks/externalLink224.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png"/><Relationship Id="rId12" Type="http://schemas.openxmlformats.org/officeDocument/2006/relationships/image" Target="../media/image12.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drawings/_rels/drawing2.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_rels/drawing3.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_rels/drawing4.xml.rels><?xml version="1.0" encoding="UTF-8" standalone="yes"?>
<Relationships xmlns="http://schemas.openxmlformats.org/package/2006/relationships"><Relationship Id="rId1" Type="http://schemas.openxmlformats.org/officeDocument/2006/relationships/image" Target="../media/image1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6.png"/><Relationship Id="rId1" Type="http://schemas.openxmlformats.org/officeDocument/2006/relationships/image" Target="../media/image15.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16.png"/><Relationship Id="rId1"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editAs="oneCell">
    <xdr:from>
      <xdr:col>11</xdr:col>
      <xdr:colOff>209550</xdr:colOff>
      <xdr:row>2</xdr:row>
      <xdr:rowOff>57150</xdr:rowOff>
    </xdr:from>
    <xdr:to>
      <xdr:col>14</xdr:col>
      <xdr:colOff>28574</xdr:colOff>
      <xdr:row>10</xdr:row>
      <xdr:rowOff>22548</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92000" y="457200"/>
          <a:ext cx="2105024" cy="1546548"/>
        </a:xfrm>
        <a:prstGeom prst="rect">
          <a:avLst/>
        </a:prstGeom>
      </xdr:spPr>
    </xdr:pic>
    <xdr:clientData/>
  </xdr:twoCellAnchor>
  <xdr:twoCellAnchor editAs="oneCell">
    <xdr:from>
      <xdr:col>11</xdr:col>
      <xdr:colOff>39204</xdr:colOff>
      <xdr:row>9</xdr:row>
      <xdr:rowOff>152401</xdr:rowOff>
    </xdr:from>
    <xdr:to>
      <xdr:col>14</xdr:col>
      <xdr:colOff>161924</xdr:colOff>
      <xdr:row>14</xdr:row>
      <xdr:rowOff>38100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021654" y="1924051"/>
          <a:ext cx="2408720" cy="1600199"/>
        </a:xfrm>
        <a:prstGeom prst="rect">
          <a:avLst/>
        </a:prstGeom>
      </xdr:spPr>
    </xdr:pic>
    <xdr:clientData/>
  </xdr:twoCellAnchor>
  <xdr:twoCellAnchor editAs="oneCell">
    <xdr:from>
      <xdr:col>11</xdr:col>
      <xdr:colOff>114301</xdr:colOff>
      <xdr:row>14</xdr:row>
      <xdr:rowOff>141023</xdr:rowOff>
    </xdr:from>
    <xdr:to>
      <xdr:col>13</xdr:col>
      <xdr:colOff>619125</xdr:colOff>
      <xdr:row>21</xdr:row>
      <xdr:rowOff>142874</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125201" y="3608123"/>
          <a:ext cx="2028824" cy="1468701"/>
        </a:xfrm>
        <a:prstGeom prst="rect">
          <a:avLst/>
        </a:prstGeom>
      </xdr:spPr>
    </xdr:pic>
    <xdr:clientData/>
  </xdr:twoCellAnchor>
  <xdr:twoCellAnchor editAs="oneCell">
    <xdr:from>
      <xdr:col>11</xdr:col>
      <xdr:colOff>66676</xdr:colOff>
      <xdr:row>22</xdr:row>
      <xdr:rowOff>190501</xdr:rowOff>
    </xdr:from>
    <xdr:to>
      <xdr:col>13</xdr:col>
      <xdr:colOff>390526</xdr:colOff>
      <xdr:row>29</xdr:row>
      <xdr:rowOff>133351</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1077576" y="5334001"/>
          <a:ext cx="1847850" cy="1409700"/>
        </a:xfrm>
        <a:prstGeom prst="rect">
          <a:avLst/>
        </a:prstGeom>
      </xdr:spPr>
    </xdr:pic>
    <xdr:clientData/>
  </xdr:twoCellAnchor>
  <xdr:twoCellAnchor editAs="oneCell">
    <xdr:from>
      <xdr:col>11</xdr:col>
      <xdr:colOff>190500</xdr:colOff>
      <xdr:row>30</xdr:row>
      <xdr:rowOff>75625</xdr:rowOff>
    </xdr:from>
    <xdr:to>
      <xdr:col>14</xdr:col>
      <xdr:colOff>0</xdr:colOff>
      <xdr:row>33</xdr:row>
      <xdr:rowOff>1095375</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1201400" y="6895525"/>
          <a:ext cx="2095500" cy="1648400"/>
        </a:xfrm>
        <a:prstGeom prst="rect">
          <a:avLst/>
        </a:prstGeom>
      </xdr:spPr>
    </xdr:pic>
    <xdr:clientData/>
  </xdr:twoCellAnchor>
  <xdr:twoCellAnchor editAs="oneCell">
    <xdr:from>
      <xdr:col>10</xdr:col>
      <xdr:colOff>180975</xdr:colOff>
      <xdr:row>35</xdr:row>
      <xdr:rowOff>57150</xdr:rowOff>
    </xdr:from>
    <xdr:to>
      <xdr:col>12</xdr:col>
      <xdr:colOff>504825</xdr:colOff>
      <xdr:row>37</xdr:row>
      <xdr:rowOff>83472</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9658350" y="8953500"/>
          <a:ext cx="2619375" cy="1988472"/>
        </a:xfrm>
        <a:prstGeom prst="rect">
          <a:avLst/>
        </a:prstGeom>
      </xdr:spPr>
    </xdr:pic>
    <xdr:clientData/>
  </xdr:twoCellAnchor>
  <xdr:twoCellAnchor editAs="oneCell">
    <xdr:from>
      <xdr:col>10</xdr:col>
      <xdr:colOff>304800</xdr:colOff>
      <xdr:row>37</xdr:row>
      <xdr:rowOff>104775</xdr:rowOff>
    </xdr:from>
    <xdr:to>
      <xdr:col>12</xdr:col>
      <xdr:colOff>513827</xdr:colOff>
      <xdr:row>43</xdr:row>
      <xdr:rowOff>99534</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7"/>
        <a:stretch>
          <a:fillRect/>
        </a:stretch>
      </xdr:blipFill>
      <xdr:spPr>
        <a:xfrm>
          <a:off x="9782175" y="10963275"/>
          <a:ext cx="2504552" cy="1928334"/>
        </a:xfrm>
        <a:prstGeom prst="rect">
          <a:avLst/>
        </a:prstGeom>
      </xdr:spPr>
    </xdr:pic>
    <xdr:clientData/>
  </xdr:twoCellAnchor>
  <xdr:twoCellAnchor editAs="oneCell">
    <xdr:from>
      <xdr:col>10</xdr:col>
      <xdr:colOff>171450</xdr:colOff>
      <xdr:row>43</xdr:row>
      <xdr:rowOff>200026</xdr:rowOff>
    </xdr:from>
    <xdr:to>
      <xdr:col>12</xdr:col>
      <xdr:colOff>202170</xdr:colOff>
      <xdr:row>53</xdr:row>
      <xdr:rowOff>47625</xdr:rowOff>
    </xdr:to>
    <xdr:pic>
      <xdr:nvPicPr>
        <xdr:cNvPr id="10" name="Imagen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9648825" y="12992101"/>
          <a:ext cx="2326245" cy="1943099"/>
        </a:xfrm>
        <a:prstGeom prst="rect">
          <a:avLst/>
        </a:prstGeom>
      </xdr:spPr>
    </xdr:pic>
    <xdr:clientData/>
  </xdr:twoCellAnchor>
  <xdr:twoCellAnchor editAs="oneCell">
    <xdr:from>
      <xdr:col>10</xdr:col>
      <xdr:colOff>266700</xdr:colOff>
      <xdr:row>53</xdr:row>
      <xdr:rowOff>152400</xdr:rowOff>
    </xdr:from>
    <xdr:to>
      <xdr:col>11</xdr:col>
      <xdr:colOff>694459</xdr:colOff>
      <xdr:row>60</xdr:row>
      <xdr:rowOff>123825</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rot="10800000" flipV="1">
          <a:off x="9744075" y="15039975"/>
          <a:ext cx="1961284" cy="1438275"/>
        </a:xfrm>
        <a:prstGeom prst="rect">
          <a:avLst/>
        </a:prstGeom>
      </xdr:spPr>
    </xdr:pic>
    <xdr:clientData/>
  </xdr:twoCellAnchor>
  <xdr:twoCellAnchor editAs="oneCell">
    <xdr:from>
      <xdr:col>10</xdr:col>
      <xdr:colOff>143037</xdr:colOff>
      <xdr:row>61</xdr:row>
      <xdr:rowOff>180975</xdr:rowOff>
    </xdr:from>
    <xdr:to>
      <xdr:col>14</xdr:col>
      <xdr:colOff>299386</xdr:colOff>
      <xdr:row>70</xdr:row>
      <xdr:rowOff>4111</xdr:rowOff>
    </xdr:to>
    <xdr:pic>
      <xdr:nvPicPr>
        <xdr:cNvPr id="12" name="Imagen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rot="16200000">
          <a:off x="10753806" y="15611556"/>
          <a:ext cx="1709086" cy="3975874"/>
        </a:xfrm>
        <a:prstGeom prst="rect">
          <a:avLst/>
        </a:prstGeom>
      </xdr:spPr>
    </xdr:pic>
    <xdr:clientData/>
  </xdr:twoCellAnchor>
  <xdr:twoCellAnchor editAs="oneCell">
    <xdr:from>
      <xdr:col>10</xdr:col>
      <xdr:colOff>323775</xdr:colOff>
      <xdr:row>70</xdr:row>
      <xdr:rowOff>58407</xdr:rowOff>
    </xdr:from>
    <xdr:to>
      <xdr:col>12</xdr:col>
      <xdr:colOff>571499</xdr:colOff>
      <xdr:row>79</xdr:row>
      <xdr:rowOff>171450</xdr:rowOff>
    </xdr:to>
    <xdr:pic>
      <xdr:nvPicPr>
        <xdr:cNvPr id="13" name="Imagen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9801150" y="18508332"/>
          <a:ext cx="2543249" cy="1998993"/>
        </a:xfrm>
        <a:prstGeom prst="rect">
          <a:avLst/>
        </a:prstGeom>
      </xdr:spPr>
    </xdr:pic>
    <xdr:clientData/>
  </xdr:twoCellAnchor>
  <xdr:twoCellAnchor editAs="oneCell">
    <xdr:from>
      <xdr:col>10</xdr:col>
      <xdr:colOff>295275</xdr:colOff>
      <xdr:row>80</xdr:row>
      <xdr:rowOff>128409</xdr:rowOff>
    </xdr:from>
    <xdr:to>
      <xdr:col>14</xdr:col>
      <xdr:colOff>581025</xdr:colOff>
      <xdr:row>86</xdr:row>
      <xdr:rowOff>133350</xdr:rowOff>
    </xdr:to>
    <xdr:pic>
      <xdr:nvPicPr>
        <xdr:cNvPr id="14" name="Imagen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9772650" y="20654784"/>
          <a:ext cx="4105275" cy="190994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358976</xdr:colOff>
      <xdr:row>1</xdr:row>
      <xdr:rowOff>371474</xdr:rowOff>
    </xdr:from>
    <xdr:to>
      <xdr:col>9</xdr:col>
      <xdr:colOff>761264</xdr:colOff>
      <xdr:row>8</xdr:row>
      <xdr:rowOff>619123</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417251" y="571499"/>
          <a:ext cx="1335738" cy="1943099"/>
        </a:xfrm>
        <a:prstGeom prst="rect">
          <a:avLst/>
        </a:prstGeom>
      </xdr:spPr>
    </xdr:pic>
    <xdr:clientData/>
  </xdr:twoCellAnchor>
  <xdr:twoCellAnchor editAs="oneCell">
    <xdr:from>
      <xdr:col>10</xdr:col>
      <xdr:colOff>447675</xdr:colOff>
      <xdr:row>8</xdr:row>
      <xdr:rowOff>495300</xdr:rowOff>
    </xdr:from>
    <xdr:to>
      <xdr:col>23</xdr:col>
      <xdr:colOff>600075</xdr:colOff>
      <xdr:row>11</xdr:row>
      <xdr:rowOff>1165378</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439525" y="2390775"/>
          <a:ext cx="10058400" cy="248935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358976</xdr:colOff>
      <xdr:row>1</xdr:row>
      <xdr:rowOff>371474</xdr:rowOff>
    </xdr:from>
    <xdr:to>
      <xdr:col>9</xdr:col>
      <xdr:colOff>761264</xdr:colOff>
      <xdr:row>8</xdr:row>
      <xdr:rowOff>619123</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417251" y="571499"/>
          <a:ext cx="1335738" cy="1943099"/>
        </a:xfrm>
        <a:prstGeom prst="rect">
          <a:avLst/>
        </a:prstGeom>
      </xdr:spPr>
    </xdr:pic>
    <xdr:clientData/>
  </xdr:twoCellAnchor>
  <xdr:twoCellAnchor editAs="oneCell">
    <xdr:from>
      <xdr:col>10</xdr:col>
      <xdr:colOff>447675</xdr:colOff>
      <xdr:row>8</xdr:row>
      <xdr:rowOff>495300</xdr:rowOff>
    </xdr:from>
    <xdr:to>
      <xdr:col>23</xdr:col>
      <xdr:colOff>600075</xdr:colOff>
      <xdr:row>11</xdr:row>
      <xdr:rowOff>1165378</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439525" y="2390775"/>
          <a:ext cx="10058400" cy="248935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895350</xdr:colOff>
      <xdr:row>17</xdr:row>
      <xdr:rowOff>19050</xdr:rowOff>
    </xdr:from>
    <xdr:to>
      <xdr:col>3</xdr:col>
      <xdr:colOff>726194</xdr:colOff>
      <xdr:row>23</xdr:row>
      <xdr:rowOff>193983</xdr:rowOff>
    </xdr:to>
    <xdr:pic>
      <xdr:nvPicPr>
        <xdr:cNvPr id="2" name="Imagen 1">
          <a:extLst>
            <a:ext uri="{FF2B5EF4-FFF2-40B4-BE49-F238E27FC236}">
              <a16:creationId xmlns:a16="http://schemas.microsoft.com/office/drawing/2014/main" id="{BA33B040-B748-4D36-8861-F41288EDBF6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19350" y="4438650"/>
          <a:ext cx="945269" cy="137508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MSOFFICE\Excel\SIACE\EXCEL\PPTO98\JAGUA\JAGUA1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Z:\Users\justicia13\Downloads\Users\vias1\Downloads\claudia\APU%20PLANEACION%20MUNICIPAL%20NEIVA\ing.%20CLAUDIA\PRESUPUESTO%20ANDEN%20CARRERA%204%20ENTRE%20CALLE%2021%20Y%20AV%20LA%20TOM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Users\usuario\Desktop\Hueso\Users\alcaldia\Downloads\Users\vias1\Downloads\claudia\APU%20PLANEACION%20MUNICIPAL%20NEIVA\ing.%20CLAUDIA\PRESUPUESTO%20ANDEN%20CARRERA%204%20ENTRE%20CALLE%2021%20Y%20AV%20LA%20TOM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Z:\Users\justicia13\Downloads\claudia\APU%20PLANEACION%20MUNICIPAL%20NEIVA\ing.%20CLAUDIA\Presupuesto%20%20+%20APU%20GRANJ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Users\usuario\Desktop\Hueso\Users\alcaldia\Downloads\claudia\APU%20PLANEACION%20MUNICIPAL%20NEIVA\ing.%20CLAUDIA\Presupuesto%20%20+%20APU%20GRANJA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Z:\Users\justicia13\Downloads\claudia\APU%20PLANEACION%20MUNICIPAL%20NEIVA\PRESUPUESTO%20ANDEN%20CARRERA%204%20ENTRE%20CALLE%2021%20Y%20AV%20LA%20TOM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Users\usuario\Desktop\Hueso\Users\alcaldia\Downloads\claudia\APU%20PLANEACION%20MUNICIPAL%20NEIVA\PRESUPUESTO%20ANDEN%20CARRERA%204%20ENTRE%20CALLE%2021%20Y%20AV%20LA%20TOM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AFE/AFEDatabase%20v5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Gian%20Carlos/Documents/Puente%20el%20Embrujo/Documents%20and%20Settings/Gerencia%20Financiera/Mis%20documentos/Cuadros%20Sr.%20Oscar/Flujo-07-11%20(Operacion%20Calenturitas)-VALORACION.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Z:\Users\justicia13\Downloads\DOCUMENTACION%20ALCALDIA%20NEIVA%202011\AULA%20MULTI%20PERSONERIA%2017-ENE-2011\Presupuesto%20Auditorio%20Personeria.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Users\usuario\Desktop\Hueso\Users\alcaldia\Downloads\DOCUMENTACION%20ALCALDIA%20NEIVA%202011\AULA%20MULTI%20PERSONERIA%2017-ENE-2011\Presupuesto%20Auditorio%20Personeri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192.168.0.5\Obras%20y%20Dise&#241;os\Users\EMYS\Desktop\CARRERA%2015\CARRERA%2015%20ENTRE%20CALLE%207%20Y%20AVENIDA%20CIRCUNVALAR%20-%20SANITARIO\Users\Jairo%20Rivera\Documents\RIVERA%202010\ANALISIS%20UNITARIOS-2010\2010%20APU%20ALCANTARILLAD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AFE/Documents%20and%20Settings/RAUL%20ENDARA/My%20Documents/HLISA/LICITACI/1999/L-003-99/NEGOCIA/UNIT003.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AFE/AFEDatabase%20v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MESING\Carlos%20(C)\00-VALENCIA\Matadero\Definitivo\Lagunas%20Matader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Z:\Users\justicia13\Downloads\Users\vias1\Downloads\Users\Usuario\Dropbox\DOCUMENTOS\JOHAN\NEIVA\PROYECTOS\PARQUE%20LIZBURG\PRESUPUESTO%20PARQUE%20LIZBURT%20-%20JOHAN.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Users\usuario\Desktop\Hueso\Users\alcaldia\Downloads\Users\vias1\Downloads\Users\Usuario\Dropbox\DOCUMENTOS\JOHAN\NEIVA\PROYECTOS\PARQUE%20LIZBURG\PRESUPUESTO%20PARQUE%20LIZBURT%20-%20JOHAN.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92.168.0.5\Obras%20y%20Dise&#241;os\Users\EMYS\Desktop\CARRERA%2015\CARRERA%2015%20ENTRE%20CALLE%207%20Y%20AVENIDA%20CIRCUNVALAR%20-%20SANITARIO\Users\Jairo%20Rivera\Documents\EPN%20APU\APU%20ALCANTARILLADO%20(ENE2009).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Servidor\publica\Documents%20and%20Settings\Ingenieria3\Escritorio\copia%20equipo%20pavilion\Mis%20documentos\MONICA\CVS\canal%20La%20granja\PROPUESTA%20ECOGESTAR%20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G:\JMD\La%20plata\LA%20UNION%20Y%20EL%20CARMEN\PRESUPUEST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FE/Documents%20and%20Settings/Kacero/Configuraci&#243;n%20local/Archivos%20temporales%20de%20Internet/OLK61/Capex%20Cash%20Flow%20v3%2013Nov0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71E8A032\a%20%20aaInformaci&#243;n%20GRUPO"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3E58D362\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192.168.0.5\Obras%20y%20Dise&#241;os\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Propuestas\2011\Puerto%20E\Prop-Nando-LP-13.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is%20documentos\Monteria\Mis%20im&#225;genes\documentos\PLANTA%20PUERT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stacion3\d\Documents%20and%20Settings\ENERCOL\Configuraci&#243;n%20local\Temp\QUARK%20UP\101-OFR\Cospique\formularios\ECOPETROL%20FORMULARIO%20DE%20OBRAS%20CIVILE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Mis%20Documentos/METODOLO/Usuario/unidad%20deportiva/IDEN.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WINDOWS/TEMP/TD_0025.DIR/NOV-%20DIC-2002/INF%20NOV-DIC_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WINDOWS\TEMP\TD_0025.DIR\NOV-%20DIC-2002\INF%20NOV-DIC_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Z:\PRESUPUESTO%20AC%20TIERRA%20DE%20PROMISION.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G:\Informacion\Downloads\Users\carolina\Desktop\CONTRATOS%20ESCOOBY%202009\LICITACION\LP%20002%202009%20CONSTRUCCION%20DE%20CUATRO%20AULAS%20QUEBRADA%20DE%20YUCA\PRESUPUESTO%20AULA%20CONSTRUCCION%20DE%20CUATRO%20AULAS%20QUEBRADA%20DE%20YUCA.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www.contratos.gov.co/INFORMES%20TRIMESTRAL/INFORME%20FINAL/DIC-05-FEB-0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Principal\cundgrupo1\invmeta\INFORMES\infabr9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www.contratos.gov.co/invmeta/INFORMES/infabr98.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Mis%20documentos\Advial-Jul-01-jul-03\formatos\FORMATOS%20UTILES\APU.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AFE/La%20Jagua%202009%20Budget.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Documents%20and%20Settings\123\Mis%20documentos\MEMORIA\Memoria%201\Cerete-02\Pliegos\Mis%20documentos\Licitaciones\BOCCID.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Z:\JMD\La%20plata\LA%20UNION%20Y%20EL%20CARMEN\PRESUPUESTO.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F:\a%20%20aaInformaci&#243;n%20GRUPO%204\A%20MInformes%20Mensuales\Informe%20de%20estado%20vial%20ene\aCCIDENTES%20DE%201995%20-%20199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Estacion3\d\Mis%20documentos\CASA%20DE%20LA%20MUJER%202.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E:\presupuesto%20en%20desrrollo\Documents%20and%20Settings\Administrador\Datos%20de%20programa\Microsoft\Excel\JMD\La%20plata\LA%20UNION%20Y%20EL%20CARMEN\PRESUPUESTO%201.xls" TargetMode="External"/></Relationships>
</file>

<file path=xl/externalLinks/_rels/externalLink64.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66B673A\a%20%20aaInformaci&#243;n%20GRUPO"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Users/lfuentes/AppData/Local/Temp/Rar$DI00.215/Calenturitas%202009%20budget-Meeting%2011-28-08.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FIPP\PROGRAMACION%20DE%20OBRA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AFE/Documents%20and%20Settings/PTilston/Local%20Settings/Temporary%20Internet%20Files/OLK335/ARC_MINE%20PLANNING/BUDGET%202006/BUDGET%20OCT02/Base%20Datos%20C_Andes%20Bug06%20OCT03%20(version%201).xls" TargetMode="External"/></Relationships>
</file>

<file path=xl/externalLinks/_rels/externalLink76.xml.rels><?xml version="1.0" encoding="UTF-8" standalone="yes"?>
<Relationships xmlns="http://schemas.openxmlformats.org/package/2006/relationships"><Relationship Id="rId1" Type="http://schemas.microsoft.com/office/2006/relationships/xlExternalLinkPath/xlPathMissing" Target="PRESUPUESTO%20OBRA.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PRESUPUESTO%20FINA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Documents%20and%20Settings/Administrador/Configuraci&#243;n%20local/Archivos%20temporales%20de%20Internet/Content.IE5/EVZQXGNY/SISTEMA%20VIAL%20URBANO%20DEL%20RIO/ENTREGA/MEMORIAS/C&#225;lculorede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AFE/Documents%20and%20Settings/Alfonso%20Lopez/Mis%20documentos/LA%20JAGUA/TEMPO/Alfonso/BUGJET_2005%20LJ%20REV%20ABRI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AFE/Documents%20and%20Settings/gespitia/Configuraci&#243;n%20local/Archivos%20temporales%20de%20Internet/OLK1E/PSM%20AFE%20Cost%20Control%2007-31-06.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anexo%2011-%20CENTRO%20CULTURAL%20SURCOLOMBIANO%2016092013.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Mis%20documentos/Advial-Jul-01-jul-03/formatos/FORMATOS%20UTILES/APU.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Z:\Volumes\magdacristina\MAGDA\BOMBEROS\C:\D\Users\USERTI~1\AppData\Local\Temp\Rar$DIa0.984\08.%20FORMATOS%20EXCEL.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AFE/Documents%20and%20Settings/Administrator/Desktop/2180_CAl%20&amp;%20CDJ%20Equipment/XL/EcMod/Option%2040_EX3600_789_LaJag/2153_Model%20100_LJ%20LOM_Ecmod_ver0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AFE/DOCUME~1/jcampo/LOCALS~1/Temp/Temporary%20Directory%201%20for%202153_Cal_Model%202_ecmod_11_ver20%2023-July-07.zip/2153_Cal_Model%202_ecmod_11_ver20%2023-July-07.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AFE/Documents%20and%20Settings/rschmidt.CDJPRO/Local%20Settings/Temporary%20Internet%20Files/OLK1B4/CDJ%20Prodeco%20rail%20access%20Feb06%20ver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D:\PAVICOL\MSOFFICE\LICITAR\analisis%20del%20AIU\AIU.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Informacion\Downloads\Documents%20and%20Settings\123\Mis%20documentos\MEMORIA\Cerete\Documents%20and%20Settings\123\Escritorio\ING.%20ELIONETH%20VARGAS\gradas%20san%20bernardo.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AFE/Documents%20and%20Settings/lchait/My%20Documents/LC_CDrive/columbianupdate/Pincer18062004.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GP-469%20-%20Ppto%20Teatro%20Jerico%20V16%20-%20etapa%202.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AFE/DBWKF/Budget%20and%20Finance/2008%20Budget/Models/20070930%20Prodeco%20Calenturitas%20Valuation%20Model%20v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AFE/Documents%20and%20Settings/CPhillips/Cerrejon/Models/Financial%20Model/Draft%208/Financial%20Model%20No%205%20-%2022MTPA-%20Rev%2008.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robles/Etapa%208B/Presup%20Robles%208B%20(sandova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E:\Documents%20and%20Settings\lfuentes\Mis%20documentos\OBRAS%20CIVILES%20PRODECO%202004\mejoramiento%20y%20mantenimiento%20de%20vias\MANTENIMIENTO%20FUERZA%20TOTAL\Arreglo%20via%20LL-LJ.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G:\Informacion\Downloads\Documents%20and%20Settings\JAIRO%20MARTINEZ\MIS%20DOCUMENTOS%20JAIRO%20M\JAIRO%20MARTINEZ1\JOSO\EDIFICIO%20KALAIRA.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formacion%20Comercial_Sucre/Sincelejo/Cortijo%20-%20Sincelejo.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AFE/TEMP/BUDGET%20FORM%2020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Documents%20and%20Settings\pcastro\Mis%20documentos\PRESUPUESTO%20CAL%20A&#209;O%202006\enrique\My%20Documents\geologia\costs%20and%20controls\Exploration%20Program%20Costs%20and%20meter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Paola\Mis%20documentos\Mis%20documentos\CONSULTORIA\EN%20EJECUCION\CARS\CORANTIOQUIA\PMAA%20PUEBLORRICO%202005\DISE&#209;O\Memorias\Alcantarillado\GUIA%20DISE&#209;O\ALCANTARILLADO%20LIBORINA\HOJA%20ALCANTARILLADO%20LIBORINA%20CON%20ALIVIADER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192.168.0.5\Obras%20y%20Dise&#241;os\Users\EMYS\Desktop\CARRERA%2015\CARRERA%2015%20ENTRE%20CALLE%207%20Y%20AVENIDA%20CIRCUNVALAR%20-%20SANITARIO\2011%20APU%20ALCANTARILLADO.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Mis%20documentos\Monteria\Mis%20im&#225;genes\documentos\PAVSA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Users/Gian%20Carlos/AppData/Local/Microsoft/Windows/Temporary%20Internet%20Files/Content.Outlook/KD237581/Estructura_APU_201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AFE/Documents%20and%20Settings/jcampo/Configuraci&#243;n%20local/Archivos%20temporales%20de%20Internet/OLK43/Capital%20Costs%20-%20154016B%20Mine%20Study%20Option%203A%20-%20DRAFT%20REVISED%20(2).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aola\mis%20documentos\Mis%20documentos\PM%20EB&#201;JICO\alternativas\alcantarillado\1B\combinado\alternativa%201B%20alcantarillado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Paola\Mis%20documentos\CLAUDIA\DISE&#209;O%20ALCANTARILLADO%20LIBORINA%202.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AFE/Data/Work/Excel/Coal/Anglo%20View/MS%20Base%20Case%20intercor%2012270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Documents%20and%20Settings/Kacero/Configuraci&#243;n%20local/Archivos%20temporales%20de%20Internet/OLK61/2008%20Capital%20Budget%20v1%208-14-07.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Informacion%20Comercial_Sucre/Sincelejo/Las%20Delicias%20-%20Sincelejo.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AFE/Documents%20and%20Settings/jcampo/Mis%20documentos/FINANCE/Models/Glencore%20Rail/Rail%20Model%20ver11%2024Mar06.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G:\PRESUPUESTO%20AC%20TIERRA%20DE%20PROMISION.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E:\Documents%20and%20Settings\pcastro\Mis%20documentos\PRESUPUESTO%20CAL%20A&#209;O%202006\PRESUPUESTO%202006%20VERSION_0.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Z:\JMD\La%20plata\LA%20UNION%20Y%20EL%20CARMEN\PRESUPUESTO%20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697655D5\PROPUESTA%20ECOGESTAR%202.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H:\METODOLO\SISTEMA\PROYECTS\prog.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G/Users/Administrador/Downloads/APUS%202014%20INFRAESTRUCTUR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Z:\TEMP%20Nestor\plaza%20mercado%20Algeciras\Presupuesto\VILLA%20TAKOA\Presupuesto\APUS%20VILLA%20TAKOA.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Users/Gian%20Carlos/Documents/Puente%20el%20Embrujo/Apus/Estructura_APU_2011.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Users/carherrera/Desktop/GUIAS%20METODOLOGICAS%20EN%20AJUSTE/UNIDADES%20SANITARIAS/PROYECTO%20TIPO%20UNIDADES%20SANITARIAS/20%20unidades%20sanitarias/ANEXOS/ANEXO%2003%20-%20PRESUPUESTO/VILLA%20TAKOA/Presupuesto/APUS%20VILLA%20TAKOA.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E:\2006\L-193-06%20DISE&#209;O%20Y%20FABRICACI&#211;N%20%20AMPLIACI&#211;N%20DE%20PLANTA%20-%20BUENAVENTURA%20INGS\Presupuesto\Rev0\Presupuesto%20L-193-06%20revC.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Users/Usuario/AppData/Local/Temp/Rar$DI05.444/APU%20-%20Inv..GRUPO%20I.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Servidorsma\766\Documents%20and%20Settings\edgarg.SM&amp;A\Escritorio\SALARIOS%202008\MATRIZ%20PARA%20EL%20CALCULO%20DEL%20AIU%202008.xls" TargetMode="External"/></Relationships>
</file>

<file path=xl/externalLinks/_rels/externalLink133.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Documents%20and%20Settings/jcampo/My%20Documents/FINANCE/Models/Equipment%20Selection/Newco%20scenario%20for%20mining%20equipment%20purchases%20v7.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192.168.0.5\Obras%20y%20Dise&#241;os\DOCUME~1\USER05~1\CONFIG~1\TEMP\ADMINISTRACION%20VIAL%20G2\PRESUPUESTOS\Presupuesto%20remoci&#243;n%20de%20derrumbes.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Users/dell/AppData/Local/Temp/Rar$DIa0.128/AMVB%2009/Inf.%20Accidentalidad/ADMON/GRUPO5/PRESUP~1.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E:\enrique\My%20Documents\geologia\costs%20and%20controls\Exploration%20Program%20Costs%20and%20meters.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Documents%20and%20Settings/jcampo/Local%20Settings/Temporary%20Internet%20Files/OLK34/Macintosh%20HDUsers/darrenbowden/Data/Work%20OTML/2005_Budget/Model/Planning%20Model%20OTML%20Month%20CY05%20V2.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AFE/Documents%20and%20Settings/jcampo/Local%20Settings/Temporary%20Internet%20Files/OLK34/2297_Opt46_La%20Jag_MARC_Evaluation%20ver01-ADJUSTED%20SCHED.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AFE/Documents%20and%20Settings/jcampo/Configuraci&#243;n%20local/Archivos%20temporales%20de%20Internet/OLK43/AFE-MOER%20Register%20(27).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E:\LICITACI\BASE\PRESUPUESTO-BASE-2006%20(Guatemala).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E:\LICITACI\BASE\PRESUPUESTO-BASE-2005%20(peru).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G/D/JOHAN/Documents/Documents/DOCUMENTOS%20JOHAN/DISE&#209;OS%20TELLO%20-%20AULAS/PRES.%20RESTAURANTE%20C30-%20MAYO%206%20DE%202010.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Milton\mateguadua\mano%20de%20obra%20y%20varios%20Mateguadua.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Mis%20Documentos/METODOLO/Usuario/unidad%20deportiva/EVAL2.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AFE/Mining/Admin/Template%20Models/Blank%20270.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Albeiro\unidad%20d\Documents%20and%20Settings\SANEAMBIENTE\GENERALES\MVMT\Dise&#241;o_ALL_AR_030328.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E:\presupuesto%20en%20desrrollo\Documents%20and%20Settings\Administrador\Datos%20de%20programa\Microsoft\Excel\PRESUPUESTO%20AC%20TIERRA%20DE%20PROMISION.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AFE/Documents%20and%20Settings/Kacero/Configuraci&#243;n%20local/Archivos%20temporales%20de%20Internet/OLK61/MIGUE/Flujo%20de%20Caja%20-%20Compras/FLUJO%2022222.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orlando/PROPUESTA%20PUENTE%20BOLIVAR%20MURO%20EN%20CONCRETO.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Documents%20and%20Settings/afigueroa.CYT/Configuraci&#243;n%20local/Archivos%20temporales%20de%20Internet/Content.IE5/KD8PUB8J/ModPptoOperaEquiposVerEyC.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Mis%20Documentos/METODOLO/Usuario/unidad%20deportiva/PE_01.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G:\JMD\La%20plata\LA%20UNION%20Y%20EL%20CARMEN\PRESUPUESTO%201.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E:\Documents%20and%20Settings\amolano\Escritorio\TUNJA%20-%20PAEZ%20PTO%20OFICIAL-V1.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Mapeco\mapeco_vol1.mapeco_ltda\USUARIOS\Licita\SUBTEC\Licitaciones\INVIAS\2002\SCV%2001%20a%2060\Informaci&#243;n%20contrato\16\SCV-037-200203142002101159\SCV-037-Base-Girardot-Bogot&#225;-PR52-PR111.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F:\D\Cortes\Cortes%20Aldemar%20Aguirre%20Control%20Cortes.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Z:\Users\cadicon\Desktop\H:\Users\Usuario\AppData\Local\Temp\Rar$DI29.214\APU%20CENTRO%20CULTURAL%20SURCOLOMBIANO%20-%20ELECT.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G:\Informacion\Downloads\PROCESOS%20DE%20CONTRATACION%202008\ACTAS%202008\ACTA%20PARCIAL%20CRISTIAN%20LONDO&#209;O\PARCIAL_N..V.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SECRETARIA%20DE%20PLANEACION%202014/PAVIMENTOS%20DPS/PAVIMENTO%20SAN%20LUIS%20JULIO2013/PRESUPUESTO%20VIA%20SAN%20LUIS%20JULIO%20-%20modificado.xlsx"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Documents%20and%20Settings/jcampo/Local%20Settings/Temporary%20Internet%20Files/OLK34/portada%20nueva.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Users/Harold/Documents/DEVIMED/DEVIMED%202008/REVISION%20NUEVOS%20PRECIOS/Users/Subtecnica.PROCOPAL/Documents/MVM/DEVIMED%20S.A/San%20Vicente/HLOPEZA/GERONA/CANTIDADES%20REPOSICION/SUBCIRCUITO%207/REDES7.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A:\Mis%20documentos\Monteria\Mis%20im&#225;genes\MSOFFICE\EXCEL\DEPORTE.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Z:\83%20-%20Contrato%20Aguas%20del%20Huila%20-%20Interventor&#237;a%20La%20Victoria\PLAN%20MAESTRO%20AC%20Y%20ALC%20LA%20VICTORIA\5.%20Presupuesto,%20cantidades%20y%20espec&#237;ficaciones\APU_3_07.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Documents%20and%20Settings/PTilston/Local%20Settings/Temporary%20Internet%20Files/OLK335/ARC_MINE%20PLANNING/BUDGET%202006/BUDGET%20OCT02/Base%20Datos%20C_Andes%20Bug06%20OCT03%20(version%201).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AFE/Documents%20and%20Settings/jgerard/Local%20Settings/Temporary%20Internet%20Files/OLK139/Truck%20&amp;%20Rail%205mtpa.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F:\AMV-02-BOL\EST.V&#205;A%20CRIT.TECNICO%20AMB-BOL-02\DICIEMBRE-2008\EST.V&#205;A%20CRITERIO%20TECNICO%2090BLB.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Mis%20Documentos/AMV-02-BOL/EST.V&#205;A%20CRITERIO%20TECNICO.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F:\EST.V&#205;A%20CRITERIO%20TECNICO.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Portatil\san%20jose\Documents%20and%20Settings\Ing.%20Milton\Mis%20documentos\milton\ARCHIVOS%20MILTON\OFFICIOS\INSTITUTO%20NACIONAL%20DE%20VIAS\2004\invias%20CD%2049,%20dic%202004\presu%20mjq%20cd%2049%20dic%202004.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Users/aescorcia/Desktop/APU/APU%202011/APU%20CON%20PARTICULARES%20OPA.xlsx"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Daniel\calle%204%20plaza%20de%20san%20pedro\JORGE\ing\PRESUPUESTO%20TARQUI\VIVIENDA%20DE%20INTERES%20SOCIAL.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D:\JOHAN\Documents\Documents\DOCUMENTOS%20JOHAN\DISE&#209;OS%20TELLO%20-%20AULAS\PRES.%20RESTAURANTE%20C30-%20MAYO%206%20DE%202010.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Documents%20and%20Settings/jmeneses/Configuraci&#243;n%20local/Archivos%20temporales%20de%20Internet/OLK27/Fuel%20Cupo%20LJP.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AFE/Corporate/Finance&amp;Admin/Botica/Annual%20Accounts/June%2000/Sponsors%20TB%20(BS)%20June%202000.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AFE/Corporate/Annual%20Reports/Annual%20Report%202000/MMH%20Consolidated%20TB.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G/E/APUS%202014%20ELEC%20INFRAESTRUCTURA.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G/Users/FAIBER%20SANDOVAL/Desktop/JULIO/Datos%20(D)/JMD/La%20plata/LA%20UNION%20Y%20EL%20CARMEN/PRESUPUESTO.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1F349695\Monto%20agotable.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F:\Users\yolanda\Downloads\Contratos%202011\Cto%20No.%20114%20-%202011%20COMFACA%20Interventoria%20Jardin%20Social\Ajuste%20del%20dise&#241;o\PRESUPUESTO_Jardin_Social_-_ICBF,_COMFACA_Modificado_Completo_FINAL.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A:\Mis%20documentos\Monteria\Mis%20im&#225;genes\EXCEL\CONTRATO\ALCASAN1.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AFE/Documents%20and%20Settings/jcampo/Configuraci&#243;n%20local/Archivos%20temporales%20de%20Internet/OLK43/Flujo%20de%20caja2%20(3).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AFE/Nueva%20carpeta/LOM%20Calagua/FORECAST/Marzo03--06/Documents%20and%20Settings/Alfonso%20Lopez/Mis%20documentos/LA%20JAGUA/TEMPO/Alfonso/BUGJET_2005%20LJ%20REV%20ABRIL.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E:\Archivos%20de%20Dise&#241;o%20Acero\19-01Conexion%20corte%20excentrica%20y%20tensi&#243;n%20(I-I).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A:\Mis%20documentos\Monteria\PROP%20PARAISO%20orig.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F:\Mis%20documentos\PLIEGOS-COND\OBRA%20PUBLICA\PROC%20SCV-2002\SCV-060-200203142002111631\SCV-060-Base-CAF-Sisga-Guateque.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Documents%20and%20Settings/dbowden/My%20Documents/Prodeco%20Wk%20File/Budget%20and%20Finance/2008%20Budget/Models/20070920%20Prodeco%20La%20Jagua%20Valuation%20Model%20v4.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E:\PRODECO\CF%20sep17-06.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AFE/DOCUME~1/LDIEPPA/LOCALS~1/Temp/notes5D4CD5/FOrmato%20nec%20entto%202007.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Documents%20and%20Settings/Kacero/Configuraci&#243;n%20local/Archivos%20temporales%20de%20Internet/OLK61/MIGUE/Flujo%20de%20Caja%20-%20Compras/FLUJO%2022222.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AFE/unzipped/ULANVA~6/ULAN%20valuation%20(3%20Nov%2000).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AFE/Corporate%20Finance/Projects/MINARA/Models/2007/MM%20LOM%20v2.56%20(180907)_GIAG%20Aug07%20forecast.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AFE/Data/capital/ARRIENDO%20PRODECO.xls" TargetMode="External"/></Relationships>
</file>

<file path=xl/externalLinks/_rels/externalLink213.xml.rels><?xml version="1.0" encoding="UTF-8" standalone="yes"?>
<Relationships xmlns="http://schemas.openxmlformats.org/package/2006/relationships"><Relationship Id="rId1" Type="http://schemas.microsoft.com/office/2006/relationships/xlExternalLinkPath/xlPathMissing" Target="Analisis%20precios%20Gobernacion%202006.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AFE/Budgets/Budget%202006/Returned%20Spreadsheets/CapitalBudget6MthsToDec05.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MONO/Documentos/Consultorias/Presupuestos%20Basicos/Presupuesto%20Amparo%20-%20Portal/Electricas/APUS%20Y%20PRESUPUESTO%20REDES%20ELECTRICAS%20AMPARO%20GALLO.xlk"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F:\Users\SECRETARIAGENERAL\Desktop\lictaciones\1.megacolegio\PRESUPUESTO\PRESUPUESTO%20COLEGIO%20CARTAGENA%20-%20borrador%201%20col.xlsx"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F:\AMV%20GRUPO2-05\presupuestos\ajuste%20presupuestos\$%20PR20%20al%20PR23.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AFE/Corporate/Finance&amp;Admin/Botica/Ex%20Robo/Steve%20Robinson/A%20backup%20disk/Management%20tools/Business%20frameworks/A%20framework%20for%20business%20analysis.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A:\PRES%20IGLESIA%20JAIRO.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Documents%20and%20Settings/ptilston/Local%20Settings/Temporary%20Internet%20Files/OLKE6/johnny/2297_Opt46_LaJagFleet_ver01-%20ADJUSTED%20SCHED.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Users/Harold/Documents/DEVIMED/DEVIMED%202008/REVISION%20NUEVOS%20PRECIOS/Users/Subtecnica.PROCOPAL/Documents/MVM/DEVIMED%20S.A/PAVICOL/MSOFFICE/LICITAR/analisis%20del%20AIU/AIU.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AFE/WINNT/Temporary%20Internet%20Files/OLK3/ANO%20TB-BS%20Dec%202000.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A:\RCA1A1.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Z:\Users\justicia13\Downloads\Users\Usuario\Dropbox\DOCUMENTOS\JOHAN\NEIVA\PROYECTOS\PARQUE%20LIZBURG\PRESUPUESTO%20PARQUE%20LIZBURT%20-%20JOHAN.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E:\Users\usuario\Desktop\Hueso\Users\alcaldia\Downloads\Users\Usuario\Dropbox\DOCUMENTOS\JOHAN\NEIVA\PROYECTOS\PARQUE%20LIZBURG\PRESUPUESTO%20PARQUE%20LIZBURT%20-%20JOHAN.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Ambiental\D\ALO\Palos%20Verdes\CERRO%20MATOSO\Presupuesto\Presupuesto%20Definitivo.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HP16768160492\Jairo%20Q\CERRO%20MATOSO%20SACRIFICIO\Copia%20de%20presupuesto%20final.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Users/lfuentes/Documents/OBRAS%20CIVILES%20PRODECO%202004/TREN/VIA%20MULAS%20PLJ/Version%20140109%20-%20Copy/Resumen%20costos%20acceso%20mulas%20y%20bascula%20para%20mulas%20provenientes%20de%20CDJ%20150109.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F:\ANEXO%202\Users\ING~1.OSC\AppData\Local\Temp\Rar$DI01.853\Cantidades_750%20_Alta_Suelo%20AB.xlsx"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5164E6FB\Cantidades_750%20_Alta_Suelo%20AB.xlsx"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G:\Informacion\Downloads\0%20-%20Contratos\Canales\2%20-%20Precontractual\0-Valencia\Terminal\TERMINAL%20VALENCIA\ASPECTOS%20TECNICOS\AN.PREC.TERM.FICHAS.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Users/Gian%20Carlos/Documents/Puente%20el%20Embrujo/Documents%20and%20Settings/dbowden/Local%20Settings/Temporary%20Internet%20Files/OLKA0/Flujo-07-11%20(Operacion%20Calenturitas)-VALORACION(2).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WINDOWS\TEMP\TD_0025.DIR\NOV-%20DIC-2002\oficina\accidentes%20le%20NOV-02-1.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WINDOWS/TEMP/TD_0025.DIR/NOV-%20DIC-2002/oficina/accidentes%20le%20NOV-02-1.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Jaime%20Rojas\Mis%20documentos\Contrato\Interv\JunBarba\a%20%20aaInformaci&#243;n%20GRUPO%204\A%20MInformes%20M"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D:\Desktop\ALCALDIA\ABOGADO%20VICTOR\Presupuesto%20parque%20infantil%20Garz&#243;n%20V%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ESUPUESTOS-REV1"/>
      <sheetName val="PROY_ORIGINAL"/>
      <sheetName val="PU (2)"/>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TORTA EST"/>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BD"/>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cidentalidad"/>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ausa Posible"/>
      <sheetName val="Base de Datos"/>
      <sheetName val="Tramo 2"/>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RESISTENCIA_"/>
      <sheetName val="Memorias"/>
      <sheetName val="CANOBRA"/>
      <sheetName val="INCREMENTOS"/>
      <sheetName val="LISTMATE"/>
      <sheetName val="MATERIALES"/>
      <sheetName val="CONSTANTES"/>
      <sheetName val="LISTAS"/>
      <sheetName val="CONSTANTES_"/>
      <sheetName val="41"/>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Paral. 1"/>
      <sheetName val="Paral. 2"/>
      <sheetName val="Paral. 3"/>
      <sheetName val="Paral.4"/>
      <sheetName val="AMOBLAMINETO"/>
      <sheetName val="sap"/>
      <sheetName val="P2"/>
      <sheetName val="P1"/>
      <sheetName val="31-05-18"/>
      <sheetName val="F-7857-308"/>
      <sheetName val="Equipo Menor"/>
      <sheetName val="ALQUILADO F-7857-308 "/>
      <sheetName val="Real Para tarifas"/>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ow r="2">
          <cell r="A2">
            <v>0</v>
          </cell>
        </row>
      </sheetData>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efreshError="1"/>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row r="2">
          <cell r="A2">
            <v>0</v>
          </cell>
        </row>
      </sheetData>
      <sheetData sheetId="1039" refreshError="1"/>
      <sheetData sheetId="1040"/>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efreshError="1"/>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sheetData sheetId="1133"/>
      <sheetData sheetId="1134"/>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sheetData sheetId="1270"/>
      <sheetData sheetId="1271"/>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sheetData sheetId="1318"/>
      <sheetData sheetId="1319"/>
      <sheetData sheetId="1320"/>
      <sheetData sheetId="1321">
        <row r="2">
          <cell r="A2">
            <v>0</v>
          </cell>
        </row>
      </sheetData>
      <sheetData sheetId="1322"/>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sheetData sheetId="1455"/>
      <sheetData sheetId="1456"/>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sheetData sheetId="1503"/>
      <sheetData sheetId="1504"/>
      <sheetData sheetId="1505"/>
      <sheetData sheetId="1506">
        <row r="2">
          <cell r="A2">
            <v>0</v>
          </cell>
        </row>
      </sheetData>
      <sheetData sheetId="1507"/>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sheetData sheetId="1639"/>
      <sheetData sheetId="1640"/>
      <sheetData sheetId="1641"/>
      <sheetData sheetId="1642"/>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row r="2">
          <cell r="A2">
            <v>0</v>
          </cell>
        </row>
      </sheetData>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row r="2">
          <cell r="A2">
            <v>0</v>
          </cell>
        </row>
      </sheetData>
      <sheetData sheetId="1734"/>
      <sheetData sheetId="1735"/>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sheetData sheetId="1822"/>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row r="2">
          <cell r="A2">
            <v>0</v>
          </cell>
        </row>
      </sheetData>
      <sheetData sheetId="2621">
        <row r="2">
          <cell r="A2">
            <v>0</v>
          </cell>
        </row>
      </sheetData>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row r="2">
          <cell r="A2">
            <v>0</v>
          </cell>
        </row>
      </sheetData>
      <sheetData sheetId="2651"/>
      <sheetData sheetId="2652"/>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sheetData sheetId="2738"/>
      <sheetData sheetId="2739"/>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sheetData sheetId="2815"/>
      <sheetData sheetId="2816" refreshError="1"/>
      <sheetData sheetId="2817" refreshError="1"/>
      <sheetData sheetId="2818" refreshError="1"/>
      <sheetData sheetId="2819">
        <row r="2">
          <cell r="A2">
            <v>0</v>
          </cell>
        </row>
      </sheetData>
      <sheetData sheetId="2820"/>
      <sheetData sheetId="2821"/>
      <sheetData sheetId="2822"/>
      <sheetData sheetId="2823"/>
      <sheetData sheetId="2824"/>
      <sheetData sheetId="2825"/>
      <sheetData sheetId="2826">
        <row r="2">
          <cell r="A2">
            <v>0</v>
          </cell>
        </row>
      </sheetData>
      <sheetData sheetId="2827"/>
      <sheetData sheetId="2828"/>
      <sheetData sheetId="2829"/>
      <sheetData sheetId="2830" refreshError="1"/>
      <sheetData sheetId="2831" refreshError="1"/>
      <sheetData sheetId="2832">
        <row r="2">
          <cell r="A2">
            <v>0</v>
          </cell>
        </row>
      </sheetData>
      <sheetData sheetId="2833"/>
      <sheetData sheetId="2834" refreshError="1"/>
      <sheetData sheetId="2835" refreshError="1"/>
      <sheetData sheetId="2836"/>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sheetData sheetId="2850"/>
      <sheetData sheetId="2851"/>
      <sheetData sheetId="2852"/>
      <sheetData sheetId="2853"/>
      <sheetData sheetId="2854"/>
      <sheetData sheetId="2855"/>
      <sheetData sheetId="2856"/>
      <sheetData sheetId="2857" refreshError="1"/>
      <sheetData sheetId="2858" refreshError="1"/>
      <sheetData sheetId="2859"/>
      <sheetData sheetId="2860"/>
      <sheetData sheetId="2861" refreshError="1"/>
      <sheetData sheetId="2862" refreshError="1"/>
      <sheetData sheetId="2863"/>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sheetData sheetId="2873"/>
      <sheetData sheetId="2874"/>
      <sheetData sheetId="2875"/>
      <sheetData sheetId="2876"/>
      <sheetData sheetId="2877"/>
      <sheetData sheetId="2878"/>
      <sheetData sheetId="2879"/>
      <sheetData sheetId="2880"/>
      <sheetData sheetId="2881" refreshError="1"/>
      <sheetData sheetId="2882" refreshError="1"/>
      <sheetData sheetId="2883" refreshError="1"/>
      <sheetData sheetId="2884" refreshError="1"/>
      <sheetData sheetId="2885" refreshError="1"/>
      <sheetData sheetId="2886">
        <row r="2">
          <cell r="A2">
            <v>0</v>
          </cell>
        </row>
      </sheetData>
      <sheetData sheetId="2887">
        <row r="2">
          <cell r="A2">
            <v>0</v>
          </cell>
        </row>
      </sheetData>
      <sheetData sheetId="2888" refreshError="1"/>
      <sheetData sheetId="2889" refreshError="1"/>
      <sheetData sheetId="2890" refreshError="1"/>
      <sheetData sheetId="2891" refreshError="1"/>
      <sheetData sheetId="2892" refreshError="1"/>
      <sheetData sheetId="2893" refreshError="1"/>
      <sheetData sheetId="2894"/>
      <sheetData sheetId="2895"/>
      <sheetData sheetId="2896"/>
      <sheetData sheetId="2897"/>
      <sheetData sheetId="2898"/>
      <sheetData sheetId="2899"/>
      <sheetData sheetId="290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C29" t="str">
            <v>% Usuarios Oficial</v>
          </cell>
          <cell r="D29">
            <v>1</v>
          </cell>
          <cell r="E29">
            <v>1</v>
          </cell>
          <cell r="F29">
            <v>1</v>
          </cell>
          <cell r="G29">
            <v>1</v>
          </cell>
          <cell r="H29">
            <v>1</v>
          </cell>
          <cell r="I29">
            <v>1</v>
          </cell>
          <cell r="J29">
            <v>1</v>
          </cell>
          <cell r="K29">
            <v>1</v>
          </cell>
          <cell r="L29">
            <v>1</v>
          </cell>
          <cell r="M29">
            <v>1</v>
          </cell>
          <cell r="N29">
            <v>1</v>
          </cell>
        </row>
        <row r="30">
          <cell r="C30" t="str">
            <v>Aportes de Ley 60 2001</v>
          </cell>
          <cell r="D30">
            <v>64075926.073080555</v>
          </cell>
          <cell r="E30">
            <v>618565134.63223171</v>
          </cell>
          <cell r="F30">
            <v>693088426.99943268</v>
          </cell>
          <cell r="G30">
            <v>551668143.00469208</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t="str">
            <v xml:space="preserve">     </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t="str">
            <v xml:space="preserve">     </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t="str">
            <v xml:space="preserve">     </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t="str">
            <v xml:space="preserve">     </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t="str">
            <v xml:space="preserve">     </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F245">
            <v>0</v>
          </cell>
          <cell r="H245">
            <v>0</v>
          </cell>
          <cell r="I245">
            <v>0</v>
          </cell>
        </row>
        <row r="246">
          <cell r="A246">
            <v>2005</v>
          </cell>
          <cell r="B246">
            <v>0</v>
          </cell>
          <cell r="F246">
            <v>0</v>
          </cell>
          <cell r="H246">
            <v>0</v>
          </cell>
          <cell r="I246">
            <v>0</v>
          </cell>
        </row>
        <row r="247">
          <cell r="A247">
            <v>2006</v>
          </cell>
          <cell r="B247">
            <v>0</v>
          </cell>
          <cell r="F247">
            <v>0</v>
          </cell>
          <cell r="H247">
            <v>0</v>
          </cell>
          <cell r="I247">
            <v>0</v>
          </cell>
        </row>
        <row r="248">
          <cell r="A248">
            <v>2007</v>
          </cell>
          <cell r="B248">
            <v>0</v>
          </cell>
          <cell r="F248">
            <v>0</v>
          </cell>
          <cell r="H248">
            <v>0</v>
          </cell>
          <cell r="I248">
            <v>0</v>
          </cell>
        </row>
        <row r="249">
          <cell r="A249">
            <v>2008</v>
          </cell>
          <cell r="B249">
            <v>0</v>
          </cell>
          <cell r="F249">
            <v>0</v>
          </cell>
          <cell r="H249">
            <v>0</v>
          </cell>
          <cell r="I249">
            <v>0</v>
          </cell>
        </row>
        <row r="250">
          <cell r="A250">
            <v>2009</v>
          </cell>
          <cell r="B250">
            <v>0</v>
          </cell>
          <cell r="F250">
            <v>0</v>
          </cell>
          <cell r="H250">
            <v>0</v>
          </cell>
          <cell r="I250">
            <v>0</v>
          </cell>
        </row>
        <row r="251">
          <cell r="A251">
            <v>2010</v>
          </cell>
          <cell r="B251">
            <v>0</v>
          </cell>
          <cell r="F251">
            <v>0</v>
          </cell>
          <cell r="H251">
            <v>0</v>
          </cell>
          <cell r="I251">
            <v>0</v>
          </cell>
        </row>
        <row r="252">
          <cell r="A252">
            <v>2011</v>
          </cell>
          <cell r="B252">
            <v>0</v>
          </cell>
          <cell r="F252">
            <v>0</v>
          </cell>
          <cell r="H252">
            <v>0</v>
          </cell>
          <cell r="I252">
            <v>0</v>
          </cell>
        </row>
        <row r="253">
          <cell r="A253">
            <v>2012</v>
          </cell>
          <cell r="B253">
            <v>0</v>
          </cell>
          <cell r="F253">
            <v>0</v>
          </cell>
          <cell r="H253">
            <v>0</v>
          </cell>
          <cell r="I253">
            <v>0</v>
          </cell>
        </row>
        <row r="254">
          <cell r="A254">
            <v>2013</v>
          </cell>
          <cell r="B254">
            <v>0</v>
          </cell>
          <cell r="F254">
            <v>0</v>
          </cell>
          <cell r="H254">
            <v>0</v>
          </cell>
          <cell r="I254">
            <v>0</v>
          </cell>
        </row>
        <row r="255">
          <cell r="A255">
            <v>2014</v>
          </cell>
          <cell r="B255">
            <v>0</v>
          </cell>
          <cell r="F255">
            <v>0</v>
          </cell>
          <cell r="H255">
            <v>0</v>
          </cell>
          <cell r="I255">
            <v>0</v>
          </cell>
        </row>
        <row r="256">
          <cell r="A256">
            <v>2015</v>
          </cell>
          <cell r="B256">
            <v>0</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F260">
            <v>0</v>
          </cell>
          <cell r="H260">
            <v>0</v>
          </cell>
          <cell r="I260">
            <v>0</v>
          </cell>
        </row>
        <row r="261">
          <cell r="A261">
            <v>2020</v>
          </cell>
          <cell r="B261">
            <v>0</v>
          </cell>
          <cell r="F261">
            <v>0</v>
          </cell>
          <cell r="H261">
            <v>0</v>
          </cell>
          <cell r="I261">
            <v>0</v>
          </cell>
        </row>
        <row r="262">
          <cell r="A262">
            <v>2021</v>
          </cell>
          <cell r="B262">
            <v>0</v>
          </cell>
          <cell r="F262">
            <v>0</v>
          </cell>
          <cell r="H262">
            <v>0</v>
          </cell>
          <cell r="I262">
            <v>0</v>
          </cell>
        </row>
        <row r="263">
          <cell r="A263">
            <v>2022</v>
          </cell>
          <cell r="B263">
            <v>0</v>
          </cell>
          <cell r="F263">
            <v>0</v>
          </cell>
          <cell r="H263">
            <v>0</v>
          </cell>
          <cell r="I263">
            <v>0</v>
          </cell>
        </row>
        <row r="264">
          <cell r="A264">
            <v>2023</v>
          </cell>
          <cell r="B264">
            <v>0</v>
          </cell>
          <cell r="F264">
            <v>0</v>
          </cell>
          <cell r="H264">
            <v>0</v>
          </cell>
          <cell r="I264">
            <v>0</v>
          </cell>
        </row>
        <row r="265">
          <cell r="A265">
            <v>2024</v>
          </cell>
          <cell r="B265">
            <v>0</v>
          </cell>
          <cell r="F265">
            <v>0</v>
          </cell>
          <cell r="H265">
            <v>0</v>
          </cell>
          <cell r="I265">
            <v>0</v>
          </cell>
        </row>
        <row r="266">
          <cell r="A266">
            <v>2025</v>
          </cell>
          <cell r="B266">
            <v>0</v>
          </cell>
          <cell r="F266">
            <v>0</v>
          </cell>
          <cell r="H266">
            <v>0</v>
          </cell>
          <cell r="I266">
            <v>0</v>
          </cell>
        </row>
        <row r="267">
          <cell r="A267">
            <v>2026</v>
          </cell>
          <cell r="B267">
            <v>0</v>
          </cell>
          <cell r="F267">
            <v>0</v>
          </cell>
          <cell r="H267">
            <v>0</v>
          </cell>
          <cell r="I267">
            <v>0</v>
          </cell>
        </row>
        <row r="268">
          <cell r="A268">
            <v>2027</v>
          </cell>
          <cell r="B268">
            <v>0</v>
          </cell>
          <cell r="F268">
            <v>0</v>
          </cell>
          <cell r="H268">
            <v>0</v>
          </cell>
          <cell r="I268">
            <v>0</v>
          </cell>
        </row>
        <row r="269">
          <cell r="A269">
            <v>2028</v>
          </cell>
          <cell r="B269">
            <v>0</v>
          </cell>
          <cell r="F269">
            <v>0</v>
          </cell>
          <cell r="H269">
            <v>0</v>
          </cell>
          <cell r="I269">
            <v>0</v>
          </cell>
        </row>
        <row r="270">
          <cell r="A270">
            <v>2029</v>
          </cell>
          <cell r="B270">
            <v>0</v>
          </cell>
          <cell r="F270">
            <v>0</v>
          </cell>
          <cell r="H270">
            <v>0</v>
          </cell>
          <cell r="I270">
            <v>0</v>
          </cell>
        </row>
        <row r="271">
          <cell r="A271">
            <v>2030</v>
          </cell>
          <cell r="B271">
            <v>0</v>
          </cell>
          <cell r="F271">
            <v>0</v>
          </cell>
          <cell r="H271">
            <v>0</v>
          </cell>
          <cell r="I271">
            <v>0</v>
          </cell>
        </row>
        <row r="272">
          <cell r="A272">
            <v>2031</v>
          </cell>
          <cell r="B272">
            <v>0</v>
          </cell>
          <cell r="F272">
            <v>0</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F276">
            <v>0</v>
          </cell>
          <cell r="H276">
            <v>0</v>
          </cell>
          <cell r="I276">
            <v>0</v>
          </cell>
        </row>
        <row r="277">
          <cell r="A277" t="str">
            <v xml:space="preserve">     </v>
          </cell>
          <cell r="B277">
            <v>0</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t="str">
            <v xml:space="preserve">     </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t="str">
            <v xml:space="preserve">     </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t="str">
            <v xml:space="preserve">     </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t="str">
            <v xml:space="preserve"> </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t="str">
            <v xml:space="preserve">     </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t="str">
            <v xml:space="preserve">     </v>
          </cell>
          <cell r="C211">
            <v>0</v>
          </cell>
          <cell r="D211">
            <v>0</v>
          </cell>
          <cell r="E211">
            <v>0</v>
          </cell>
          <cell r="F211">
            <v>0</v>
          </cell>
          <cell r="H211">
            <v>0</v>
          </cell>
          <cell r="I211">
            <v>0</v>
          </cell>
          <cell r="J211">
            <v>0</v>
          </cell>
        </row>
      </sheetData>
      <sheetData sheetId="26">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row>
        <row r="24">
          <cell r="B24" t="str">
            <v>Majagual</v>
          </cell>
          <cell r="C24">
            <v>148</v>
          </cell>
          <cell r="D24">
            <v>0</v>
          </cell>
          <cell r="E24">
            <v>15</v>
          </cell>
          <cell r="F24" t="str">
            <v>No</v>
          </cell>
          <cell r="G24" t="str">
            <v>No</v>
          </cell>
        </row>
        <row r="25">
          <cell r="B25" t="str">
            <v>San Benito Abad</v>
          </cell>
          <cell r="C25">
            <v>100</v>
          </cell>
          <cell r="D25">
            <v>0</v>
          </cell>
          <cell r="E25">
            <v>25</v>
          </cell>
          <cell r="F25" t="str">
            <v>No</v>
          </cell>
          <cell r="G25" t="str">
            <v>No</v>
          </cell>
        </row>
        <row r="26">
          <cell r="B26" t="str">
            <v>San Marcos</v>
          </cell>
          <cell r="C26">
            <v>85</v>
          </cell>
          <cell r="D26">
            <v>20</v>
          </cell>
          <cell r="E26">
            <v>20</v>
          </cell>
          <cell r="F26" t="str">
            <v>No</v>
          </cell>
          <cell r="G26" t="str">
            <v>si</v>
          </cell>
        </row>
        <row r="27">
          <cell r="B27" t="str">
            <v>San Onofre</v>
          </cell>
          <cell r="C27">
            <v>40</v>
          </cell>
          <cell r="D27">
            <v>28</v>
          </cell>
          <cell r="E27">
            <v>5.6</v>
          </cell>
          <cell r="F27" t="str">
            <v>No</v>
          </cell>
          <cell r="G27" t="str">
            <v>Si</v>
          </cell>
        </row>
        <row r="28">
          <cell r="B28" t="str">
            <v>San Pedro</v>
          </cell>
          <cell r="C28">
            <v>143</v>
          </cell>
          <cell r="D28">
            <v>7.5</v>
          </cell>
          <cell r="E28">
            <v>15</v>
          </cell>
          <cell r="F28" t="str">
            <v>si</v>
          </cell>
          <cell r="G28" t="str">
            <v>si</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H30">
            <v>85.79</v>
          </cell>
          <cell r="I30">
            <v>10</v>
          </cell>
          <cell r="J30">
            <v>0</v>
          </cell>
          <cell r="K30" t="str">
            <v>NO</v>
          </cell>
          <cell r="L30" t="str">
            <v>NO</v>
          </cell>
          <cell r="M30" t="str">
            <v>SI</v>
          </cell>
        </row>
        <row r="31">
          <cell r="B31" t="str">
            <v>El Piñón</v>
          </cell>
          <cell r="C31">
            <v>10</v>
          </cell>
          <cell r="H31">
            <v>29.8</v>
          </cell>
          <cell r="I31">
            <v>15</v>
          </cell>
          <cell r="J31">
            <v>0</v>
          </cell>
          <cell r="K31" t="str">
            <v>NO</v>
          </cell>
          <cell r="L31" t="str">
            <v>NO</v>
          </cell>
          <cell r="M31" t="str">
            <v>NO</v>
          </cell>
        </row>
        <row r="32">
          <cell r="B32" t="str">
            <v>Pedraza</v>
          </cell>
          <cell r="C32">
            <v>56</v>
          </cell>
          <cell r="H32">
            <v>26.856000000000002</v>
          </cell>
          <cell r="I32">
            <v>10</v>
          </cell>
          <cell r="J32">
            <v>0</v>
          </cell>
          <cell r="K32" t="str">
            <v>NO</v>
          </cell>
          <cell r="L32" t="str">
            <v>NO</v>
          </cell>
          <cell r="M32" t="str">
            <v>SI</v>
          </cell>
        </row>
        <row r="33">
          <cell r="B33" t="str">
            <v>Pivijay</v>
          </cell>
          <cell r="C33">
            <v>20</v>
          </cell>
          <cell r="H33">
            <v>18.649999999999999</v>
          </cell>
          <cell r="I33">
            <v>20</v>
          </cell>
          <cell r="J33">
            <v>0</v>
          </cell>
          <cell r="K33" t="str">
            <v>NO</v>
          </cell>
          <cell r="L33" t="str">
            <v>SI</v>
          </cell>
          <cell r="M33" t="str">
            <v>NO</v>
          </cell>
        </row>
        <row r="34">
          <cell r="B34" t="str">
            <v>Salamina</v>
          </cell>
          <cell r="C34">
            <v>20</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row>
        <row r="124">
          <cell r="B124" t="str">
            <v>San Benito Abad</v>
          </cell>
          <cell r="C124">
            <v>1000</v>
          </cell>
          <cell r="D124" t="str">
            <v>PVC</v>
          </cell>
          <cell r="F124">
            <v>25</v>
          </cell>
        </row>
        <row r="125">
          <cell r="B125" t="str">
            <v>San Marcos</v>
          </cell>
          <cell r="C125">
            <v>1500</v>
          </cell>
          <cell r="D125" t="str">
            <v>PVC</v>
          </cell>
          <cell r="F125">
            <v>0</v>
          </cell>
        </row>
        <row r="126">
          <cell r="B126" t="str">
            <v>San Onofre</v>
          </cell>
          <cell r="C126">
            <v>798</v>
          </cell>
          <cell r="D126" t="str">
            <v>PVC</v>
          </cell>
        </row>
        <row r="127">
          <cell r="B127" t="str">
            <v>San Pedro</v>
          </cell>
          <cell r="C127">
            <v>170</v>
          </cell>
          <cell r="D127" t="str">
            <v>PVC</v>
          </cell>
          <cell r="F127">
            <v>0</v>
          </cell>
        </row>
        <row r="128">
          <cell r="B128" t="str">
            <v>Santiago de Tolú</v>
          </cell>
          <cell r="C128">
            <v>1671</v>
          </cell>
          <cell r="D128" t="str">
            <v>PVC</v>
          </cell>
          <cell r="F128">
            <v>1884</v>
          </cell>
        </row>
        <row r="129">
          <cell r="B129" t="str">
            <v>Cerro de San Antonio</v>
          </cell>
          <cell r="C129">
            <v>800</v>
          </cell>
          <cell r="D129" t="str">
            <v>PVC</v>
          </cell>
          <cell r="E129">
            <v>100</v>
          </cell>
        </row>
        <row r="130">
          <cell r="B130" t="str">
            <v>El Piñón</v>
          </cell>
          <cell r="C130">
            <v>500</v>
          </cell>
          <cell r="D130" t="str">
            <v>PVC</v>
          </cell>
        </row>
        <row r="131">
          <cell r="B131" t="str">
            <v>Pedraza</v>
          </cell>
          <cell r="C131">
            <v>900</v>
          </cell>
          <cell r="D131" t="str">
            <v>PVC</v>
          </cell>
        </row>
        <row r="132">
          <cell r="B132" t="str">
            <v>Pivijay</v>
          </cell>
          <cell r="C132">
            <v>450</v>
          </cell>
          <cell r="D132" t="str">
            <v>PVC</v>
          </cell>
          <cell r="E132">
            <v>90</v>
          </cell>
        </row>
        <row r="133">
          <cell r="B133" t="str">
            <v>Salamina</v>
          </cell>
          <cell r="C133">
            <v>1539</v>
          </cell>
          <cell r="D133" t="str">
            <v>PVC</v>
          </cell>
          <cell r="E133">
            <v>52</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D260" t="str">
            <v>DIAMETRO 2 - 4"</v>
          </cell>
          <cell r="G260" t="str">
            <v>DIAMETRO 6 - 8 "</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D352" t="str">
            <v>TIPO DE REHABILITACIONES</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t="str">
            <v xml:space="preserve"> </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s>
    <sheetDataSet>
      <sheetData sheetId="0" refreshError="1"/>
      <sheetData sheetId="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GENERAL"/>
      <sheetName val="TORRES "/>
      <sheetName val="porteria-shut"/>
      <sheetName val="Salon Comunal"/>
      <sheetName val="Senderos "/>
      <sheetName val="BBQ"/>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s>
    <sheetDataSet>
      <sheetData sheetId="0">
        <row r="1">
          <cell r="A1" t="str">
            <v xml:space="preserve">                </v>
          </cell>
          <cell r="B1">
            <v>0</v>
          </cell>
          <cell r="C1" t="str">
            <v xml:space="preserve">    PRESUPUESTO GENERAL DE OBRA TORRES DE ALMAGUER ETAPA 1 FASE 1 5 PISO 4 TORRES</v>
          </cell>
          <cell r="D1">
            <v>0</v>
          </cell>
          <cell r="E1">
            <v>0</v>
          </cell>
        </row>
        <row r="2">
          <cell r="A2">
            <v>0</v>
          </cell>
          <cell r="B2">
            <v>0</v>
          </cell>
          <cell r="C2">
            <v>0</v>
          </cell>
          <cell r="D2">
            <v>0</v>
          </cell>
          <cell r="E2">
            <v>0</v>
          </cell>
        </row>
        <row r="3">
          <cell r="A3" t="str">
            <v>ITEM N°.</v>
          </cell>
          <cell r="B3" t="str">
            <v xml:space="preserve">     DESCRIPCIÓN</v>
          </cell>
          <cell r="C3" t="str">
            <v>UNIDAD</v>
          </cell>
          <cell r="D3" t="str">
            <v>CANTIDAD TORRE</v>
          </cell>
          <cell r="E3" t="str">
            <v>CANTIDAD PORTERIA-SHUT</v>
          </cell>
        </row>
        <row r="4">
          <cell r="A4">
            <v>0</v>
          </cell>
          <cell r="B4">
            <v>0</v>
          </cell>
          <cell r="C4">
            <v>0</v>
          </cell>
          <cell r="D4">
            <v>0</v>
          </cell>
          <cell r="E4">
            <v>0</v>
          </cell>
        </row>
        <row r="5">
          <cell r="A5">
            <v>1</v>
          </cell>
          <cell r="B5" t="str">
            <v>ACTIVIDADES PRELIMINARES</v>
          </cell>
          <cell r="C5">
            <v>0</v>
          </cell>
          <cell r="D5">
            <v>0</v>
          </cell>
          <cell r="E5">
            <v>0</v>
          </cell>
        </row>
        <row r="6">
          <cell r="A6">
            <v>1.01</v>
          </cell>
          <cell r="B6" t="str">
            <v>Localización trazado y replanteo con topografia</v>
          </cell>
          <cell r="C6" t="str">
            <v>M2</v>
          </cell>
          <cell r="D6">
            <v>1980</v>
          </cell>
          <cell r="E6">
            <v>140</v>
          </cell>
        </row>
        <row r="7">
          <cell r="A7">
            <v>1.02</v>
          </cell>
          <cell r="B7" t="str">
            <v>Descapote a maquina, incluye retiro</v>
          </cell>
          <cell r="C7" t="str">
            <v>M2</v>
          </cell>
          <cell r="D7">
            <v>1980</v>
          </cell>
          <cell r="E7">
            <v>140</v>
          </cell>
        </row>
        <row r="8">
          <cell r="A8" t="str">
            <v>1.03</v>
          </cell>
          <cell r="B8" t="str">
            <v>Campamento 36 m2</v>
          </cell>
          <cell r="C8" t="str">
            <v>Und</v>
          </cell>
          <cell r="D8">
            <v>1</v>
          </cell>
          <cell r="E8">
            <v>0</v>
          </cell>
        </row>
        <row r="9">
          <cell r="A9" t="str">
            <v>TOTAL ACTIVIDADES PRELIMINARES</v>
          </cell>
          <cell r="B9">
            <v>0</v>
          </cell>
          <cell r="C9">
            <v>0</v>
          </cell>
          <cell r="D9">
            <v>0</v>
          </cell>
          <cell r="E9">
            <v>0</v>
          </cell>
        </row>
        <row r="10">
          <cell r="A10">
            <v>2</v>
          </cell>
          <cell r="B10" t="str">
            <v>MOVIMIENTOS DE TIERRA</v>
          </cell>
          <cell r="C10">
            <v>0</v>
          </cell>
          <cell r="D10">
            <v>0</v>
          </cell>
          <cell r="E10">
            <v>0</v>
          </cell>
        </row>
        <row r="11">
          <cell r="A11">
            <v>2.0099999999999998</v>
          </cell>
          <cell r="B11" t="str">
            <v>Excavación y vaciado mecánico a cielo abierto en terrenos compactos bajo capa terreno natural</v>
          </cell>
          <cell r="C11" t="str">
            <v>M3</v>
          </cell>
          <cell r="D11">
            <v>17820</v>
          </cell>
          <cell r="E11">
            <v>0</v>
          </cell>
        </row>
        <row r="12">
          <cell r="A12">
            <v>2.02</v>
          </cell>
          <cell r="B12" t="str">
            <v>Relleno hasta cota de 5 cms por debajo de placa losa con recebo. (Incluye compactación).</v>
          </cell>
          <cell r="C12" t="str">
            <v>M3</v>
          </cell>
          <cell r="D12">
            <v>1188</v>
          </cell>
          <cell r="E12">
            <v>0</v>
          </cell>
        </row>
        <row r="13">
          <cell r="A13">
            <v>2.0299999999999998</v>
          </cell>
          <cell r="B13" t="str">
            <v>Excavación de vigas de cimentación e= 55 cm y canto 50 cm</v>
          </cell>
          <cell r="C13" t="str">
            <v>M3</v>
          </cell>
          <cell r="D13">
            <v>287</v>
          </cell>
          <cell r="E13">
            <v>17.48</v>
          </cell>
        </row>
        <row r="14">
          <cell r="A14" t="str">
            <v>TOTAL MOVIMIENTOS DE TIERRA</v>
          </cell>
          <cell r="B14">
            <v>0</v>
          </cell>
          <cell r="C14">
            <v>0</v>
          </cell>
          <cell r="D14">
            <v>0</v>
          </cell>
          <cell r="E14">
            <v>0</v>
          </cell>
        </row>
        <row r="15">
          <cell r="A15">
            <v>3</v>
          </cell>
          <cell r="B15" t="str">
            <v xml:space="preserve">ESTRUCTURA </v>
          </cell>
          <cell r="C15">
            <v>0</v>
          </cell>
          <cell r="D15">
            <v>0</v>
          </cell>
          <cell r="E15">
            <v>0</v>
          </cell>
        </row>
        <row r="16">
          <cell r="A16">
            <v>3.01</v>
          </cell>
          <cell r="B16" t="str">
            <v>Concreto de limpieza en vigas de cimentacion y zapatas</v>
          </cell>
          <cell r="C16" t="str">
            <v>M3</v>
          </cell>
          <cell r="D16">
            <v>28.700000000000003</v>
          </cell>
          <cell r="E16">
            <v>7.8000000000000007</v>
          </cell>
        </row>
        <row r="17">
          <cell r="A17">
            <v>3.0199999999999996</v>
          </cell>
          <cell r="B17" t="str">
            <v xml:space="preserve">Mejoramiento en suelo cemento en zapatas </v>
          </cell>
          <cell r="C17" t="str">
            <v>M3</v>
          </cell>
          <cell r="D17">
            <v>0</v>
          </cell>
          <cell r="E17">
            <v>8.8000000000000007</v>
          </cell>
        </row>
        <row r="18">
          <cell r="A18">
            <v>3.0299999999999994</v>
          </cell>
          <cell r="B18" t="str">
            <v xml:space="preserve">Acero corrugado de refuerzo de 60000 psi </v>
          </cell>
          <cell r="C18" t="str">
            <v>Kg</v>
          </cell>
          <cell r="D18">
            <v>78741.2</v>
          </cell>
          <cell r="E18">
            <v>1327</v>
          </cell>
        </row>
        <row r="19">
          <cell r="A19">
            <v>3.0399999999999991</v>
          </cell>
          <cell r="B19" t="str">
            <v>Concreto de 3500 psi</v>
          </cell>
          <cell r="C19" t="str">
            <v>M3</v>
          </cell>
          <cell r="D19">
            <v>881</v>
          </cell>
          <cell r="E19">
            <v>15.619999999999997</v>
          </cell>
        </row>
        <row r="20">
          <cell r="A20">
            <v>3.0499999999999989</v>
          </cell>
          <cell r="B20" t="str">
            <v>Acero Estructural  A.S.T.M, para columnas y vigas.</v>
          </cell>
          <cell r="C20" t="str">
            <v>Kg</v>
          </cell>
          <cell r="D20">
            <v>876540.48</v>
          </cell>
          <cell r="E20">
            <v>0</v>
          </cell>
        </row>
        <row r="21">
          <cell r="A21">
            <v>3.0599999999999987</v>
          </cell>
          <cell r="B21" t="str">
            <v>Acero Estructural A.S.T.M pernos  3/4 para pletina</v>
          </cell>
          <cell r="C21" t="str">
            <v>Kg</v>
          </cell>
          <cell r="D21">
            <v>4014.0800000000004</v>
          </cell>
          <cell r="E21">
            <v>0</v>
          </cell>
        </row>
        <row r="22">
          <cell r="A22">
            <v>3.0699999999999985</v>
          </cell>
          <cell r="B22" t="str">
            <v>Acero Estructural A.S.T.M pletinas arranque columnas, regidizadores,cortantes, chapas</v>
          </cell>
          <cell r="C22" t="str">
            <v>Kg</v>
          </cell>
          <cell r="D22">
            <v>113195.4</v>
          </cell>
          <cell r="E22">
            <v>0</v>
          </cell>
        </row>
        <row r="23">
          <cell r="A23">
            <v>3.0799999999999983</v>
          </cell>
          <cell r="B23" t="str">
            <v>losa maciza contrapiso en concreto E= 10cm</v>
          </cell>
          <cell r="C23" t="str">
            <v>M2</v>
          </cell>
          <cell r="D23">
            <v>0</v>
          </cell>
          <cell r="E23">
            <v>53</v>
          </cell>
        </row>
        <row r="24">
          <cell r="A24">
            <v>3.0899999999999981</v>
          </cell>
          <cell r="B24" t="str">
            <v>Placa de entrepiso en sistema corpalosa en concreto e 3000 psi (piso 1)</v>
          </cell>
          <cell r="C24" t="str">
            <v>M2</v>
          </cell>
          <cell r="D24">
            <v>2068</v>
          </cell>
          <cell r="E24">
            <v>16</v>
          </cell>
        </row>
        <row r="25">
          <cell r="A25">
            <v>3.0999999999999979</v>
          </cell>
          <cell r="B25" t="str">
            <v>Placa de entrepiso en sistema duralosa en concreto e 3000 psi (pso 2-3 y 4)</v>
          </cell>
          <cell r="C25" t="str">
            <v>M2</v>
          </cell>
          <cell r="D25">
            <v>11208</v>
          </cell>
          <cell r="E25">
            <v>0</v>
          </cell>
        </row>
        <row r="26">
          <cell r="A26">
            <v>3.1099999999999977</v>
          </cell>
          <cell r="B26" t="str">
            <v>Escalera en estructura metalica</v>
          </cell>
          <cell r="C26" t="str">
            <v>Kg</v>
          </cell>
          <cell r="D26">
            <v>0</v>
          </cell>
          <cell r="E26">
            <v>0</v>
          </cell>
        </row>
        <row r="27">
          <cell r="A27">
            <v>3.1199999999999974</v>
          </cell>
          <cell r="B27" t="str">
            <v>SIEMBRA DE GRAMA (incluye Suministro e Instalación. Incluye 10cm de Tierra
Negra)</v>
          </cell>
          <cell r="C27" t="str">
            <v>m2</v>
          </cell>
          <cell r="D27">
            <v>0</v>
          </cell>
          <cell r="E27">
            <v>0</v>
          </cell>
        </row>
        <row r="28">
          <cell r="A28">
            <v>3.1299999999999972</v>
          </cell>
          <cell r="B28" t="str">
            <v xml:space="preserve">Perfil tubular rectangular de 4x2 </v>
          </cell>
          <cell r="C28" t="str">
            <v>ML</v>
          </cell>
          <cell r="D28">
            <v>0</v>
          </cell>
          <cell r="E28">
            <v>0</v>
          </cell>
        </row>
        <row r="29">
          <cell r="A29">
            <v>3.139999999999997</v>
          </cell>
          <cell r="B29" t="str">
            <v xml:space="preserve">Meson en Concreto de 3.000 psi </v>
          </cell>
          <cell r="C29" t="str">
            <v>ml</v>
          </cell>
          <cell r="D29">
            <v>0</v>
          </cell>
          <cell r="E29">
            <v>0</v>
          </cell>
        </row>
        <row r="30">
          <cell r="A30" t="str">
            <v>TOTAL ESTRUCTURA</v>
          </cell>
          <cell r="B30">
            <v>0</v>
          </cell>
          <cell r="C30">
            <v>0</v>
          </cell>
          <cell r="D30">
            <v>0</v>
          </cell>
          <cell r="E30">
            <v>0</v>
          </cell>
        </row>
        <row r="31">
          <cell r="A31">
            <v>4</v>
          </cell>
          <cell r="B31" t="str">
            <v xml:space="preserve">ESTRUCTURA CUBIERTA </v>
          </cell>
          <cell r="C31">
            <v>0</v>
          </cell>
          <cell r="D31">
            <v>0</v>
          </cell>
          <cell r="E31">
            <v>0</v>
          </cell>
        </row>
        <row r="32">
          <cell r="A32">
            <v>4.01</v>
          </cell>
          <cell r="B32" t="str">
            <v>Estructura metalica perfil en C tipo cajon 220x</v>
          </cell>
          <cell r="C32" t="str">
            <v>ML</v>
          </cell>
          <cell r="D32">
            <v>640</v>
          </cell>
          <cell r="E32">
            <v>22.75</v>
          </cell>
        </row>
        <row r="33">
          <cell r="A33">
            <v>4.0199999999999996</v>
          </cell>
          <cell r="B33" t="str">
            <v>Correa metálica  en peril en C  160x</v>
          </cell>
          <cell r="C33" t="str">
            <v>ML</v>
          </cell>
          <cell r="D33">
            <v>1784</v>
          </cell>
          <cell r="E33">
            <v>64.56</v>
          </cell>
        </row>
        <row r="34">
          <cell r="A34">
            <v>4.0299999999999994</v>
          </cell>
          <cell r="B34" t="str">
            <v>Tensor estr. Varilla diametro 3/8</v>
          </cell>
          <cell r="C34" t="str">
            <v>ML</v>
          </cell>
          <cell r="D34">
            <v>781.84</v>
          </cell>
          <cell r="E34">
            <v>72.8</v>
          </cell>
        </row>
        <row r="35">
          <cell r="A35">
            <v>4.0399999999999991</v>
          </cell>
          <cell r="B35" t="str">
            <v>Remates De Cubierta Alfajías Concreto 0,15 m</v>
          </cell>
          <cell r="C35" t="str">
            <v>Ml</v>
          </cell>
          <cell r="D35">
            <v>498.2</v>
          </cell>
          <cell r="E35">
            <v>0</v>
          </cell>
        </row>
        <row r="36">
          <cell r="A36">
            <v>4.0499999999999989</v>
          </cell>
          <cell r="B36" t="str">
            <v>Flanche Metálico Cal. 18 De 0,50 cm</v>
          </cell>
          <cell r="C36" t="str">
            <v>Ml</v>
          </cell>
          <cell r="D36">
            <v>463.36</v>
          </cell>
          <cell r="E36">
            <v>41.38</v>
          </cell>
        </row>
        <row r="37">
          <cell r="A37">
            <v>4.0599999999999987</v>
          </cell>
          <cell r="B37" t="str">
            <v>Cubierta Arquitectónica Trapezoidal Galvanizada, Corpacero</v>
          </cell>
          <cell r="C37" t="str">
            <v>M2</v>
          </cell>
          <cell r="D37">
            <v>1584</v>
          </cell>
          <cell r="E37">
            <v>98</v>
          </cell>
        </row>
        <row r="38">
          <cell r="A38" t="str">
            <v xml:space="preserve">TOTAL ESTRUCTURA CUBIERTA </v>
          </cell>
          <cell r="B38">
            <v>0</v>
          </cell>
          <cell r="C38">
            <v>0</v>
          </cell>
          <cell r="D38">
            <v>0</v>
          </cell>
          <cell r="E38">
            <v>0</v>
          </cell>
        </row>
        <row r="39">
          <cell r="A39">
            <v>5</v>
          </cell>
          <cell r="B39" t="str">
            <v xml:space="preserve">MAMPOSTERÍA </v>
          </cell>
          <cell r="C39">
            <v>0</v>
          </cell>
          <cell r="D39">
            <v>0</v>
          </cell>
          <cell r="E39">
            <v>0</v>
          </cell>
        </row>
        <row r="40">
          <cell r="A40">
            <v>5.01</v>
          </cell>
          <cell r="B40" t="str">
            <v>Cuchilla en Bloque No.4 Reforzada</v>
          </cell>
          <cell r="C40" t="str">
            <v>M2</v>
          </cell>
          <cell r="D40">
            <v>448</v>
          </cell>
          <cell r="E40">
            <v>24.827999999999999</v>
          </cell>
        </row>
        <row r="41">
          <cell r="A41">
            <v>5.0199999999999996</v>
          </cell>
          <cell r="B41" t="str">
            <v>Muro en Bloque No.4 P-H Tradicional Estriado  9 cm.</v>
          </cell>
          <cell r="C41" t="str">
            <v>M2</v>
          </cell>
          <cell r="D41">
            <v>17712</v>
          </cell>
          <cell r="E41">
            <v>70.699999999999989</v>
          </cell>
        </row>
        <row r="42">
          <cell r="A42">
            <v>5.0299999999999994</v>
          </cell>
          <cell r="B42" t="str">
            <v>Construccion de muro en mamposteria estructural con ladrillo semiprensado tipo rejilla  e=12cm , dos caras lisas (sotano)</v>
          </cell>
          <cell r="C42" t="str">
            <v>M2</v>
          </cell>
          <cell r="D42">
            <v>0</v>
          </cell>
          <cell r="E42">
            <v>0</v>
          </cell>
        </row>
        <row r="43">
          <cell r="A43">
            <v>5.0399999999999991</v>
          </cell>
          <cell r="B43" t="str">
            <v>Construccion de muro en mamposteria estructural (29*19*12cm) (sotano)</v>
          </cell>
          <cell r="C43" t="str">
            <v>m2</v>
          </cell>
          <cell r="D43">
            <v>0</v>
          </cell>
          <cell r="E43">
            <v>0</v>
          </cell>
        </row>
        <row r="44">
          <cell r="A44">
            <v>5.0499999999999989</v>
          </cell>
          <cell r="B44" t="str">
            <v>Columnetas en concreto de 3000 psi</v>
          </cell>
          <cell r="C44" t="str">
            <v>ML</v>
          </cell>
          <cell r="D44">
            <v>9387.2000000000007</v>
          </cell>
          <cell r="E44">
            <v>50.4</v>
          </cell>
        </row>
        <row r="45">
          <cell r="A45">
            <v>5.0599999999999987</v>
          </cell>
          <cell r="B45" t="str">
            <v>dinteles en concreto de 3000 psi</v>
          </cell>
          <cell r="C45" t="str">
            <v>ML</v>
          </cell>
          <cell r="D45">
            <v>1014.32</v>
          </cell>
          <cell r="E45">
            <v>0</v>
          </cell>
        </row>
        <row r="46">
          <cell r="A46" t="str">
            <v>TOTAL MAMPOSTERÍA</v>
          </cell>
          <cell r="B46">
            <v>0</v>
          </cell>
          <cell r="C46">
            <v>0</v>
          </cell>
          <cell r="D46">
            <v>0</v>
          </cell>
          <cell r="E46">
            <v>0</v>
          </cell>
        </row>
        <row r="47">
          <cell r="A47">
            <v>6</v>
          </cell>
          <cell r="B47" t="str">
            <v>CARPINTERÍA DE MADERA</v>
          </cell>
          <cell r="C47">
            <v>0</v>
          </cell>
          <cell r="D47">
            <v>0</v>
          </cell>
          <cell r="E47">
            <v>0</v>
          </cell>
        </row>
        <row r="48">
          <cell r="A48">
            <v>6.01</v>
          </cell>
          <cell r="B48" t="str">
            <v xml:space="preserve">Puerta Triplex, Incluye Chapa TIPO P1 0,80 x2,30 m2 alcobas </v>
          </cell>
          <cell r="C48" t="str">
            <v>Und</v>
          </cell>
          <cell r="D48">
            <v>320</v>
          </cell>
          <cell r="E48">
            <v>0</v>
          </cell>
        </row>
        <row r="49">
          <cell r="A49">
            <v>6.02</v>
          </cell>
          <cell r="B49" t="str">
            <v xml:space="preserve">Puerta Triplex, Incluye Chapa TIPO P2 0,65 x2,30 m2 baños </v>
          </cell>
          <cell r="C49" t="str">
            <v>Und</v>
          </cell>
          <cell r="D49">
            <v>240</v>
          </cell>
          <cell r="E49">
            <v>0</v>
          </cell>
        </row>
        <row r="50">
          <cell r="A50">
            <v>6.0299999999999994</v>
          </cell>
          <cell r="B50" t="str">
            <v xml:space="preserve">Puerta Triplex, Incluye Chapa TIPO P5 0,90 x2,30 m2 puerta principal </v>
          </cell>
          <cell r="C50" t="str">
            <v>Und</v>
          </cell>
          <cell r="D50">
            <v>120</v>
          </cell>
          <cell r="E50">
            <v>0</v>
          </cell>
        </row>
        <row r="51">
          <cell r="A51">
            <v>6.0399999999999991</v>
          </cell>
          <cell r="B51" t="str">
            <v>closet tipo 1 alcoba 1 (1,90X2,30M)</v>
          </cell>
          <cell r="C51" t="str">
            <v>Und</v>
          </cell>
          <cell r="D51">
            <v>80</v>
          </cell>
          <cell r="E51">
            <v>0</v>
          </cell>
        </row>
        <row r="52">
          <cell r="A52">
            <v>6.0499999999999989</v>
          </cell>
          <cell r="B52" t="str">
            <v>closet tipo 2 alcoba 2 (1,73X2,30M)</v>
          </cell>
          <cell r="C52" t="str">
            <v>Und</v>
          </cell>
          <cell r="D52">
            <v>80</v>
          </cell>
          <cell r="E52">
            <v>0</v>
          </cell>
        </row>
        <row r="53">
          <cell r="A53">
            <v>6.0599999999999987</v>
          </cell>
          <cell r="B53" t="str">
            <v>closet tipo 3 alcoba principal (2,05X2,3M)</v>
          </cell>
          <cell r="C53" t="str">
            <v>Und</v>
          </cell>
          <cell r="D53">
            <v>80</v>
          </cell>
          <cell r="E53">
            <v>0</v>
          </cell>
        </row>
        <row r="54">
          <cell r="A54">
            <v>6.0699999999999985</v>
          </cell>
          <cell r="B54" t="str">
            <v>closet tipo 4 alcoba principal (2,05X2,3M)</v>
          </cell>
          <cell r="C54" t="str">
            <v>Und</v>
          </cell>
          <cell r="D54">
            <v>80</v>
          </cell>
          <cell r="E54">
            <v>0</v>
          </cell>
        </row>
        <row r="55">
          <cell r="A55">
            <v>6.0799999999999983</v>
          </cell>
          <cell r="B55" t="str">
            <v>closet tipo 1 alcoba 1 (1,90X2,30M) apto 2hab</v>
          </cell>
          <cell r="C55" t="str">
            <v>Und</v>
          </cell>
          <cell r="D55">
            <v>40</v>
          </cell>
          <cell r="E55">
            <v>0</v>
          </cell>
        </row>
        <row r="56">
          <cell r="A56">
            <v>6.0899999999999981</v>
          </cell>
          <cell r="B56" t="str">
            <v>closet tipo 2 alcoba principal (2,05X2,3M) apto 2 hab</v>
          </cell>
          <cell r="C56" t="str">
            <v>Und</v>
          </cell>
          <cell r="D56">
            <v>40</v>
          </cell>
          <cell r="E56">
            <v>0</v>
          </cell>
        </row>
        <row r="57">
          <cell r="A57">
            <v>6.0999999999999979</v>
          </cell>
          <cell r="B57" t="str">
            <v>closet tipo 3 alcoba principal (2,05X2,3M) apto 2 hab</v>
          </cell>
          <cell r="C57" t="str">
            <v>Und</v>
          </cell>
          <cell r="D57">
            <v>40</v>
          </cell>
          <cell r="E57">
            <v>0</v>
          </cell>
        </row>
        <row r="58">
          <cell r="A58">
            <v>6.1099999999999977</v>
          </cell>
          <cell r="B58" t="str">
            <v>Cocina Integral 2,05 m</v>
          </cell>
          <cell r="C58" t="str">
            <v>Und</v>
          </cell>
          <cell r="D58">
            <v>120</v>
          </cell>
          <cell r="E58">
            <v>0</v>
          </cell>
        </row>
        <row r="59">
          <cell r="A59">
            <v>6.1199999999999974</v>
          </cell>
          <cell r="B59" t="str">
            <v>Barra cocina</v>
          </cell>
          <cell r="C59" t="str">
            <v>Und</v>
          </cell>
          <cell r="D59">
            <v>120</v>
          </cell>
          <cell r="E59">
            <v>0</v>
          </cell>
        </row>
        <row r="60">
          <cell r="A60" t="str">
            <v>CARPINTERÍA DE MADERA</v>
          </cell>
          <cell r="B60">
            <v>0</v>
          </cell>
          <cell r="C60">
            <v>0</v>
          </cell>
          <cell r="D60">
            <v>0</v>
          </cell>
          <cell r="E60">
            <v>0</v>
          </cell>
        </row>
        <row r="61">
          <cell r="A61">
            <v>7</v>
          </cell>
          <cell r="B61" t="str">
            <v>CARPINTERÍA  METÁLICA Y DE ALUMINIO</v>
          </cell>
          <cell r="C61">
            <v>0</v>
          </cell>
          <cell r="D61">
            <v>0</v>
          </cell>
          <cell r="E61">
            <v>0</v>
          </cell>
        </row>
        <row r="62">
          <cell r="A62">
            <v>7.01</v>
          </cell>
          <cell r="B62" t="str">
            <v>Barandas Metálicas 1,10 cm Tubo 2" Travesaños 5/8</v>
          </cell>
          <cell r="C62" t="str">
            <v>Ml</v>
          </cell>
          <cell r="D62">
            <v>955.6</v>
          </cell>
          <cell r="E62">
            <v>0</v>
          </cell>
        </row>
        <row r="63">
          <cell r="A63">
            <v>7.02</v>
          </cell>
          <cell r="B63" t="str">
            <v>Ventana Aluminio TIPO V1 (Según planos) 1.50 x 1.74 m2</v>
          </cell>
          <cell r="C63" t="str">
            <v>Und</v>
          </cell>
          <cell r="D63">
            <v>64</v>
          </cell>
          <cell r="E63">
            <v>0</v>
          </cell>
        </row>
        <row r="64">
          <cell r="A64">
            <v>7.0299999999999994</v>
          </cell>
          <cell r="B64" t="str">
            <v>Ventana Aluminio TIPO V2 (Según planos) 0.45 x 1.44 m2</v>
          </cell>
          <cell r="C64" t="str">
            <v>Und</v>
          </cell>
          <cell r="D64">
            <v>80</v>
          </cell>
          <cell r="E64">
            <v>0</v>
          </cell>
        </row>
        <row r="65">
          <cell r="A65">
            <v>7.0399999999999991</v>
          </cell>
          <cell r="B65" t="str">
            <v>Ventana Aluminio TIPO V3 (Según planos) 1.00 x 1.30 m2</v>
          </cell>
          <cell r="C65" t="str">
            <v>Und</v>
          </cell>
          <cell r="D65">
            <v>112</v>
          </cell>
          <cell r="E65">
            <v>0</v>
          </cell>
        </row>
        <row r="66">
          <cell r="A66">
            <v>7.0499999999999989</v>
          </cell>
          <cell r="B66" t="str">
            <v>Ventana Aluminio TIPO V4 (Según planos) 1.10 x 1.30 m2</v>
          </cell>
          <cell r="C66" t="str">
            <v>Und</v>
          </cell>
          <cell r="D66">
            <v>128</v>
          </cell>
          <cell r="E66">
            <v>0</v>
          </cell>
        </row>
        <row r="67">
          <cell r="A67">
            <v>7.0599999999999987</v>
          </cell>
          <cell r="B67" t="str">
            <v>Puerta Ventana Aluminio TIPO PV1 (Según planos) 2.32 x 4,40 m2</v>
          </cell>
          <cell r="C67" t="str">
            <v>Und</v>
          </cell>
          <cell r="D67">
            <v>80</v>
          </cell>
          <cell r="E67">
            <v>0</v>
          </cell>
        </row>
        <row r="68">
          <cell r="A68">
            <v>7.0699999999999985</v>
          </cell>
          <cell r="B68" t="str">
            <v>Ventana Aluminio TIPO V6 (Según planos) 0.20 x 0.25 m2</v>
          </cell>
          <cell r="C68" t="str">
            <v>Und</v>
          </cell>
          <cell r="D68">
            <v>96</v>
          </cell>
          <cell r="E68">
            <v>0</v>
          </cell>
        </row>
        <row r="69">
          <cell r="A69">
            <v>7.0799999999999983</v>
          </cell>
          <cell r="B69" t="str">
            <v>Ventana Aluminio TIPO V7 (Según planos) 0.80 x 1.00 m2</v>
          </cell>
          <cell r="C69" t="str">
            <v>Und</v>
          </cell>
          <cell r="D69">
            <v>80</v>
          </cell>
          <cell r="E69">
            <v>0</v>
          </cell>
        </row>
        <row r="70">
          <cell r="A70">
            <v>7.0899999999999981</v>
          </cell>
          <cell r="B70" t="str">
            <v>Ventana Aluminio TIPO V8 (Según planos) 0.60 x 0.25 m2</v>
          </cell>
          <cell r="C70" t="str">
            <v>Und</v>
          </cell>
          <cell r="D70">
            <v>104</v>
          </cell>
          <cell r="E70">
            <v>0</v>
          </cell>
        </row>
        <row r="71">
          <cell r="A71">
            <v>7.0999999999999979</v>
          </cell>
          <cell r="B71" t="str">
            <v>Ventana Aluminio TIPO V9 (Según planos) 1.30 x 1.74 m2</v>
          </cell>
          <cell r="C71" t="str">
            <v>Und</v>
          </cell>
          <cell r="D71">
            <v>32</v>
          </cell>
          <cell r="E71">
            <v>0</v>
          </cell>
        </row>
        <row r="72">
          <cell r="A72">
            <v>7.1099999999999977</v>
          </cell>
          <cell r="B72" t="str">
            <v>Ventana Aluminio TIPO V10 (Según planos) 1.00 x 1.30 m2</v>
          </cell>
          <cell r="C72" t="str">
            <v>Und</v>
          </cell>
          <cell r="D72">
            <v>0</v>
          </cell>
          <cell r="E72">
            <v>0</v>
          </cell>
        </row>
        <row r="73">
          <cell r="A73">
            <v>7.1199999999999974</v>
          </cell>
          <cell r="B73" t="str">
            <v>Ventana Aluminio TIPO V11 (Según planos) 0.65 x 1.00 m2</v>
          </cell>
          <cell r="C73" t="str">
            <v>Und</v>
          </cell>
          <cell r="D73">
            <v>32</v>
          </cell>
          <cell r="E73">
            <v>0</v>
          </cell>
        </row>
        <row r="74">
          <cell r="A74">
            <v>7.1299999999999972</v>
          </cell>
          <cell r="B74" t="str">
            <v>Ventana Aluminio TIPO V12 (Según planos) 0.35 x 0.25 m2</v>
          </cell>
          <cell r="C74" t="str">
            <v>Und</v>
          </cell>
          <cell r="D74">
            <v>48</v>
          </cell>
          <cell r="E74">
            <v>0</v>
          </cell>
        </row>
        <row r="75">
          <cell r="A75">
            <v>7.139999999999997</v>
          </cell>
          <cell r="B75" t="str">
            <v xml:space="preserve">Puerta Aluminio, Incluye Chapa TIPO P4 0,75 x2,30 m2 balcón apto 2 alcobas </v>
          </cell>
          <cell r="C75" t="str">
            <v>Und</v>
          </cell>
          <cell r="D75">
            <v>32</v>
          </cell>
          <cell r="E75">
            <v>0</v>
          </cell>
        </row>
        <row r="76">
          <cell r="A76">
            <v>7.1499999999999968</v>
          </cell>
          <cell r="B76" t="str">
            <v xml:space="preserve">Porton en reja metalica </v>
          </cell>
          <cell r="C76" t="str">
            <v>M2</v>
          </cell>
          <cell r="D76">
            <v>0</v>
          </cell>
          <cell r="E76">
            <v>11.879999999999999</v>
          </cell>
        </row>
        <row r="77">
          <cell r="A77">
            <v>7.1599999999999966</v>
          </cell>
          <cell r="B77" t="str">
            <v>Puerta Aluminio TIPO P1 puerta principal 1,80*2,70 m2</v>
          </cell>
          <cell r="C77" t="str">
            <v>Und</v>
          </cell>
          <cell r="D77">
            <v>0</v>
          </cell>
          <cell r="E77">
            <v>2</v>
          </cell>
        </row>
        <row r="78">
          <cell r="A78">
            <v>7.1699999999999964</v>
          </cell>
          <cell r="B78" t="str">
            <v>Puerta Aluminio TIPO P2 puerta baño porteria 0,65x2,70 m2</v>
          </cell>
          <cell r="C78" t="str">
            <v>Und</v>
          </cell>
          <cell r="D78">
            <v>0</v>
          </cell>
          <cell r="E78">
            <v>1</v>
          </cell>
        </row>
        <row r="79">
          <cell r="A79">
            <v>7.1799999999999962</v>
          </cell>
          <cell r="B79" t="str">
            <v>Puerta Aluminio TIPO P3 puerta acceso shut 1,30x2,70 m2</v>
          </cell>
          <cell r="C79" t="str">
            <v>Und</v>
          </cell>
          <cell r="D79">
            <v>0</v>
          </cell>
          <cell r="E79">
            <v>1</v>
          </cell>
        </row>
        <row r="80">
          <cell r="A80">
            <v>7.1899999999999959</v>
          </cell>
          <cell r="B80" t="str">
            <v>Puerta Aluminio TIPO P4 porton para descargue basuras 1,06x2,70 m2</v>
          </cell>
          <cell r="C80" t="str">
            <v>M2</v>
          </cell>
          <cell r="D80">
            <v>0</v>
          </cell>
          <cell r="E80">
            <v>7.0500000000000007</v>
          </cell>
        </row>
        <row r="81">
          <cell r="A81">
            <v>7.1999999999999957</v>
          </cell>
          <cell r="B81" t="str">
            <v>Ventana Aluminio TIPO V1  2,48X2,75 m2</v>
          </cell>
          <cell r="C81" t="str">
            <v>Und</v>
          </cell>
          <cell r="D81">
            <v>0</v>
          </cell>
          <cell r="E81">
            <v>1</v>
          </cell>
        </row>
        <row r="82">
          <cell r="A82">
            <v>7.2099999999999955</v>
          </cell>
          <cell r="B82" t="str">
            <v>Ventana Aluminio TIPO V2 0,77x2,75 m2</v>
          </cell>
          <cell r="C82" t="str">
            <v>Und</v>
          </cell>
          <cell r="D82">
            <v>0</v>
          </cell>
          <cell r="E82">
            <v>1</v>
          </cell>
        </row>
        <row r="83">
          <cell r="A83">
            <v>7.2199999999999953</v>
          </cell>
          <cell r="B83" t="str">
            <v>Ventana Aluminio TIPO V3 1,58x2,75 m2</v>
          </cell>
          <cell r="C83" t="str">
            <v>Und</v>
          </cell>
          <cell r="D83">
            <v>0</v>
          </cell>
          <cell r="E83">
            <v>1</v>
          </cell>
        </row>
        <row r="84">
          <cell r="A84">
            <v>7.2299999999999951</v>
          </cell>
          <cell r="B84" t="str">
            <v>Ventana Aluminio TIPO V4 1,90x2,75 m2</v>
          </cell>
          <cell r="C84" t="str">
            <v>Und</v>
          </cell>
          <cell r="D84">
            <v>0</v>
          </cell>
          <cell r="E84">
            <v>1</v>
          </cell>
        </row>
        <row r="85">
          <cell r="A85">
            <v>7.2399999999999949</v>
          </cell>
          <cell r="B85" t="str">
            <v>Ventana Aluminio TIPO V5 4,10x2,75 m2</v>
          </cell>
          <cell r="C85" t="str">
            <v>Und</v>
          </cell>
          <cell r="D85">
            <v>0</v>
          </cell>
          <cell r="E85">
            <v>1</v>
          </cell>
        </row>
        <row r="86">
          <cell r="A86">
            <v>7.2499999999999947</v>
          </cell>
          <cell r="B86" t="str">
            <v>Ventana Aluminio TIPO V6  0,80x2,75 m2</v>
          </cell>
          <cell r="C86" t="str">
            <v>Und</v>
          </cell>
          <cell r="D86">
            <v>0</v>
          </cell>
          <cell r="E86">
            <v>2</v>
          </cell>
        </row>
        <row r="87">
          <cell r="A87">
            <v>7.2599999999999945</v>
          </cell>
          <cell r="B87" t="str">
            <v>Puerta Aluminio TIPO P1 (Según planos) 0,90X2,45 m2</v>
          </cell>
          <cell r="C87" t="str">
            <v>Und</v>
          </cell>
          <cell r="D87">
            <v>0</v>
          </cell>
          <cell r="E87">
            <v>0</v>
          </cell>
        </row>
        <row r="88">
          <cell r="A88">
            <v>7.2699999999999942</v>
          </cell>
          <cell r="B88" t="str">
            <v>Puerta Aluminio TIPO P2 (Según planos) 0,80X2,45 m2</v>
          </cell>
          <cell r="C88" t="str">
            <v>Und</v>
          </cell>
          <cell r="D88">
            <v>0</v>
          </cell>
          <cell r="E88">
            <v>0</v>
          </cell>
        </row>
        <row r="89">
          <cell r="A89">
            <v>7.279999999999994</v>
          </cell>
          <cell r="B89" t="str">
            <v>Puerta Aluminio TIPO P3 (Según planos) 1,60X2,50 m2</v>
          </cell>
          <cell r="C89" t="str">
            <v>Und</v>
          </cell>
          <cell r="D89">
            <v>0</v>
          </cell>
          <cell r="E89">
            <v>0</v>
          </cell>
        </row>
        <row r="90">
          <cell r="A90">
            <v>7.2899999999999938</v>
          </cell>
          <cell r="B90" t="str">
            <v>Puerta Aluminio TIPO P3 (Según planos) 0,64X2,00 m2</v>
          </cell>
          <cell r="C90" t="str">
            <v>Und</v>
          </cell>
          <cell r="D90">
            <v>0</v>
          </cell>
          <cell r="E90">
            <v>0</v>
          </cell>
        </row>
        <row r="91">
          <cell r="A91">
            <v>7.2999999999999936</v>
          </cell>
          <cell r="B91" t="str">
            <v>Ventana Aluminio TIPO V1 (Según planos) 1,50X2,45 m2</v>
          </cell>
          <cell r="C91" t="str">
            <v>Und</v>
          </cell>
          <cell r="D91">
            <v>0</v>
          </cell>
          <cell r="E91">
            <v>0</v>
          </cell>
        </row>
        <row r="92">
          <cell r="A92">
            <v>7.3099999999999934</v>
          </cell>
          <cell r="B92" t="str">
            <v>Ventana Aluminio TIPO V2 (Según planos) 4,66X2,50 m2</v>
          </cell>
          <cell r="C92" t="str">
            <v>Und</v>
          </cell>
          <cell r="D92">
            <v>0</v>
          </cell>
          <cell r="E92">
            <v>0</v>
          </cell>
        </row>
        <row r="93">
          <cell r="A93">
            <v>7.3199999999999932</v>
          </cell>
          <cell r="B93" t="str">
            <v>Ventana Aluminio TIPO V3 (Según planos) 1,93X2,50 m2</v>
          </cell>
          <cell r="C93" t="str">
            <v>Und</v>
          </cell>
          <cell r="D93">
            <v>0</v>
          </cell>
          <cell r="E93">
            <v>0</v>
          </cell>
        </row>
        <row r="94">
          <cell r="A94">
            <v>7.329999999999993</v>
          </cell>
          <cell r="B94" t="str">
            <v>Ventana Aluminio TIPO V4 (Según planos) 2,16X2,50 m2</v>
          </cell>
          <cell r="C94" t="str">
            <v>Und</v>
          </cell>
          <cell r="D94">
            <v>0</v>
          </cell>
          <cell r="E94">
            <v>0</v>
          </cell>
        </row>
        <row r="95">
          <cell r="A95">
            <v>7.3399999999999928</v>
          </cell>
          <cell r="B95" t="str">
            <v>Ventana Aluminio TIPO V5 (Según planos) 6,00X2,50 m2</v>
          </cell>
          <cell r="C95" t="str">
            <v>Und</v>
          </cell>
          <cell r="D95">
            <v>0</v>
          </cell>
          <cell r="E95">
            <v>0</v>
          </cell>
        </row>
        <row r="96">
          <cell r="A96">
            <v>7.3499999999999925</v>
          </cell>
          <cell r="B96" t="str">
            <v>Ventana Aluminio TIPO V6 (Según planos) 2,85X2,50 m2</v>
          </cell>
          <cell r="C96" t="str">
            <v>Und</v>
          </cell>
          <cell r="D96">
            <v>0</v>
          </cell>
          <cell r="E96">
            <v>0</v>
          </cell>
        </row>
        <row r="97">
          <cell r="A97">
            <v>7.3599999999999923</v>
          </cell>
          <cell r="B97" t="str">
            <v>Ventana Aluminio TIPO V7 (Según planos) 2,87X0,40 m2</v>
          </cell>
          <cell r="C97" t="str">
            <v>Und</v>
          </cell>
          <cell r="D97">
            <v>0</v>
          </cell>
          <cell r="E97">
            <v>0</v>
          </cell>
        </row>
        <row r="98">
          <cell r="A98">
            <v>7.3699999999999921</v>
          </cell>
          <cell r="B98" t="str">
            <v xml:space="preserve">Meson en aluminio acrilico para cocineta incluye lavaplatos con griferia </v>
          </cell>
          <cell r="C98" t="str">
            <v>M2</v>
          </cell>
          <cell r="D98">
            <v>0</v>
          </cell>
          <cell r="E98">
            <v>0</v>
          </cell>
        </row>
        <row r="99">
          <cell r="A99">
            <v>7.3799999999999919</v>
          </cell>
          <cell r="B99" t="str">
            <v xml:space="preserve">conjunto de 6 sillas y mesa con parasol </v>
          </cell>
          <cell r="C99" t="str">
            <v>Und</v>
          </cell>
          <cell r="D99">
            <v>0</v>
          </cell>
          <cell r="E99">
            <v>0</v>
          </cell>
        </row>
        <row r="100">
          <cell r="A100" t="str">
            <v>TOTAL CARPINTERIA METALICA Y DE ALUMINIO</v>
          </cell>
          <cell r="B100">
            <v>0</v>
          </cell>
          <cell r="C100">
            <v>0</v>
          </cell>
          <cell r="D100">
            <v>0</v>
          </cell>
          <cell r="E100">
            <v>0</v>
          </cell>
        </row>
        <row r="101">
          <cell r="A101">
            <v>8</v>
          </cell>
          <cell r="B101" t="str">
            <v>INSTALACIONES HIDRÁULICAS</v>
          </cell>
          <cell r="C101">
            <v>0</v>
          </cell>
          <cell r="D101">
            <v>0</v>
          </cell>
          <cell r="E101">
            <v>0</v>
          </cell>
        </row>
        <row r="102">
          <cell r="A102">
            <v>8.01</v>
          </cell>
          <cell r="B102" t="str">
            <v>Tuberia PVCP 2" RDE 21</v>
          </cell>
          <cell r="C102" t="str">
            <v>Ml</v>
          </cell>
          <cell r="D102">
            <v>480</v>
          </cell>
          <cell r="E102">
            <v>0</v>
          </cell>
        </row>
        <row r="103">
          <cell r="A103">
            <v>8.02</v>
          </cell>
          <cell r="B103" t="str">
            <v>Valvula de flotador 2"</v>
          </cell>
          <cell r="C103" t="str">
            <v>Und</v>
          </cell>
          <cell r="D103">
            <v>2</v>
          </cell>
          <cell r="E103">
            <v>0</v>
          </cell>
        </row>
        <row r="104">
          <cell r="A104">
            <v>8.0299999999999994</v>
          </cell>
          <cell r="B104" t="str">
            <v>Válvulas de corte de 2"</v>
          </cell>
          <cell r="C104" t="str">
            <v>Und</v>
          </cell>
          <cell r="D104">
            <v>4</v>
          </cell>
          <cell r="E104">
            <v>0</v>
          </cell>
        </row>
        <row r="105">
          <cell r="A105">
            <v>8.0399999999999991</v>
          </cell>
          <cell r="B105" t="str">
            <v>Medidor volumétrico 2"</v>
          </cell>
          <cell r="C105" t="str">
            <v>Und</v>
          </cell>
          <cell r="D105">
            <v>2</v>
          </cell>
          <cell r="E105">
            <v>0</v>
          </cell>
        </row>
        <row r="106">
          <cell r="A106">
            <v>8.0499999999999989</v>
          </cell>
          <cell r="B106" t="str">
            <v>Acometida general 2" (no incluye medidor)</v>
          </cell>
          <cell r="C106" t="str">
            <v>Und</v>
          </cell>
          <cell r="D106">
            <v>2</v>
          </cell>
          <cell r="E106">
            <v>0</v>
          </cell>
        </row>
        <row r="107">
          <cell r="A107">
            <v>8.0599999999999987</v>
          </cell>
          <cell r="B107" t="str">
            <v>Llave de corte/paso PVCP 2"</v>
          </cell>
          <cell r="C107" t="str">
            <v>Und</v>
          </cell>
          <cell r="D107">
            <v>0</v>
          </cell>
          <cell r="E107">
            <v>0</v>
          </cell>
        </row>
        <row r="108">
          <cell r="A108">
            <v>8.0699999999999985</v>
          </cell>
          <cell r="B108" t="str">
            <v>Tuberia PVCP 1/2" RDE 9</v>
          </cell>
          <cell r="C108" t="str">
            <v>Ml</v>
          </cell>
          <cell r="D108">
            <v>0</v>
          </cell>
          <cell r="E108">
            <v>0</v>
          </cell>
        </row>
        <row r="109">
          <cell r="A109">
            <v>8.0799999999999983</v>
          </cell>
          <cell r="B109" t="str">
            <v>Llave de corte/paso  PVCP 1/2"</v>
          </cell>
          <cell r="C109" t="str">
            <v>Und</v>
          </cell>
          <cell r="D109">
            <v>360</v>
          </cell>
          <cell r="E109">
            <v>2</v>
          </cell>
        </row>
        <row r="110">
          <cell r="A110">
            <v>8.0899999999999981</v>
          </cell>
          <cell r="B110" t="str">
            <v xml:space="preserve">Acometida hidraulica 1/2" </v>
          </cell>
          <cell r="C110" t="str">
            <v>ml</v>
          </cell>
          <cell r="D110">
            <v>920</v>
          </cell>
          <cell r="E110">
            <v>25.71</v>
          </cell>
        </row>
        <row r="111">
          <cell r="A111">
            <v>8.0999999999999979</v>
          </cell>
          <cell r="B111" t="str">
            <v>Punto hidráulico PVC de 1/2" L prom = 3 m</v>
          </cell>
          <cell r="C111" t="str">
            <v>und</v>
          </cell>
          <cell r="D111">
            <v>1080</v>
          </cell>
          <cell r="E111">
            <v>3</v>
          </cell>
        </row>
        <row r="112">
          <cell r="A112">
            <v>8.1099999999999977</v>
          </cell>
          <cell r="B112" t="str">
            <v>Contadores apartamento entrada / salida</v>
          </cell>
          <cell r="C112" t="str">
            <v>Und</v>
          </cell>
          <cell r="D112">
            <v>120</v>
          </cell>
          <cell r="E112">
            <v>0</v>
          </cell>
        </row>
        <row r="113">
          <cell r="A113">
            <v>8.1199999999999974</v>
          </cell>
          <cell r="B113" t="str">
            <v>Equipo de bombeo a definir  e instalaciones en tanque de 18.000 lts.</v>
          </cell>
          <cell r="C113" t="str">
            <v>Und</v>
          </cell>
          <cell r="D113">
            <v>2</v>
          </cell>
          <cell r="E113">
            <v>0</v>
          </cell>
        </row>
        <row r="114">
          <cell r="A114">
            <v>8.1299999999999972</v>
          </cell>
          <cell r="B114" t="str">
            <v>Ventilaciones en HG 3" Tanque Bajo (niple 0.5m+niple 0.1m+2  codos 90)</v>
          </cell>
          <cell r="C114" t="str">
            <v>Und</v>
          </cell>
          <cell r="D114">
            <v>4</v>
          </cell>
          <cell r="E114">
            <v>0</v>
          </cell>
        </row>
        <row r="115">
          <cell r="A115">
            <v>8.139999999999997</v>
          </cell>
          <cell r="B115" t="str">
            <v>Bandeja metálica de soporte para Rack de tuberías en parqueadero</v>
          </cell>
          <cell r="C115" t="str">
            <v>Ml</v>
          </cell>
          <cell r="D115">
            <v>180</v>
          </cell>
          <cell r="E115">
            <v>0</v>
          </cell>
        </row>
        <row r="116">
          <cell r="A116">
            <v>8.1499999999999968</v>
          </cell>
          <cell r="B116" t="str">
            <v>Pasamuros HG D=2" L=20 cm</v>
          </cell>
          <cell r="C116" t="str">
            <v>Und</v>
          </cell>
          <cell r="D116">
            <v>2</v>
          </cell>
          <cell r="E116">
            <v>0</v>
          </cell>
        </row>
        <row r="117">
          <cell r="A117" t="str">
            <v xml:space="preserve">TOTAL INSTALACIONES HIDRAULICAS </v>
          </cell>
          <cell r="B117">
            <v>0</v>
          </cell>
          <cell r="C117">
            <v>0</v>
          </cell>
          <cell r="D117">
            <v>0</v>
          </cell>
          <cell r="E117">
            <v>0</v>
          </cell>
        </row>
        <row r="118">
          <cell r="A118">
            <v>9</v>
          </cell>
          <cell r="B118" t="str">
            <v>INSTALACIONES SANITARIAS</v>
          </cell>
          <cell r="C118">
            <v>0</v>
          </cell>
          <cell r="D118">
            <v>0</v>
          </cell>
          <cell r="E118">
            <v>0</v>
          </cell>
        </row>
        <row r="119">
          <cell r="A119">
            <v>9.01</v>
          </cell>
          <cell r="B119" t="str">
            <v>Tubería Sanitaria PVC 6"</v>
          </cell>
          <cell r="C119" t="str">
            <v>Ml</v>
          </cell>
          <cell r="D119">
            <v>240</v>
          </cell>
          <cell r="E119">
            <v>0</v>
          </cell>
        </row>
        <row r="120">
          <cell r="A120">
            <v>9.02</v>
          </cell>
          <cell r="B120" t="str">
            <v>Tubería Sanitaria PVC 4" (bajante)</v>
          </cell>
          <cell r="C120" t="str">
            <v>Ml</v>
          </cell>
          <cell r="D120">
            <v>360</v>
          </cell>
          <cell r="E120">
            <v>0</v>
          </cell>
        </row>
        <row r="121">
          <cell r="A121">
            <v>9.0299999999999994</v>
          </cell>
          <cell r="B121" t="str">
            <v xml:space="preserve">Pozo de inspeccion </v>
          </cell>
          <cell r="C121" t="str">
            <v>Und</v>
          </cell>
          <cell r="D121">
            <v>4</v>
          </cell>
          <cell r="E121">
            <v>0</v>
          </cell>
        </row>
        <row r="122">
          <cell r="A122">
            <v>9.0399999999999991</v>
          </cell>
          <cell r="B122" t="str">
            <v>puntos sanitarios de 2"</v>
          </cell>
          <cell r="C122" t="str">
            <v>Und</v>
          </cell>
          <cell r="D122">
            <v>1220</v>
          </cell>
          <cell r="E122">
            <v>1</v>
          </cell>
        </row>
        <row r="123">
          <cell r="A123">
            <v>9.0499999999999989</v>
          </cell>
          <cell r="B123" t="str">
            <v>puntos sanitarios de 3"</v>
          </cell>
          <cell r="C123" t="str">
            <v>Und</v>
          </cell>
          <cell r="D123">
            <v>0</v>
          </cell>
          <cell r="E123">
            <v>1</v>
          </cell>
        </row>
        <row r="124">
          <cell r="A124">
            <v>9.0599999999999987</v>
          </cell>
          <cell r="B124" t="str">
            <v>puntos sanitarios de 4"</v>
          </cell>
          <cell r="C124" t="str">
            <v>Und</v>
          </cell>
          <cell r="D124">
            <v>240</v>
          </cell>
          <cell r="E124">
            <v>1</v>
          </cell>
        </row>
        <row r="125">
          <cell r="A125">
            <v>9.0699999999999985</v>
          </cell>
          <cell r="B125" t="str">
            <v xml:space="preserve">ancleje o abrazadera </v>
          </cell>
          <cell r="C125" t="str">
            <v>Und</v>
          </cell>
          <cell r="D125">
            <v>1400</v>
          </cell>
          <cell r="E125">
            <v>0</v>
          </cell>
        </row>
        <row r="126">
          <cell r="A126" t="str">
            <v xml:space="preserve">TOTAL INSTALACIONES SANITARIAS </v>
          </cell>
          <cell r="B126">
            <v>0</v>
          </cell>
          <cell r="C126">
            <v>0</v>
          </cell>
          <cell r="D126">
            <v>0</v>
          </cell>
          <cell r="E126">
            <v>0</v>
          </cell>
        </row>
        <row r="127">
          <cell r="A127">
            <v>10</v>
          </cell>
          <cell r="B127" t="str">
            <v>INSTALACIONES AGUAS LLUVIAS</v>
          </cell>
          <cell r="C127">
            <v>0</v>
          </cell>
          <cell r="D127">
            <v>0</v>
          </cell>
          <cell r="E127">
            <v>0</v>
          </cell>
        </row>
        <row r="128">
          <cell r="A128">
            <v>10.01</v>
          </cell>
          <cell r="B128" t="str">
            <v>Tubería Aguas Lluvias PVC 4"</v>
          </cell>
          <cell r="C128" t="str">
            <v>Ml</v>
          </cell>
          <cell r="D128">
            <v>560</v>
          </cell>
          <cell r="E128">
            <v>17</v>
          </cell>
        </row>
        <row r="129">
          <cell r="A129">
            <v>10.02</v>
          </cell>
          <cell r="B129" t="str">
            <v>Tubería Aguas Lluvias PVC 3"</v>
          </cell>
          <cell r="C129" t="str">
            <v>Ml</v>
          </cell>
          <cell r="D129">
            <v>0</v>
          </cell>
          <cell r="E129">
            <v>0</v>
          </cell>
        </row>
        <row r="130">
          <cell r="A130">
            <v>10.029999999999999</v>
          </cell>
          <cell r="B130" t="str">
            <v>Tubería Aguas Lluvias PVC 6"</v>
          </cell>
          <cell r="C130" t="str">
            <v>ML</v>
          </cell>
          <cell r="D130">
            <v>144</v>
          </cell>
          <cell r="E130">
            <v>0</v>
          </cell>
        </row>
        <row r="131">
          <cell r="A131">
            <v>10.039999999999999</v>
          </cell>
          <cell r="B131" t="str">
            <v>Tubería Aguas Lluvias PVC 12"</v>
          </cell>
          <cell r="C131" t="str">
            <v>ML</v>
          </cell>
          <cell r="D131">
            <v>32</v>
          </cell>
          <cell r="E131">
            <v>0</v>
          </cell>
        </row>
        <row r="132">
          <cell r="A132">
            <v>10.049999999999999</v>
          </cell>
          <cell r="B132" t="str">
            <v>Caja de Inspección Aguas Lluvias</v>
          </cell>
          <cell r="C132" t="str">
            <v>Und</v>
          </cell>
          <cell r="D132">
            <v>4</v>
          </cell>
          <cell r="E132">
            <v>1</v>
          </cell>
        </row>
        <row r="133">
          <cell r="A133">
            <v>10.059999999999999</v>
          </cell>
          <cell r="B133" t="str">
            <v>Sumideros con canasta</v>
          </cell>
          <cell r="C133" t="str">
            <v>Und</v>
          </cell>
          <cell r="D133">
            <v>24</v>
          </cell>
          <cell r="E133">
            <v>0</v>
          </cell>
        </row>
        <row r="134">
          <cell r="A134">
            <v>10.069999999999999</v>
          </cell>
          <cell r="B134" t="str">
            <v>Viga canal en lamina galvanizada cold rold</v>
          </cell>
          <cell r="C134" t="str">
            <v>ml</v>
          </cell>
          <cell r="D134">
            <v>107</v>
          </cell>
          <cell r="E134">
            <v>0</v>
          </cell>
        </row>
        <row r="135">
          <cell r="A135">
            <v>10.079999999999998</v>
          </cell>
          <cell r="B135" t="str">
            <v>viga canal en concreto de 3000 psi</v>
          </cell>
          <cell r="C135" t="str">
            <v>ml</v>
          </cell>
          <cell r="D135">
            <v>0</v>
          </cell>
          <cell r="E135">
            <v>15.84</v>
          </cell>
        </row>
        <row r="136">
          <cell r="A136" t="str">
            <v>TOTAL INSTALACIONES DE AGUAS LLUVIAS</v>
          </cell>
          <cell r="B136">
            <v>0</v>
          </cell>
          <cell r="C136">
            <v>0</v>
          </cell>
          <cell r="D136">
            <v>0</v>
          </cell>
          <cell r="E136">
            <v>0</v>
          </cell>
        </row>
        <row r="137">
          <cell r="A137">
            <v>11.01</v>
          </cell>
          <cell r="B137" t="str">
            <v>APARATOS SANITARIOS</v>
          </cell>
          <cell r="C137">
            <v>0</v>
          </cell>
          <cell r="D137">
            <v>0</v>
          </cell>
          <cell r="E137">
            <v>0</v>
          </cell>
        </row>
        <row r="138">
          <cell r="A138">
            <v>11.02</v>
          </cell>
          <cell r="B138" t="str">
            <v>Lavadero 70 x 55 x 22 cm Fibra de Vídrio blanco</v>
          </cell>
          <cell r="C138" t="str">
            <v>Und</v>
          </cell>
          <cell r="D138">
            <v>120</v>
          </cell>
          <cell r="E138">
            <v>0</v>
          </cell>
        </row>
        <row r="139">
          <cell r="A139">
            <v>11.03</v>
          </cell>
          <cell r="B139" t="str">
            <v>Lavamanos Integrado con Mueble, Incluye Accesorios</v>
          </cell>
          <cell r="C139" t="str">
            <v>Und</v>
          </cell>
          <cell r="D139">
            <v>240</v>
          </cell>
          <cell r="E139">
            <v>1</v>
          </cell>
        </row>
        <row r="140">
          <cell r="A140">
            <v>11.04</v>
          </cell>
          <cell r="B140" t="str">
            <v>Lavamanos de sobreponer</v>
          </cell>
          <cell r="C140" t="str">
            <v>Und</v>
          </cell>
          <cell r="D140">
            <v>0</v>
          </cell>
          <cell r="E140">
            <v>0</v>
          </cell>
        </row>
        <row r="141">
          <cell r="A141">
            <v>11.049999999999999</v>
          </cell>
          <cell r="B141" t="str">
            <v>Sanitario Corona, Incluye Accesorios</v>
          </cell>
          <cell r="C141" t="str">
            <v>Und</v>
          </cell>
          <cell r="D141">
            <v>240</v>
          </cell>
          <cell r="E141">
            <v>1</v>
          </cell>
        </row>
        <row r="142">
          <cell r="A142">
            <v>11.059999999999999</v>
          </cell>
          <cell r="B142" t="str">
            <v>Accesorios duchas</v>
          </cell>
          <cell r="C142" t="str">
            <v>Und</v>
          </cell>
          <cell r="D142">
            <v>240</v>
          </cell>
          <cell r="E142">
            <v>0</v>
          </cell>
        </row>
        <row r="143">
          <cell r="A143">
            <v>11.069999999999999</v>
          </cell>
          <cell r="B143" t="str">
            <v>Orinal mediano</v>
          </cell>
          <cell r="C143" t="str">
            <v>Und</v>
          </cell>
          <cell r="D143">
            <v>0</v>
          </cell>
          <cell r="E143">
            <v>0</v>
          </cell>
        </row>
        <row r="144">
          <cell r="A144">
            <v>11.079999999999998</v>
          </cell>
          <cell r="B144" t="str">
            <v>INSTALACIÓN DE LÁMINA COLD ROLD CALIBRE 18 para divisiones de sanitarios se incluye puerta cerrojo y demás elementos necesarios para su correcta instalación; PINTURA EN ANTICORROSIVO DOS MANOS Y PINTURA DOS MANOS</v>
          </cell>
          <cell r="C144" t="str">
            <v>M2</v>
          </cell>
          <cell r="D144">
            <v>0</v>
          </cell>
          <cell r="E144">
            <v>0</v>
          </cell>
        </row>
        <row r="145">
          <cell r="A145" t="str">
            <v xml:space="preserve">TOTAL APARATOS SANITARIOS </v>
          </cell>
          <cell r="B145">
            <v>0</v>
          </cell>
          <cell r="C145">
            <v>0</v>
          </cell>
          <cell r="D145">
            <v>0</v>
          </cell>
          <cell r="E145">
            <v>0</v>
          </cell>
        </row>
        <row r="146">
          <cell r="A146">
            <v>12</v>
          </cell>
          <cell r="B146" t="str">
            <v>INSTALACIONES DE RED ELÉCTRICA/TLF/TV</v>
          </cell>
          <cell r="C146">
            <v>0</v>
          </cell>
          <cell r="D146">
            <v>0</v>
          </cell>
          <cell r="E146">
            <v>0</v>
          </cell>
        </row>
        <row r="147">
          <cell r="A147">
            <v>12.01</v>
          </cell>
          <cell r="B147" t="str">
            <v>Salida de iluminacion para lampara normal, en tubería EMT, incluye alambrado, instalación lampara de 2x32W, toma corriente monofásica a 110V con linea tierra y sensores de movimiento  en sótano</v>
          </cell>
          <cell r="C147" t="str">
            <v>UND</v>
          </cell>
          <cell r="D147">
            <v>172</v>
          </cell>
          <cell r="E147">
            <v>0</v>
          </cell>
        </row>
        <row r="148">
          <cell r="A148">
            <v>12.02</v>
          </cell>
          <cell r="B148" t="str">
            <v xml:space="preserve">Tuberia EMT </v>
          </cell>
          <cell r="C148" t="str">
            <v>ml</v>
          </cell>
          <cell r="D148">
            <v>362</v>
          </cell>
          <cell r="E148">
            <v>44.9</v>
          </cell>
        </row>
        <row r="149">
          <cell r="A149">
            <v>12.03</v>
          </cell>
          <cell r="B149" t="str">
            <v xml:space="preserve">Lampara normal </v>
          </cell>
          <cell r="C149" t="str">
            <v>UND</v>
          </cell>
          <cell r="D149">
            <v>172</v>
          </cell>
          <cell r="E149">
            <v>0</v>
          </cell>
        </row>
        <row r="150">
          <cell r="A150">
            <v>12.04</v>
          </cell>
          <cell r="B150" t="str">
            <v xml:space="preserve">Salida de iluminacion para lámpara de Emergencia en techo y muro en tubería EMT, incluye alambrado, instalación lampara, toma corriente monofásica a 110V con linea tierra en sótano </v>
          </cell>
          <cell r="C150" t="str">
            <v xml:space="preserve">UND </v>
          </cell>
          <cell r="D150">
            <v>284</v>
          </cell>
          <cell r="E150">
            <v>1</v>
          </cell>
        </row>
        <row r="151">
          <cell r="A151">
            <v>12.049999999999999</v>
          </cell>
          <cell r="B151" t="str">
            <v>instalacion sistema de proteccion contra descargas atmosfericos o apantallamiento, incluye la instlacion de puntas de capatacion, cable de cobre No. 4, bajantes y varillas de cobre cobre electrosoldasas</v>
          </cell>
          <cell r="C151" t="str">
            <v>UND</v>
          </cell>
          <cell r="D151">
            <v>4</v>
          </cell>
          <cell r="E151">
            <v>0</v>
          </cell>
        </row>
        <row r="152">
          <cell r="A152">
            <v>12.059999999999999</v>
          </cell>
          <cell r="B152" t="str">
            <v xml:space="preserve">varillas de cobre electrosoldadas apantallamiento </v>
          </cell>
          <cell r="C152" t="str">
            <v xml:space="preserve">UND </v>
          </cell>
          <cell r="D152">
            <v>160</v>
          </cell>
          <cell r="E152">
            <v>0</v>
          </cell>
        </row>
        <row r="153">
          <cell r="A153">
            <v>12.069999999999999</v>
          </cell>
          <cell r="B153" t="str">
            <v xml:space="preserve">tuberia PVC para acometida </v>
          </cell>
          <cell r="C153" t="str">
            <v>ml</v>
          </cell>
          <cell r="D153">
            <v>8400</v>
          </cell>
          <cell r="E153">
            <v>44.9</v>
          </cell>
        </row>
        <row r="154">
          <cell r="A154">
            <v>12.079999999999998</v>
          </cell>
          <cell r="B154" t="str">
            <v>salida de iluminacion para lámpara tipo bala en tubería PVC, incluye alambrado, instalación lampara, apartamentos, pasillos y en escaleras piso tipo</v>
          </cell>
          <cell r="C154" t="str">
            <v>UND</v>
          </cell>
          <cell r="D154">
            <v>3680</v>
          </cell>
          <cell r="E154">
            <v>17</v>
          </cell>
        </row>
        <row r="155">
          <cell r="A155">
            <v>12.089999999999998</v>
          </cell>
          <cell r="B155" t="str">
            <v xml:space="preserve">salida para toma corriente monofásica a 110V con linea tierra en tubería PVC, incluye alambrado, instalación tomacorriente, apartamentos, pasillos y en escaleras </v>
          </cell>
          <cell r="C155" t="str">
            <v>UND</v>
          </cell>
          <cell r="D155">
            <v>3200</v>
          </cell>
          <cell r="E155">
            <v>0</v>
          </cell>
        </row>
        <row r="156">
          <cell r="A156">
            <v>12.099999999999998</v>
          </cell>
          <cell r="B156" t="str">
            <v>interuptor sencillo</v>
          </cell>
          <cell r="C156" t="str">
            <v>UND</v>
          </cell>
          <cell r="D156">
            <v>0</v>
          </cell>
          <cell r="E156">
            <v>0</v>
          </cell>
        </row>
        <row r="157">
          <cell r="A157">
            <v>12.109999999999998</v>
          </cell>
          <cell r="B157" t="str">
            <v>salida para toma tv cable en tubería PVC, incluye alambrado, instalación toma tv en apartmentos</v>
          </cell>
          <cell r="C157" t="str">
            <v>UND</v>
          </cell>
          <cell r="D157">
            <v>112</v>
          </cell>
          <cell r="E157">
            <v>0</v>
          </cell>
        </row>
        <row r="158">
          <cell r="A158">
            <v>12.119999999999997</v>
          </cell>
          <cell r="B158" t="str">
            <v>salida para toma telefonica en tubería PVC, incluye alambrado, instalación toma telefonica en apartamentos</v>
          </cell>
          <cell r="C158" t="str">
            <v>UND</v>
          </cell>
          <cell r="D158">
            <v>240</v>
          </cell>
          <cell r="E158">
            <v>1</v>
          </cell>
        </row>
        <row r="159">
          <cell r="A159">
            <v>12.129999999999997</v>
          </cell>
          <cell r="B159" t="str">
            <v>tablero bifasico de 8 circuitos</v>
          </cell>
          <cell r="C159" t="str">
            <v>UND</v>
          </cell>
          <cell r="D159">
            <v>120</v>
          </cell>
          <cell r="E159">
            <v>1</v>
          </cell>
        </row>
        <row r="160">
          <cell r="A160">
            <v>12.139999999999997</v>
          </cell>
          <cell r="B160" t="str">
            <v>salida para toma citofono en tubería PVC, incluye alambrado, instalación toma citofono en apartamentos, piso tipo</v>
          </cell>
          <cell r="C160" t="str">
            <v>UND</v>
          </cell>
          <cell r="D160">
            <v>120</v>
          </cell>
          <cell r="E160">
            <v>0</v>
          </cell>
        </row>
        <row r="161">
          <cell r="A161">
            <v>12.149999999999997</v>
          </cell>
          <cell r="B161" t="str">
            <v xml:space="preserve">CITOFONOS </v>
          </cell>
          <cell r="C161" t="str">
            <v>UND</v>
          </cell>
          <cell r="D161">
            <v>120</v>
          </cell>
          <cell r="E161">
            <v>0</v>
          </cell>
        </row>
        <row r="162">
          <cell r="A162">
            <v>12.159999999999997</v>
          </cell>
          <cell r="B162" t="str">
            <v>salida para pulsador mas timbre en tubería PVC, incluye alambrado, instalación pulsadot y timbre en apartamentos, piso tipo</v>
          </cell>
          <cell r="C162" t="str">
            <v xml:space="preserve">UND </v>
          </cell>
          <cell r="D162">
            <v>120</v>
          </cell>
          <cell r="E162">
            <v>0</v>
          </cell>
        </row>
        <row r="163">
          <cell r="A163">
            <v>12.169999999999996</v>
          </cell>
          <cell r="B163" t="str">
            <v>instalacion de caja de paso 30x30 cms, en muro o cielo razo para telefono,tv cable, telefono citofonia y electrica, piso tipo</v>
          </cell>
          <cell r="C163" t="str">
            <v>UND</v>
          </cell>
          <cell r="D163">
            <v>200</v>
          </cell>
          <cell r="E163">
            <v>0</v>
          </cell>
        </row>
        <row r="164">
          <cell r="A164">
            <v>12.179999999999996</v>
          </cell>
          <cell r="B164" t="str">
            <v>instalacion de caja de paso 40x40 cms, en muro o cielo razo para telefono,tv cable, telefono citofonia y electrica, piso tipo</v>
          </cell>
          <cell r="C164" t="str">
            <v>UND</v>
          </cell>
          <cell r="D164">
            <v>40</v>
          </cell>
          <cell r="E164">
            <v>2</v>
          </cell>
        </row>
        <row r="165">
          <cell r="A165">
            <v>12.189999999999996</v>
          </cell>
          <cell r="B165" t="str">
            <v>instalacion de caja de paso 70x60 cms, en muro o cielo razo para telefono,tv cable, telefono citofonia y electrica, piso tipo</v>
          </cell>
          <cell r="C165" t="str">
            <v>UND</v>
          </cell>
          <cell r="D165">
            <v>20</v>
          </cell>
          <cell r="E165">
            <v>0</v>
          </cell>
        </row>
        <row r="166">
          <cell r="A166">
            <v>12.199999999999996</v>
          </cell>
          <cell r="B166" t="str">
            <v>INSTALACIONES ACOMETIDAS PARCIALES APARTAMENTOS - TORRE TIPO</v>
          </cell>
          <cell r="C166">
            <v>0</v>
          </cell>
          <cell r="D166">
            <v>0</v>
          </cell>
          <cell r="E166">
            <v>0</v>
          </cell>
        </row>
        <row r="167">
          <cell r="A167">
            <v>12.209999999999996</v>
          </cell>
          <cell r="B167" t="str">
            <v>instalacion de gabinetes de equipos, incluye instalacion de protecciones, equipos de medida, ponchado y marquillado</v>
          </cell>
          <cell r="C167" t="str">
            <v>UND</v>
          </cell>
          <cell r="D167">
            <v>4</v>
          </cell>
          <cell r="E167">
            <v>0</v>
          </cell>
        </row>
        <row r="168">
          <cell r="A168">
            <v>12.219999999999995</v>
          </cell>
          <cell r="B168" t="str">
            <v xml:space="preserve">Gabinete de incendio clase 1 </v>
          </cell>
          <cell r="C168" t="str">
            <v xml:space="preserve">UND </v>
          </cell>
          <cell r="D168">
            <v>20</v>
          </cell>
          <cell r="E168">
            <v>0</v>
          </cell>
        </row>
        <row r="169">
          <cell r="A169">
            <v>12.229999999999995</v>
          </cell>
          <cell r="B169" t="str">
            <v>instalacion de acometidas electricas para apartamentos calibre No. 2x8+10T, incluye isntalacion ducto y alambrado</v>
          </cell>
          <cell r="C169" t="str">
            <v>ML</v>
          </cell>
          <cell r="D169">
            <v>3052</v>
          </cell>
          <cell r="E169">
            <v>0</v>
          </cell>
        </row>
        <row r="170">
          <cell r="A170">
            <v>12.239999999999995</v>
          </cell>
          <cell r="B170" t="str">
            <v xml:space="preserve">INSTALACIONES ACOMETIDAS PARCIALES </v>
          </cell>
          <cell r="C170">
            <v>0</v>
          </cell>
          <cell r="D170">
            <v>0</v>
          </cell>
          <cell r="E170">
            <v>0</v>
          </cell>
        </row>
        <row r="171">
          <cell r="A171">
            <v>12.249999999999995</v>
          </cell>
          <cell r="B171" t="str">
            <v>instalacion de gabinetes de principal, incluye instalacion de protecciones ponchado y marquillado</v>
          </cell>
          <cell r="C171" t="str">
            <v>UND</v>
          </cell>
          <cell r="D171">
            <v>5</v>
          </cell>
          <cell r="E171">
            <v>0</v>
          </cell>
        </row>
        <row r="172">
          <cell r="A172">
            <v>12.259999999999994</v>
          </cell>
          <cell r="B172" t="str">
            <v>instalacion de gabinete de equipo de medida semidirecta, incluye instalacion de equipo transformadores de corriente, accesorios y  protecciones - MACRO MEDIDA PRINCIPAL</v>
          </cell>
          <cell r="C172" t="str">
            <v>UND</v>
          </cell>
          <cell r="D172">
            <v>5</v>
          </cell>
          <cell r="E172">
            <v>0</v>
          </cell>
        </row>
        <row r="173">
          <cell r="A173">
            <v>12.269999999999994</v>
          </cell>
          <cell r="B173" t="str">
            <v>instalacion de gabinete de equipo de medida semidirecta, incluye instalacion de equipo transformadores de corriente, accesorios y  protecciones SISTEMA CONTRA INCENDIOS</v>
          </cell>
          <cell r="C173" t="str">
            <v xml:space="preserve">UND </v>
          </cell>
          <cell r="D173">
            <v>5</v>
          </cell>
          <cell r="E173">
            <v>0</v>
          </cell>
        </row>
        <row r="174">
          <cell r="A174">
            <v>12.279999999999994</v>
          </cell>
          <cell r="B174" t="str">
            <v xml:space="preserve"> instalacion de gabinete de equipo de medida multirango para servicios comunes, incluye instalacion de equipo multrrango, accesorios y  protecciones</v>
          </cell>
          <cell r="C174" t="str">
            <v xml:space="preserve">UND </v>
          </cell>
          <cell r="D174">
            <v>20</v>
          </cell>
          <cell r="E174">
            <v>0</v>
          </cell>
        </row>
        <row r="175">
          <cell r="A175">
            <v>12.289999999999994</v>
          </cell>
          <cell r="B175" t="str">
            <v>instalacion de tableros para servicios comunes, incluye instalacion de equipo accesorios y  protecciones</v>
          </cell>
          <cell r="C175" t="str">
            <v>UND</v>
          </cell>
          <cell r="D175">
            <v>92</v>
          </cell>
          <cell r="E175">
            <v>0</v>
          </cell>
        </row>
        <row r="176">
          <cell r="A176">
            <v>12.299999999999994</v>
          </cell>
          <cell r="B176" t="str">
            <v>instalacion de acometidas electricas SISTEMA CONTRA INCENDIOS calibre No. 4x1/0+4T</v>
          </cell>
          <cell r="C176" t="str">
            <v>ML</v>
          </cell>
          <cell r="D176">
            <v>360</v>
          </cell>
          <cell r="E176">
            <v>0</v>
          </cell>
        </row>
        <row r="177">
          <cell r="A177">
            <v>12.309999999999993</v>
          </cell>
          <cell r="B177" t="str">
            <v>instalacion de acometidas electricas para servicos comues calibre No. 4x1/0+4T</v>
          </cell>
          <cell r="C177" t="str">
            <v>ML</v>
          </cell>
          <cell r="D177">
            <v>1500</v>
          </cell>
          <cell r="E177">
            <v>0</v>
          </cell>
        </row>
        <row r="178">
          <cell r="A178">
            <v>12.319999999999993</v>
          </cell>
          <cell r="B178" t="str">
            <v>instalacion de acometidas electricas para servicos comues calibre No. 4x2+4T</v>
          </cell>
          <cell r="C178" t="str">
            <v>ML</v>
          </cell>
          <cell r="D178">
            <v>424</v>
          </cell>
          <cell r="E178">
            <v>0</v>
          </cell>
        </row>
        <row r="179">
          <cell r="A179">
            <v>12.329999999999993</v>
          </cell>
          <cell r="B179" t="str">
            <v>instalacion de acometidas electricas para servicos comues calibre No. 4x4+6T</v>
          </cell>
          <cell r="C179" t="str">
            <v>ML</v>
          </cell>
          <cell r="D179">
            <v>652</v>
          </cell>
          <cell r="E179">
            <v>0</v>
          </cell>
        </row>
        <row r="180">
          <cell r="A180">
            <v>12.339999999999993</v>
          </cell>
          <cell r="B180" t="str">
            <v>instalacion de acometidas electricas para el gabinete de los equipo de medida de los apartamnetos calibre No. 4x250mcm+4T</v>
          </cell>
          <cell r="C180" t="str">
            <v>ML</v>
          </cell>
          <cell r="D180">
            <v>1676</v>
          </cell>
          <cell r="E180">
            <v>0</v>
          </cell>
        </row>
        <row r="181">
          <cell r="A181">
            <v>12.349999999999993</v>
          </cell>
          <cell r="B181" t="str">
            <v>instalacion de acometidas electricas principal desde el transformador hasta tabletro de distribucion principal calibre No. 4x250mcm+4T</v>
          </cell>
          <cell r="C181" t="str">
            <v>ML</v>
          </cell>
          <cell r="D181">
            <v>60</v>
          </cell>
          <cell r="E181">
            <v>0</v>
          </cell>
        </row>
        <row r="182">
          <cell r="A182">
            <v>12.359999999999992</v>
          </cell>
          <cell r="B182" t="str">
            <v xml:space="preserve">Planta electrica 50 kva </v>
          </cell>
          <cell r="C182" t="str">
            <v>UND</v>
          </cell>
          <cell r="D182">
            <v>4</v>
          </cell>
          <cell r="E182">
            <v>0</v>
          </cell>
        </row>
        <row r="183">
          <cell r="A183">
            <v>12.369999999999992</v>
          </cell>
          <cell r="B183" t="str">
            <v xml:space="preserve">M.T - B.T 45 KVA </v>
          </cell>
          <cell r="C183" t="str">
            <v xml:space="preserve">UND </v>
          </cell>
          <cell r="D183">
            <v>4</v>
          </cell>
          <cell r="E183">
            <v>0</v>
          </cell>
        </row>
        <row r="184">
          <cell r="A184">
            <v>12.379999999999992</v>
          </cell>
          <cell r="B184" t="str">
            <v xml:space="preserve">TB - 31 Conjunto para transformador trifásico </v>
          </cell>
          <cell r="C184" t="str">
            <v xml:space="preserve">UND </v>
          </cell>
          <cell r="D184">
            <v>4</v>
          </cell>
          <cell r="E184">
            <v>0</v>
          </cell>
        </row>
        <row r="185">
          <cell r="A185" t="str">
            <v xml:space="preserve">TOTAL INSTALACIONES ELECTRICAS </v>
          </cell>
          <cell r="B185">
            <v>0</v>
          </cell>
          <cell r="C185">
            <v>0</v>
          </cell>
          <cell r="D185">
            <v>0</v>
          </cell>
          <cell r="E185">
            <v>0</v>
          </cell>
        </row>
        <row r="186">
          <cell r="A186">
            <v>13</v>
          </cell>
          <cell r="B186" t="str">
            <v>INSTALACIONES DE GAS</v>
          </cell>
          <cell r="C186">
            <v>0</v>
          </cell>
          <cell r="D186">
            <v>0</v>
          </cell>
          <cell r="E186">
            <v>0</v>
          </cell>
        </row>
        <row r="187">
          <cell r="A187">
            <v>13.01</v>
          </cell>
          <cell r="B187" t="str">
            <v>acometida para 3 pto de gas domiciliario</v>
          </cell>
          <cell r="C187" t="str">
            <v>und</v>
          </cell>
          <cell r="D187">
            <v>120</v>
          </cell>
          <cell r="E187">
            <v>0</v>
          </cell>
        </row>
        <row r="188">
          <cell r="A188" t="str">
            <v>TOTAL INSTALACIONES DE GAS</v>
          </cell>
          <cell r="B188">
            <v>0</v>
          </cell>
          <cell r="C188">
            <v>0</v>
          </cell>
          <cell r="D188">
            <v>0</v>
          </cell>
          <cell r="E188">
            <v>0</v>
          </cell>
        </row>
        <row r="189">
          <cell r="A189">
            <v>14</v>
          </cell>
          <cell r="B189" t="str">
            <v>INSTALACIONES DE PROTECCIÓN CONTRA INCENDIOS</v>
          </cell>
          <cell r="C189">
            <v>0</v>
          </cell>
          <cell r="D189">
            <v>0</v>
          </cell>
          <cell r="E189">
            <v>0</v>
          </cell>
        </row>
        <row r="190">
          <cell r="A190">
            <v>14.01</v>
          </cell>
          <cell r="B190" t="str">
            <v>Gabinete contra incendios</v>
          </cell>
          <cell r="C190" t="str">
            <v>Und</v>
          </cell>
          <cell r="D190">
            <v>20</v>
          </cell>
          <cell r="E190">
            <v>0</v>
          </cell>
        </row>
        <row r="191">
          <cell r="A191">
            <v>14.02</v>
          </cell>
          <cell r="B191" t="str">
            <v>Tubería 3" HG</v>
          </cell>
          <cell r="C191" t="str">
            <v>Ml</v>
          </cell>
          <cell r="D191">
            <v>772</v>
          </cell>
          <cell r="E191">
            <v>0</v>
          </cell>
        </row>
        <row r="192">
          <cell r="A192">
            <v>14.03</v>
          </cell>
          <cell r="B192" t="str">
            <v>Tubería 1 1/2" HG</v>
          </cell>
          <cell r="C192" t="str">
            <v>Ml</v>
          </cell>
          <cell r="D192">
            <v>640</v>
          </cell>
          <cell r="E192">
            <v>0</v>
          </cell>
        </row>
        <row r="193">
          <cell r="A193">
            <v>14.04</v>
          </cell>
          <cell r="B193" t="str">
            <v>Anclajes tuberías</v>
          </cell>
          <cell r="C193" t="str">
            <v>Und</v>
          </cell>
          <cell r="D193">
            <v>500</v>
          </cell>
          <cell r="E193">
            <v>0</v>
          </cell>
        </row>
        <row r="194">
          <cell r="A194">
            <v>14.049999999999999</v>
          </cell>
          <cell r="B194" t="str">
            <v>Detectores de humo</v>
          </cell>
          <cell r="C194" t="str">
            <v>Und</v>
          </cell>
          <cell r="D194">
            <v>192</v>
          </cell>
          <cell r="E194">
            <v>0</v>
          </cell>
        </row>
        <row r="195">
          <cell r="A195">
            <v>14.059999999999999</v>
          </cell>
          <cell r="B195" t="str">
            <v>Rociadores (Sprinklers) 1/2"</v>
          </cell>
          <cell r="C195" t="str">
            <v>Und</v>
          </cell>
          <cell r="D195">
            <v>224</v>
          </cell>
          <cell r="E195">
            <v>0</v>
          </cell>
        </row>
        <row r="196">
          <cell r="A196" t="str">
            <v>TOTAL INSTALACIONES DE PROTECCIÓN CONTRA INCENDIOS</v>
          </cell>
          <cell r="B196">
            <v>0</v>
          </cell>
          <cell r="C196">
            <v>0</v>
          </cell>
          <cell r="D196">
            <v>0</v>
          </cell>
          <cell r="E196">
            <v>0</v>
          </cell>
        </row>
        <row r="197">
          <cell r="A197">
            <v>15</v>
          </cell>
          <cell r="B197" t="str">
            <v>PAÑETES</v>
          </cell>
          <cell r="C197">
            <v>0</v>
          </cell>
          <cell r="D197">
            <v>0</v>
          </cell>
          <cell r="E197">
            <v>0</v>
          </cell>
        </row>
        <row r="198">
          <cell r="A198">
            <v>15.01</v>
          </cell>
          <cell r="B198" t="str">
            <v>Pañete Liso tipo pasta Muros interiores  e 1,5 cm (incluye filos - dilataciones)</v>
          </cell>
          <cell r="C198" t="str">
            <v>M2</v>
          </cell>
          <cell r="D198">
            <v>110176</v>
          </cell>
          <cell r="E198">
            <v>141.39999999999998</v>
          </cell>
        </row>
        <row r="199">
          <cell r="A199">
            <v>15.02</v>
          </cell>
          <cell r="B199" t="str">
            <v>Goteros</v>
          </cell>
          <cell r="C199" t="str">
            <v>Ml</v>
          </cell>
          <cell r="D199">
            <v>682</v>
          </cell>
          <cell r="E199">
            <v>13.49</v>
          </cell>
        </row>
        <row r="200">
          <cell r="A200">
            <v>15.03</v>
          </cell>
          <cell r="B200" t="str">
            <v>Pañete Rustico Exterior Muros Impermeabilizado 1:4 Fachadas y Culatas (incluye filos - dilataciones)</v>
          </cell>
          <cell r="C200" t="str">
            <v>M2</v>
          </cell>
          <cell r="D200">
            <v>30832</v>
          </cell>
          <cell r="E200">
            <v>0</v>
          </cell>
        </row>
        <row r="201">
          <cell r="A201">
            <v>15.04</v>
          </cell>
          <cell r="B201">
            <v>0</v>
          </cell>
          <cell r="C201">
            <v>0</v>
          </cell>
          <cell r="D201">
            <v>0</v>
          </cell>
          <cell r="E201">
            <v>0</v>
          </cell>
        </row>
        <row r="202">
          <cell r="A202" t="str">
            <v>TOTAL PAÑETES</v>
          </cell>
          <cell r="B202">
            <v>0</v>
          </cell>
          <cell r="C202">
            <v>0</v>
          </cell>
          <cell r="D202">
            <v>0</v>
          </cell>
          <cell r="E202">
            <v>0</v>
          </cell>
        </row>
        <row r="203">
          <cell r="A203">
            <v>16</v>
          </cell>
          <cell r="B203" t="str">
            <v>CIELO RASO</v>
          </cell>
          <cell r="C203">
            <v>0</v>
          </cell>
          <cell r="D203">
            <v>0</v>
          </cell>
          <cell r="E203">
            <v>0</v>
          </cell>
        </row>
        <row r="204">
          <cell r="A204">
            <v>16.010000000000002</v>
          </cell>
          <cell r="B204" t="str">
            <v>Cielo Raso Plano Drywall</v>
          </cell>
          <cell r="C204" t="str">
            <v>M2</v>
          </cell>
          <cell r="D204">
            <v>13276</v>
          </cell>
          <cell r="E204">
            <v>53</v>
          </cell>
        </row>
        <row r="205">
          <cell r="A205" t="str">
            <v>TOTAL CIELO RASO</v>
          </cell>
          <cell r="B205">
            <v>0</v>
          </cell>
          <cell r="C205">
            <v>0</v>
          </cell>
          <cell r="D205">
            <v>0</v>
          </cell>
          <cell r="E205">
            <v>0</v>
          </cell>
        </row>
        <row r="206">
          <cell r="A206">
            <v>17</v>
          </cell>
          <cell r="B206" t="str">
            <v>PISOS - BASES</v>
          </cell>
          <cell r="C206">
            <v>0</v>
          </cell>
          <cell r="D206">
            <v>0</v>
          </cell>
          <cell r="E206">
            <v>0</v>
          </cell>
        </row>
        <row r="207">
          <cell r="A207">
            <v>17.010000000000002</v>
          </cell>
          <cell r="B207" t="str">
            <v xml:space="preserve">Alistado Pisos 0,06 </v>
          </cell>
          <cell r="C207" t="str">
            <v>M2</v>
          </cell>
          <cell r="D207">
            <v>13276</v>
          </cell>
          <cell r="E207">
            <v>53</v>
          </cell>
        </row>
        <row r="208">
          <cell r="A208" t="str">
            <v>TOTAL PISOS - BASES</v>
          </cell>
          <cell r="B208">
            <v>0</v>
          </cell>
          <cell r="C208">
            <v>0</v>
          </cell>
          <cell r="D208">
            <v>0</v>
          </cell>
          <cell r="E208">
            <v>0</v>
          </cell>
        </row>
        <row r="209">
          <cell r="A209">
            <v>18</v>
          </cell>
          <cell r="B209" t="str">
            <v>PISOS -  ENCHAPES</v>
          </cell>
          <cell r="C209">
            <v>0</v>
          </cell>
          <cell r="D209">
            <v>0</v>
          </cell>
          <cell r="E209">
            <v>0</v>
          </cell>
        </row>
        <row r="210">
          <cell r="A210">
            <v>18.010000000000002</v>
          </cell>
          <cell r="B210" t="str">
            <v>Piso cerámico  30x60 cm</v>
          </cell>
          <cell r="C210" t="str">
            <v>M2</v>
          </cell>
          <cell r="D210">
            <v>638.79999999999995</v>
          </cell>
          <cell r="E210">
            <v>19.580000000000002</v>
          </cell>
        </row>
        <row r="211">
          <cell r="A211">
            <v>18.020000000000003</v>
          </cell>
          <cell r="B211" t="str">
            <v>Piso cerámico  30x15 cm</v>
          </cell>
          <cell r="C211" t="str">
            <v>M2</v>
          </cell>
          <cell r="D211">
            <v>1845.24</v>
          </cell>
          <cell r="E211">
            <v>0</v>
          </cell>
        </row>
        <row r="212">
          <cell r="A212">
            <v>18.030000000000005</v>
          </cell>
          <cell r="B212" t="str">
            <v xml:space="preserve">Piso Porcelanato </v>
          </cell>
          <cell r="C212" t="str">
            <v>M2</v>
          </cell>
          <cell r="D212">
            <v>4467.4400000000005</v>
          </cell>
          <cell r="E212">
            <v>0</v>
          </cell>
        </row>
        <row r="213">
          <cell r="A213">
            <v>18.040000000000006</v>
          </cell>
          <cell r="B213" t="str">
            <v>Piso tableta gres  color rojo 30 x 15 cm</v>
          </cell>
          <cell r="C213" t="str">
            <v>M2</v>
          </cell>
          <cell r="D213">
            <v>494.8</v>
          </cell>
          <cell r="E213">
            <v>0</v>
          </cell>
        </row>
        <row r="214">
          <cell r="A214">
            <v>18.050000000000008</v>
          </cell>
          <cell r="B214" t="str">
            <v>Piso de madera laminada alcobas</v>
          </cell>
          <cell r="C214" t="str">
            <v>M2</v>
          </cell>
          <cell r="D214">
            <v>3061.28</v>
          </cell>
          <cell r="E214">
            <v>0</v>
          </cell>
        </row>
        <row r="215">
          <cell r="A215">
            <v>18.060000000000009</v>
          </cell>
          <cell r="B215" t="str">
            <v>Enchape Frente Cocina Nevada Blanca 30 x 25 cm</v>
          </cell>
          <cell r="C215" t="str">
            <v>M2</v>
          </cell>
          <cell r="D215">
            <v>150</v>
          </cell>
          <cell r="E215">
            <v>0</v>
          </cell>
        </row>
        <row r="216">
          <cell r="A216">
            <v>18.060000000000009</v>
          </cell>
          <cell r="B216" t="str">
            <v>Guarda Escoba cerámica  60 x 10cm</v>
          </cell>
          <cell r="C216" t="str">
            <v>Ml</v>
          </cell>
          <cell r="D216">
            <v>0</v>
          </cell>
          <cell r="E216">
            <v>23.630000000000003</v>
          </cell>
        </row>
        <row r="217">
          <cell r="A217">
            <v>18.070000000000011</v>
          </cell>
          <cell r="B217" t="str">
            <v>Guarda Escoba Porcelanato  60 x 10cm</v>
          </cell>
          <cell r="C217" t="str">
            <v>Ml</v>
          </cell>
          <cell r="D217">
            <v>950</v>
          </cell>
          <cell r="E217">
            <v>0</v>
          </cell>
        </row>
        <row r="218">
          <cell r="A218">
            <v>18.080000000000013</v>
          </cell>
          <cell r="B218" t="str">
            <v>Guarda Escoba en madera laminada 2,10 x 0,29</v>
          </cell>
          <cell r="C218" t="str">
            <v>Ml</v>
          </cell>
          <cell r="D218">
            <v>7134.24</v>
          </cell>
          <cell r="E218">
            <v>0</v>
          </cell>
        </row>
        <row r="219">
          <cell r="A219">
            <v>18.090000000000014</v>
          </cell>
          <cell r="B219" t="str">
            <v>Enchape Para baños  y deposito</v>
          </cell>
          <cell r="C219" t="str">
            <v>M2</v>
          </cell>
          <cell r="D219">
            <v>0</v>
          </cell>
          <cell r="E219">
            <v>47.260000000000005</v>
          </cell>
        </row>
        <row r="220">
          <cell r="A220" t="str">
            <v>TOTAL PISOS - ENCHAPES</v>
          </cell>
          <cell r="B220">
            <v>0</v>
          </cell>
          <cell r="C220">
            <v>0</v>
          </cell>
          <cell r="D220">
            <v>0</v>
          </cell>
          <cell r="E220">
            <v>0</v>
          </cell>
        </row>
        <row r="221">
          <cell r="A221">
            <v>19</v>
          </cell>
          <cell r="B221" t="str">
            <v>PINTURAS Y ACABADOS</v>
          </cell>
          <cell r="C221">
            <v>0</v>
          </cell>
          <cell r="D221">
            <v>0</v>
          </cell>
          <cell r="E221">
            <v>0</v>
          </cell>
        </row>
        <row r="222">
          <cell r="A222">
            <v>19.010000000000002</v>
          </cell>
          <cell r="B222" t="str">
            <v>Graniplast esgrafiado para fachada</v>
          </cell>
          <cell r="C222" t="str">
            <v>M2</v>
          </cell>
          <cell r="D222">
            <v>7708</v>
          </cell>
          <cell r="E222">
            <v>16.079999999999998</v>
          </cell>
        </row>
        <row r="223">
          <cell r="A223">
            <v>19.020000000000003</v>
          </cell>
          <cell r="B223" t="str">
            <v>Estuco plástico y pintura Tipo I, 3M, para interior. Incluye Filos, Carteras y Dilataciones</v>
          </cell>
          <cell r="C223" t="str">
            <v>M2</v>
          </cell>
          <cell r="D223">
            <v>27544</v>
          </cell>
          <cell r="E223">
            <v>63.949999999999996</v>
          </cell>
        </row>
        <row r="224">
          <cell r="A224">
            <v>19.030000000000005</v>
          </cell>
          <cell r="B224" t="str">
            <v>ADOQUIN DE ARCILLA TR. LIVIANO 20x10x6cm (Suministro e Instalación.
Incluye Base 4cm Arena Nivelacion y Arena de Sello)</v>
          </cell>
          <cell r="C224" t="str">
            <v>M2</v>
          </cell>
          <cell r="D224">
            <v>0</v>
          </cell>
          <cell r="E224">
            <v>0</v>
          </cell>
        </row>
        <row r="225">
          <cell r="A225">
            <v>19.040000000000006</v>
          </cell>
          <cell r="B225" t="str">
            <v xml:space="preserve">juntas en concreto para adoquin </v>
          </cell>
          <cell r="C225" t="str">
            <v>ML</v>
          </cell>
          <cell r="D225">
            <v>0</v>
          </cell>
          <cell r="E225">
            <v>0</v>
          </cell>
        </row>
        <row r="226">
          <cell r="A226">
            <v>19.050000000000008</v>
          </cell>
          <cell r="B226" t="str">
            <v>cerramiento en ladrillo rejilla + angulo tubular</v>
          </cell>
          <cell r="C226" t="str">
            <v>ml</v>
          </cell>
          <cell r="D226">
            <v>0</v>
          </cell>
          <cell r="E226">
            <v>0</v>
          </cell>
        </row>
        <row r="227">
          <cell r="A227">
            <v>19.060000000000009</v>
          </cell>
          <cell r="B227" t="str">
            <v xml:space="preserve">Cerramiento en ladrillo rejilla + malla </v>
          </cell>
          <cell r="C227" t="str">
            <v>ml</v>
          </cell>
          <cell r="D227">
            <v>0</v>
          </cell>
          <cell r="E227">
            <v>0</v>
          </cell>
        </row>
        <row r="228">
          <cell r="A228" t="str">
            <v>TOTAL PINTURAS Y ACABADOS</v>
          </cell>
          <cell r="B228">
            <v>0</v>
          </cell>
          <cell r="C228">
            <v>0</v>
          </cell>
          <cell r="D228">
            <v>0</v>
          </cell>
          <cell r="E228">
            <v>0</v>
          </cell>
        </row>
        <row r="229">
          <cell r="A229">
            <v>20</v>
          </cell>
          <cell r="B229" t="str">
            <v>ACABADOS PARKING</v>
          </cell>
          <cell r="C229">
            <v>0</v>
          </cell>
          <cell r="D229">
            <v>0</v>
          </cell>
          <cell r="E229">
            <v>0</v>
          </cell>
        </row>
        <row r="230">
          <cell r="A230">
            <v>20.010000000000002</v>
          </cell>
          <cell r="B230" t="str">
            <v>Tope llantas 3 Chanfles Parqueadero</v>
          </cell>
          <cell r="C230" t="str">
            <v>Und</v>
          </cell>
          <cell r="D230">
            <v>272</v>
          </cell>
          <cell r="E230">
            <v>0</v>
          </cell>
        </row>
        <row r="231">
          <cell r="A231">
            <v>20.020000000000003</v>
          </cell>
          <cell r="B231" t="str">
            <v>Señalización Líneas de Parqueaderos (piso, columnas, paredes)</v>
          </cell>
          <cell r="C231" t="str">
            <v>Ml</v>
          </cell>
          <cell r="D231">
            <v>590.96</v>
          </cell>
          <cell r="E231">
            <v>0</v>
          </cell>
        </row>
        <row r="232">
          <cell r="A232" t="str">
            <v>TOTAL APARATOS SANITARIOS</v>
          </cell>
          <cell r="B232">
            <v>0</v>
          </cell>
          <cell r="C232">
            <v>0</v>
          </cell>
          <cell r="D232">
            <v>0</v>
          </cell>
          <cell r="E232">
            <v>0</v>
          </cell>
        </row>
        <row r="233">
          <cell r="A233">
            <v>21</v>
          </cell>
          <cell r="B233" t="str">
            <v>INSTALACIONES ESPECIALES ASCENSOR</v>
          </cell>
          <cell r="C233">
            <v>0</v>
          </cell>
          <cell r="D233">
            <v>0</v>
          </cell>
          <cell r="E233">
            <v>0</v>
          </cell>
        </row>
        <row r="234">
          <cell r="A234">
            <v>21.01</v>
          </cell>
          <cell r="B234" t="str">
            <v>Ascensor elevador tipo Interlift (Incluye guías, contrapesos y motorización)</v>
          </cell>
          <cell r="C234" t="str">
            <v>Und</v>
          </cell>
          <cell r="D234">
            <v>4</v>
          </cell>
          <cell r="E234">
            <v>0</v>
          </cell>
        </row>
        <row r="235">
          <cell r="A235" t="str">
            <v>TOTAL INSTALACIONES ESPECIALES ASCENSOR</v>
          </cell>
          <cell r="B235">
            <v>0</v>
          </cell>
          <cell r="C235">
            <v>0</v>
          </cell>
          <cell r="D235">
            <v>0</v>
          </cell>
          <cell r="E235">
            <v>0</v>
          </cell>
        </row>
        <row r="236">
          <cell r="A236">
            <v>22</v>
          </cell>
          <cell r="B236" t="str">
            <v>OTROS</v>
          </cell>
          <cell r="C236">
            <v>0</v>
          </cell>
          <cell r="D236">
            <v>0</v>
          </cell>
          <cell r="E236">
            <v>0</v>
          </cell>
        </row>
        <row r="237">
          <cell r="A237">
            <v>2201</v>
          </cell>
          <cell r="B237" t="str">
            <v>Piscina a todo costo</v>
          </cell>
          <cell r="C237" t="str">
            <v>und</v>
          </cell>
          <cell r="D237">
            <v>1</v>
          </cell>
          <cell r="E237">
            <v>0</v>
          </cell>
        </row>
        <row r="238">
          <cell r="A238">
            <v>2202</v>
          </cell>
          <cell r="B238" t="str">
            <v>Tanque de almacenamiento para 4 torres</v>
          </cell>
          <cell r="C238" t="str">
            <v>und</v>
          </cell>
          <cell r="D238">
            <v>1</v>
          </cell>
          <cell r="E238">
            <v>0</v>
          </cell>
        </row>
        <row r="239">
          <cell r="A239" t="str">
            <v>OTROS</v>
          </cell>
          <cell r="B239">
            <v>0</v>
          </cell>
          <cell r="C239">
            <v>0</v>
          </cell>
          <cell r="D239">
            <v>0</v>
          </cell>
          <cell r="E239">
            <v>0</v>
          </cell>
        </row>
        <row r="240">
          <cell r="A240">
            <v>0</v>
          </cell>
          <cell r="B240">
            <v>0</v>
          </cell>
          <cell r="C240">
            <v>0</v>
          </cell>
          <cell r="D240">
            <v>0</v>
          </cell>
          <cell r="E240">
            <v>0</v>
          </cell>
        </row>
        <row r="241">
          <cell r="A241" t="str">
            <v xml:space="preserve">TOTAL CAPITULOS </v>
          </cell>
          <cell r="B241">
            <v>0</v>
          </cell>
          <cell r="C241">
            <v>0</v>
          </cell>
          <cell r="D241">
            <v>0</v>
          </cell>
          <cell r="E241">
            <v>0</v>
          </cell>
        </row>
      </sheetData>
      <sheetData sheetId="1"/>
      <sheetData sheetId="2"/>
      <sheetData sheetId="3"/>
      <sheetData sheetId="4"/>
      <sheetData sheetId="5"/>
      <sheetData sheetId="6" refreshError="1"/>
      <sheetData sheetId="7"/>
      <sheetData sheetId="8" refreshError="1"/>
      <sheetData sheetId="9" refreshError="1"/>
      <sheetData sheetId="10"/>
      <sheetData sheetId="11" refreshError="1"/>
      <sheetData sheetId="12" refreshError="1"/>
      <sheetData sheetId="13" refreshError="1"/>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sheetData sheetId="4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CONT_ADI"/>
      <sheetName val="Datos"/>
      <sheetName val="aCCIDENTES DE 1995 - 1996.xls"/>
      <sheetName val="ACTA DE MODIFICACION  (2)"/>
      <sheetName val="INDICMICROEMP"/>
      <sheetName val="items"/>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Escritorio\amv 2011\a  aaInfo"/>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oja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5">
          <cell r="B35">
            <v>240</v>
          </cell>
        </row>
        <row r="36">
          <cell r="B36">
            <v>370</v>
          </cell>
        </row>
        <row r="37">
          <cell r="B37">
            <v>253</v>
          </cell>
        </row>
        <row r="38">
          <cell r="B38">
            <v>406</v>
          </cell>
        </row>
        <row r="39">
          <cell r="B39">
            <v>420</v>
          </cell>
        </row>
        <row r="40">
          <cell r="B40">
            <v>725</v>
          </cell>
        </row>
        <row r="42">
          <cell r="B42">
            <v>19</v>
          </cell>
        </row>
        <row r="67">
          <cell r="B67">
            <v>113.73566491619964</v>
          </cell>
        </row>
        <row r="130">
          <cell r="B130">
            <v>71.001668563587486</v>
          </cell>
        </row>
      </sheetData>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cell r="J61">
            <v>30000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ow r="18">
          <cell r="B18">
            <v>34.42</v>
          </cell>
          <cell r="E18">
            <v>5.29</v>
          </cell>
          <cell r="H18">
            <v>0.1</v>
          </cell>
        </row>
        <row r="19">
          <cell r="B19">
            <v>0.1</v>
          </cell>
          <cell r="E19">
            <v>0.1</v>
          </cell>
          <cell r="H19">
            <v>0.1</v>
          </cell>
        </row>
        <row r="20">
          <cell r="B20">
            <v>0.1</v>
          </cell>
          <cell r="E20">
            <v>0.1</v>
          </cell>
          <cell r="H20">
            <v>0.1</v>
          </cell>
        </row>
        <row r="23">
          <cell r="B23">
            <v>311665.6445616039</v>
          </cell>
          <cell r="E23">
            <v>195059.84748276617</v>
          </cell>
          <cell r="H23">
            <v>141.42135623730954</v>
          </cell>
        </row>
        <row r="61">
          <cell r="E61">
            <v>200</v>
          </cell>
        </row>
        <row r="66">
          <cell r="E66">
            <v>470</v>
          </cell>
        </row>
        <row r="67">
          <cell r="E67">
            <v>220</v>
          </cell>
        </row>
        <row r="75">
          <cell r="E75">
            <v>35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 val="APU"/>
      <sheetName val="PREC-BASE"/>
    </sheetNames>
    <sheetDataSet>
      <sheetData sheetId="0" refreshError="1"/>
      <sheetData sheetId="1" refreshError="1">
        <row r="2245">
          <cell r="J2245">
            <v>256280</v>
          </cell>
        </row>
        <row r="2609">
          <cell r="J2609">
            <v>324240</v>
          </cell>
        </row>
        <row r="2661">
          <cell r="J2661">
            <v>396800</v>
          </cell>
        </row>
        <row r="2713">
          <cell r="J2713">
            <v>472340</v>
          </cell>
        </row>
      </sheetData>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081"/>
      <sheetName val="cliente5300"/>
      <sheetName val="cliente4300 "/>
    </sheetNames>
    <sheetDataSet>
      <sheetData sheetId="0" refreshError="1"/>
      <sheetData sheetId="1" refreshError="1"/>
      <sheetData sheetId="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row r="1">
          <cell r="A1" t="str">
            <v>CALCULO DE LAGUNAS DE ESTABILIZACION</v>
          </cell>
        </row>
        <row r="2">
          <cell r="A2" t="str">
            <v>ELABORADO POR EL INGENIERO LUIS SANCHEZ S. ASESOR OPS/OMS</v>
          </cell>
        </row>
        <row r="4">
          <cell r="A4" t="str">
            <v>CALCULOS REALIZADOS PARA EL SISTEMA DE TRATAMIENTO DEL MATADERO DE VALENCIA</v>
          </cell>
        </row>
        <row r="6">
          <cell r="A6" t="str">
            <v xml:space="preserve">                                  D A T O S</v>
          </cell>
        </row>
        <row r="7">
          <cell r="A7" t="str">
            <v>=</v>
          </cell>
          <cell r="B7" t="str">
            <v>=</v>
          </cell>
          <cell r="C7" t="str">
            <v>=</v>
          </cell>
          <cell r="D7" t="str">
            <v>=</v>
          </cell>
          <cell r="E7" t="str">
            <v>=</v>
          </cell>
          <cell r="I7" t="str">
            <v>/pprPAG1~agpq~</v>
          </cell>
        </row>
        <row r="8">
          <cell r="A8" t="str">
            <v>VARIABLES</v>
          </cell>
          <cell r="B8" t="str">
            <v>SIMBOLO</v>
          </cell>
          <cell r="C8" t="str">
            <v>VALOR</v>
          </cell>
          <cell r="D8" t="str">
            <v>UNIDAD</v>
          </cell>
          <cell r="E8" t="str">
            <v>FORMULA</v>
          </cell>
        </row>
        <row r="9">
          <cell r="A9" t="str">
            <v>=</v>
          </cell>
          <cell r="B9" t="str">
            <v>=</v>
          </cell>
          <cell r="C9" t="str">
            <v>=</v>
          </cell>
          <cell r="D9" t="str">
            <v>=</v>
          </cell>
          <cell r="E9" t="str">
            <v>=</v>
          </cell>
        </row>
        <row r="11">
          <cell r="A11" t="str">
            <v>POBLACION DE DISEÑO</v>
          </cell>
          <cell r="B11" t="str">
            <v>P</v>
          </cell>
          <cell r="C11">
            <v>30.76923076923077</v>
          </cell>
          <cell r="D11" t="str">
            <v>hab</v>
          </cell>
          <cell r="E11" t="str">
            <v>Variable</v>
          </cell>
        </row>
        <row r="13">
          <cell r="A13" t="str">
            <v>APORTE NETO DE AGUA RESIDUAL</v>
          </cell>
          <cell r="B13" t="str">
            <v>q</v>
          </cell>
          <cell r="C13">
            <v>1400</v>
          </cell>
          <cell r="D13" t="str">
            <v>lt/hab/día</v>
          </cell>
          <cell r="E13" t="str">
            <v>Variable</v>
          </cell>
        </row>
        <row r="14">
          <cell r="I14" t="str">
            <v>/WGPE~</v>
          </cell>
        </row>
        <row r="15">
          <cell r="A15" t="str">
            <v>CARGA ORGANICA POR HABITANTE</v>
          </cell>
          <cell r="B15" t="str">
            <v>Co</v>
          </cell>
          <cell r="C15">
            <v>2925</v>
          </cell>
          <cell r="D15" t="str">
            <v>gr/hab/día</v>
          </cell>
          <cell r="E15" t="str">
            <v>Variable</v>
          </cell>
        </row>
        <row r="17">
          <cell r="A17" t="str">
            <v>CARGA ORGANICA TOTAL</v>
          </cell>
          <cell r="B17" t="str">
            <v>Ct</v>
          </cell>
          <cell r="C17">
            <v>90</v>
          </cell>
          <cell r="D17" t="str">
            <v>kg/día</v>
          </cell>
          <cell r="E17" t="str">
            <v>P x Co/1000</v>
          </cell>
        </row>
        <row r="19">
          <cell r="A19" t="str">
            <v>TEMP AMBIENTE PROMEDIO DEL MES MAS FRIO</v>
          </cell>
          <cell r="B19" t="str">
            <v>T</v>
          </cell>
          <cell r="C19">
            <v>18</v>
          </cell>
          <cell r="D19" t="str">
            <v>C</v>
          </cell>
          <cell r="E19" t="str">
            <v>Variable</v>
          </cell>
        </row>
        <row r="21">
          <cell r="A21" t="str">
            <v>DBO AL INGRESO</v>
          </cell>
          <cell r="B21" t="str">
            <v>Lo</v>
          </cell>
          <cell r="C21">
            <v>2089.2857142857142</v>
          </cell>
          <cell r="D21" t="str">
            <v>mg/lt</v>
          </cell>
          <cell r="E21" t="str">
            <v>Ct x 10^3/Q</v>
          </cell>
        </row>
        <row r="23">
          <cell r="A23" t="str">
            <v>CARGA BACTERIAL</v>
          </cell>
          <cell r="B23" t="str">
            <v>N1</v>
          </cell>
          <cell r="C23">
            <v>50000000</v>
          </cell>
          <cell r="D23" t="str">
            <v>CF/100 ml</v>
          </cell>
          <cell r="E23" t="str">
            <v>Variable</v>
          </cell>
        </row>
        <row r="25">
          <cell r="A25" t="str">
            <v>VOLUMEN DE AGUA RESIDUAL</v>
          </cell>
          <cell r="B25" t="str">
            <v>Q</v>
          </cell>
          <cell r="C25">
            <v>43.07692307692308</v>
          </cell>
          <cell r="D25" t="str">
            <v>m^3/dia</v>
          </cell>
          <cell r="E25" t="str">
            <v>P x q/1000</v>
          </cell>
        </row>
        <row r="26">
          <cell r="A26" t="str">
            <v>=</v>
          </cell>
          <cell r="B26" t="str">
            <v>=</v>
          </cell>
          <cell r="C26" t="str">
            <v>=</v>
          </cell>
          <cell r="D26" t="str">
            <v>=</v>
          </cell>
          <cell r="E26" t="str">
            <v>=</v>
          </cell>
        </row>
        <row r="48">
          <cell r="D48" t="str">
            <v>=</v>
          </cell>
          <cell r="E48" t="str">
            <v>=</v>
          </cell>
        </row>
        <row r="49">
          <cell r="D49" t="str">
            <v>REMOCION DE DBO EN %</v>
          </cell>
        </row>
        <row r="50">
          <cell r="D50" t="str">
            <v>%Ra</v>
          </cell>
        </row>
        <row r="51">
          <cell r="D51" t="str">
            <v>=</v>
          </cell>
          <cell r="E51" t="str">
            <v>=</v>
          </cell>
        </row>
        <row r="53">
          <cell r="D53" t="str">
            <v>40</v>
          </cell>
        </row>
        <row r="55">
          <cell r="D55" t="str">
            <v>2*T + 20</v>
          </cell>
        </row>
        <row r="57">
          <cell r="D57" t="str">
            <v>60</v>
          </cell>
        </row>
        <row r="59">
          <cell r="D59" t="str">
            <v>=</v>
          </cell>
        </row>
        <row r="63">
          <cell r="D63" t="str">
            <v>gr/m3/día</v>
          </cell>
        </row>
        <row r="67">
          <cell r="D67" t="str">
            <v>%</v>
          </cell>
        </row>
        <row r="71">
          <cell r="A71" t="str">
            <v xml:space="preserve">                   CALCULO DE LA LAGUNA ANAEROBICA</v>
          </cell>
        </row>
        <row r="74">
          <cell r="A74" t="str">
            <v>=</v>
          </cell>
          <cell r="B74" t="str">
            <v>=</v>
          </cell>
          <cell r="C74" t="str">
            <v>=</v>
          </cell>
          <cell r="D74" t="str">
            <v>=</v>
          </cell>
        </row>
        <row r="75">
          <cell r="A75" t="str">
            <v>PARAMETRO</v>
          </cell>
          <cell r="C75" t="str">
            <v>VALOR</v>
          </cell>
          <cell r="D75" t="str">
            <v>UNIDAD</v>
          </cell>
        </row>
        <row r="76">
          <cell r="A76" t="str">
            <v>=</v>
          </cell>
          <cell r="B76" t="str">
            <v>=</v>
          </cell>
          <cell r="C76" t="str">
            <v>=</v>
          </cell>
          <cell r="D76" t="str">
            <v>=</v>
          </cell>
        </row>
        <row r="78">
          <cell r="A78" t="str">
            <v>Carga total admisible</v>
          </cell>
          <cell r="B78" t="str">
            <v>CA</v>
          </cell>
          <cell r="C78">
            <v>260</v>
          </cell>
          <cell r="D78" t="str">
            <v>gr/m3/día</v>
          </cell>
        </row>
        <row r="80">
          <cell r="A80" t="str">
            <v>% de Remoción de DBO</v>
          </cell>
          <cell r="B80" t="str">
            <v>%Ra</v>
          </cell>
          <cell r="C80">
            <v>56</v>
          </cell>
          <cell r="D80" t="str">
            <v>%</v>
          </cell>
        </row>
        <row r="82">
          <cell r="A82" t="str">
            <v>Volumen de la laguna</v>
          </cell>
          <cell r="B82" t="str">
            <v>V</v>
          </cell>
          <cell r="C82">
            <v>346.15384615384613</v>
          </cell>
          <cell r="D82" t="str">
            <v>m3</v>
          </cell>
        </row>
        <row r="84">
          <cell r="A84" t="str">
            <v>Tiempo de retención</v>
          </cell>
          <cell r="B84" t="str">
            <v>t1</v>
          </cell>
          <cell r="C84">
            <v>8.0357142857142847</v>
          </cell>
          <cell r="D84" t="str">
            <v>días</v>
          </cell>
        </row>
        <row r="86">
          <cell r="A86" t="str">
            <v>Profundidad de laguna</v>
          </cell>
          <cell r="B86" t="str">
            <v>h</v>
          </cell>
          <cell r="C86">
            <v>3.5</v>
          </cell>
          <cell r="D86" t="str">
            <v>metros</v>
          </cell>
        </row>
        <row r="88">
          <cell r="A88" t="str">
            <v>Area de laguna</v>
          </cell>
          <cell r="B88" t="str">
            <v>A</v>
          </cell>
          <cell r="C88">
            <v>98.901098901098891</v>
          </cell>
          <cell r="D88" t="str">
            <v>m2</v>
          </cell>
        </row>
        <row r="90">
          <cell r="A90" t="str">
            <v>DBO a la salida</v>
          </cell>
          <cell r="B90" t="str">
            <v>L1</v>
          </cell>
          <cell r="C90">
            <v>919.28571428571422</v>
          </cell>
          <cell r="D90" t="str">
            <v>mg/lt</v>
          </cell>
        </row>
        <row r="92">
          <cell r="A92" t="str">
            <v>Número de lagunas</v>
          </cell>
          <cell r="B92" t="str">
            <v>u</v>
          </cell>
          <cell r="C92">
            <v>1</v>
          </cell>
          <cell r="D92" t="str">
            <v>unidades</v>
          </cell>
        </row>
        <row r="94">
          <cell r="A94" t="str">
            <v>Relación Largo/Ancho</v>
          </cell>
          <cell r="B94" t="str">
            <v>r</v>
          </cell>
          <cell r="C94">
            <v>1</v>
          </cell>
        </row>
        <row r="96">
          <cell r="A96" t="str">
            <v>Ancho medio</v>
          </cell>
          <cell r="B96" t="str">
            <v>w</v>
          </cell>
          <cell r="C96">
            <v>9.9449031619769368</v>
          </cell>
          <cell r="D96" t="str">
            <v>metros</v>
          </cell>
        </row>
        <row r="98">
          <cell r="A98" t="str">
            <v>Largo medio</v>
          </cell>
          <cell r="B98" t="str">
            <v>l</v>
          </cell>
          <cell r="C98">
            <v>9.9449031619769368</v>
          </cell>
          <cell r="D98" t="str">
            <v>metros</v>
          </cell>
        </row>
        <row r="100">
          <cell r="A100" t="str">
            <v>Ancho del Espejo de agua</v>
          </cell>
          <cell r="B100" t="str">
            <v>w1</v>
          </cell>
          <cell r="C100">
            <v>20.444903161976939</v>
          </cell>
          <cell r="D100" t="str">
            <v>metros</v>
          </cell>
        </row>
        <row r="102">
          <cell r="A102" t="str">
            <v>Largo del Espejo de agua</v>
          </cell>
          <cell r="B102" t="str">
            <v>l1</v>
          </cell>
          <cell r="C102">
            <v>20.444903161976939</v>
          </cell>
          <cell r="D102" t="str">
            <v>metros</v>
          </cell>
        </row>
        <row r="104">
          <cell r="A104" t="str">
            <v>Ancho fondo</v>
          </cell>
          <cell r="B104" t="str">
            <v>wf</v>
          </cell>
          <cell r="C104">
            <v>-0.5550968380230632</v>
          </cell>
          <cell r="D104" t="str">
            <v>metros</v>
          </cell>
        </row>
        <row r="106">
          <cell r="A106" t="str">
            <v>Largo fondo</v>
          </cell>
          <cell r="B106" t="str">
            <v>lf</v>
          </cell>
          <cell r="C106">
            <v>-0.5550968380230632</v>
          </cell>
          <cell r="D106" t="str">
            <v>metros</v>
          </cell>
        </row>
        <row r="108">
          <cell r="A108" t="str">
            <v>Ancho de Cresta</v>
          </cell>
          <cell r="B108" t="str">
            <v>wc</v>
          </cell>
          <cell r="C108">
            <v>23.444903161976939</v>
          </cell>
          <cell r="D108" t="str">
            <v>metros</v>
          </cell>
        </row>
        <row r="110">
          <cell r="A110" t="str">
            <v>Largo de Cresta</v>
          </cell>
          <cell r="B110" t="str">
            <v>lc</v>
          </cell>
          <cell r="C110">
            <v>23.444903161976939</v>
          </cell>
          <cell r="D110" t="str">
            <v>metros</v>
          </cell>
        </row>
        <row r="112">
          <cell r="A112" t="str">
            <v>Area lagunas  anerobicas</v>
          </cell>
          <cell r="B112" t="str">
            <v>an</v>
          </cell>
          <cell r="C112">
            <v>549.66348427447622</v>
          </cell>
          <cell r="D112" t="str">
            <v>m^2</v>
          </cell>
        </row>
        <row r="114">
          <cell r="A114" t="str">
            <v>=</v>
          </cell>
          <cell r="B114" t="str">
            <v>=</v>
          </cell>
          <cell r="C114" t="str">
            <v>=</v>
          </cell>
          <cell r="D114" t="str">
            <v>=</v>
          </cell>
        </row>
        <row r="118">
          <cell r="A118" t="str">
            <v>CALCULO DE LAGUNAS FACULTATIVAS</v>
          </cell>
        </row>
        <row r="119">
          <cell r="A119" t="str">
            <v>-------------------------------</v>
          </cell>
        </row>
        <row r="121">
          <cell r="A121" t="str">
            <v>La tasa de carga admisible para lagunas facultativas según Mara (1987)</v>
          </cell>
        </row>
        <row r="122">
          <cell r="A122" t="str">
            <v>es:</v>
          </cell>
        </row>
        <row r="124">
          <cell r="A124" t="str">
            <v xml:space="preserve">               CAF = 350 * (1.107 - 0.002 * T)^(T - 25)</v>
          </cell>
        </row>
        <row r="127">
          <cell r="A127" t="str">
            <v>La carga admisible de DBO para lagunas facultativas es:</v>
          </cell>
        </row>
        <row r="129">
          <cell r="C129">
            <v>216.5418029934784</v>
          </cell>
          <cell r="D129" t="str">
            <v>kg/ha/día</v>
          </cell>
        </row>
        <row r="131">
          <cell r="A131" t="str">
            <v>Porcentaje de Remoción de DBO</v>
          </cell>
        </row>
        <row r="133">
          <cell r="A133" t="str">
            <v>% Rf = ( 0.725 * CAF + 10.75) * 100/(CAF)       [Mc Garry y Pescod 1970 ]</v>
          </cell>
        </row>
        <row r="135">
          <cell r="A135" t="str">
            <v xml:space="preserve">El porcentaje de remoción es :    </v>
          </cell>
          <cell r="B135">
            <v>77.464399414520329</v>
          </cell>
        </row>
        <row r="138">
          <cell r="A138" t="str">
            <v xml:space="preserve">                   CALCULO DE LA LAGUNA FACULTATIVA</v>
          </cell>
        </row>
        <row r="141">
          <cell r="A141" t="str">
            <v>=</v>
          </cell>
          <cell r="B141" t="str">
            <v>=</v>
          </cell>
          <cell r="C141" t="str">
            <v>=</v>
          </cell>
          <cell r="D141" t="str">
            <v>=</v>
          </cell>
          <cell r="E141" t="str">
            <v>=</v>
          </cell>
        </row>
        <row r="142">
          <cell r="A142" t="str">
            <v>PARAMETRO</v>
          </cell>
          <cell r="C142" t="str">
            <v>VALOR</v>
          </cell>
          <cell r="D142" t="str">
            <v>UNIDAD</v>
          </cell>
          <cell r="E142" t="str">
            <v>Variable</v>
          </cell>
        </row>
        <row r="143">
          <cell r="A143" t="str">
            <v>=</v>
          </cell>
          <cell r="B143" t="str">
            <v>=</v>
          </cell>
          <cell r="C143" t="str">
            <v>=</v>
          </cell>
          <cell r="D143" t="str">
            <v>=</v>
          </cell>
          <cell r="E143" t="str">
            <v>=</v>
          </cell>
        </row>
        <row r="145">
          <cell r="A145" t="str">
            <v>Carga total admisible</v>
          </cell>
          <cell r="B145" t="str">
            <v>CAF</v>
          </cell>
          <cell r="C145">
            <v>216.54</v>
          </cell>
          <cell r="D145" t="str">
            <v>Kg/ha/día</v>
          </cell>
          <cell r="E145" t="str">
            <v>Variable</v>
          </cell>
        </row>
        <row r="147">
          <cell r="A147" t="str">
            <v>Carga al ingreso</v>
          </cell>
          <cell r="B147" t="str">
            <v>Ct1</v>
          </cell>
          <cell r="C147">
            <v>39.6</v>
          </cell>
          <cell r="D147" t="str">
            <v>kg/día</v>
          </cell>
          <cell r="E147" t="str">
            <v>Ct*(100-Ra)/100</v>
          </cell>
        </row>
        <row r="149">
          <cell r="A149" t="str">
            <v>Area</v>
          </cell>
          <cell r="B149" t="str">
            <v>Af</v>
          </cell>
          <cell r="C149">
            <v>1828.7614297589362</v>
          </cell>
          <cell r="D149" t="str">
            <v>m2</v>
          </cell>
          <cell r="E149" t="str">
            <v>Ct1*10^4/CAF</v>
          </cell>
        </row>
        <row r="151">
          <cell r="A151" t="str">
            <v>Profundidad de laguna</v>
          </cell>
          <cell r="B151" t="str">
            <v>hf</v>
          </cell>
          <cell r="C151">
            <v>1.6</v>
          </cell>
          <cell r="D151" t="str">
            <v>metros</v>
          </cell>
          <cell r="E151" t="str">
            <v>Variable</v>
          </cell>
        </row>
        <row r="153">
          <cell r="A153" t="str">
            <v>Volumen</v>
          </cell>
          <cell r="B153" t="str">
            <v>Vf</v>
          </cell>
          <cell r="C153">
            <v>2926.0182876142981</v>
          </cell>
          <cell r="D153" t="str">
            <v>m3</v>
          </cell>
          <cell r="E153" t="str">
            <v>Af * hf</v>
          </cell>
        </row>
        <row r="155">
          <cell r="A155" t="str">
            <v>Tiempo de retención</v>
          </cell>
          <cell r="B155" t="str">
            <v>t2</v>
          </cell>
          <cell r="C155">
            <v>67.925424533903339</v>
          </cell>
          <cell r="D155" t="str">
            <v>días</v>
          </cell>
          <cell r="E155" t="str">
            <v>Vf/Q</v>
          </cell>
        </row>
        <row r="157">
          <cell r="A157" t="str">
            <v>Carga a la salida</v>
          </cell>
          <cell r="B157" t="str">
            <v>Ct2</v>
          </cell>
          <cell r="C157">
            <v>8.9240978318499504</v>
          </cell>
          <cell r="D157" t="str">
            <v>kg/día</v>
          </cell>
          <cell r="E157" t="str">
            <v>Ct1 * (100-Rf)/100</v>
          </cell>
        </row>
        <row r="159">
          <cell r="A159" t="str">
            <v>DBO a la salida</v>
          </cell>
          <cell r="B159" t="str">
            <v>L2</v>
          </cell>
          <cell r="C159">
            <v>207.16655681080243</v>
          </cell>
          <cell r="D159" t="str">
            <v>mg/lt</v>
          </cell>
          <cell r="E159" t="str">
            <v>Ct2 x 1000000/P/q</v>
          </cell>
        </row>
        <row r="161">
          <cell r="A161" t="str">
            <v>Número de lagunas</v>
          </cell>
          <cell r="B161" t="str">
            <v>uf</v>
          </cell>
          <cell r="C161">
            <v>1</v>
          </cell>
          <cell r="D161" t="str">
            <v>unidades</v>
          </cell>
          <cell r="E161" t="str">
            <v>Variable</v>
          </cell>
        </row>
        <row r="163">
          <cell r="A163" t="str">
            <v>Relación Largo/Ancho</v>
          </cell>
          <cell r="B163" t="str">
            <v>r</v>
          </cell>
          <cell r="C163">
            <v>2</v>
          </cell>
          <cell r="E163" t="str">
            <v>Variable</v>
          </cell>
        </row>
        <row r="165">
          <cell r="A165" t="str">
            <v>Ancho medio</v>
          </cell>
          <cell r="B165" t="str">
            <v>wf</v>
          </cell>
          <cell r="C165">
            <v>30.238728724592047</v>
          </cell>
          <cell r="D165" t="str">
            <v>metros</v>
          </cell>
          <cell r="E165" t="str">
            <v xml:space="preserve">      (Af/uf/r)^1/2</v>
          </cell>
        </row>
        <row r="167">
          <cell r="A167" t="str">
            <v>Largo medio</v>
          </cell>
          <cell r="B167" t="str">
            <v>l</v>
          </cell>
          <cell r="C167">
            <v>60.477457449184094</v>
          </cell>
          <cell r="D167" t="str">
            <v>metros</v>
          </cell>
          <cell r="E167" t="str">
            <v xml:space="preserve">wf x r </v>
          </cell>
        </row>
        <row r="169">
          <cell r="A169" t="str">
            <v>Ancho del Espejo de agua</v>
          </cell>
          <cell r="B169" t="str">
            <v>w1</v>
          </cell>
          <cell r="C169">
            <v>35.038728724592048</v>
          </cell>
          <cell r="D169" t="str">
            <v>metros</v>
          </cell>
          <cell r="E169" t="str">
            <v xml:space="preserve">        3h+wf</v>
          </cell>
        </row>
        <row r="171">
          <cell r="A171" t="str">
            <v>Largo del Espejo de agua</v>
          </cell>
          <cell r="B171" t="str">
            <v>l1</v>
          </cell>
          <cell r="C171">
            <v>65.277457449184098</v>
          </cell>
          <cell r="D171" t="str">
            <v>metros</v>
          </cell>
          <cell r="E171" t="str">
            <v xml:space="preserve">        3h+lf</v>
          </cell>
        </row>
        <row r="173">
          <cell r="A173" t="str">
            <v>Ancho fondo</v>
          </cell>
          <cell r="B173" t="str">
            <v>wf</v>
          </cell>
          <cell r="C173">
            <v>25.438728724592046</v>
          </cell>
          <cell r="D173" t="str">
            <v>metros</v>
          </cell>
          <cell r="E173" t="str">
            <v xml:space="preserve">        wf-3*h</v>
          </cell>
        </row>
        <row r="175">
          <cell r="A175" t="str">
            <v>Largo fondo</v>
          </cell>
          <cell r="B175" t="str">
            <v>lf</v>
          </cell>
          <cell r="C175">
            <v>55.677457449184089</v>
          </cell>
          <cell r="D175" t="str">
            <v>metros</v>
          </cell>
          <cell r="E175" t="str">
            <v xml:space="preserve">         lf-3*h</v>
          </cell>
        </row>
        <row r="177">
          <cell r="A177" t="str">
            <v>Ancho de Cresta</v>
          </cell>
          <cell r="B177" t="str">
            <v>wc</v>
          </cell>
          <cell r="C177">
            <v>38.038728724592048</v>
          </cell>
          <cell r="D177" t="str">
            <v>metros</v>
          </cell>
          <cell r="E177" t="str">
            <v xml:space="preserve">        w1 + 3</v>
          </cell>
        </row>
        <row r="179">
          <cell r="A179" t="str">
            <v>Largo de Cresta</v>
          </cell>
          <cell r="B179" t="str">
            <v>lc</v>
          </cell>
          <cell r="C179">
            <v>68.277457449184098</v>
          </cell>
          <cell r="D179" t="str">
            <v>metros</v>
          </cell>
          <cell r="E179" t="str">
            <v xml:space="preserve">        lf + 3</v>
          </cell>
        </row>
        <row r="181">
          <cell r="A181" t="str">
            <v>Area lagunas  facultativas</v>
          </cell>
          <cell r="B181" t="str">
            <v>an</v>
          </cell>
          <cell r="C181">
            <v>2597.1876819143904</v>
          </cell>
          <cell r="D181" t="str">
            <v>m^2</v>
          </cell>
          <cell r="E181" t="str">
            <v xml:space="preserve">    wc * lc * uf</v>
          </cell>
        </row>
        <row r="183">
          <cell r="A183" t="str">
            <v>=</v>
          </cell>
          <cell r="B183" t="str">
            <v>=</v>
          </cell>
          <cell r="C183" t="str">
            <v>=</v>
          </cell>
          <cell r="D183" t="str">
            <v>=</v>
          </cell>
          <cell r="E183" t="str">
            <v>=</v>
          </cell>
        </row>
        <row r="187">
          <cell r="A187" t="str">
            <v>CALCULO DE LAGUNAS DE MADURACION</v>
          </cell>
        </row>
        <row r="188">
          <cell r="A188" t="str">
            <v>--------------------------------</v>
          </cell>
        </row>
        <row r="190">
          <cell r="A190" t="str">
            <v>La constante de remoción de CF se resume en la siguiente ecuación:</v>
          </cell>
        </row>
        <row r="192">
          <cell r="A192" t="str">
            <v xml:space="preserve">                         Kb = 2,6 * 1,19 ^(T - 20)</v>
          </cell>
        </row>
        <row r="194">
          <cell r="A194" t="str">
            <v>Para una temperatura de</v>
          </cell>
          <cell r="B194">
            <v>18</v>
          </cell>
          <cell r="C194" t="str">
            <v>C su valor será el siguiente:</v>
          </cell>
        </row>
        <row r="196">
          <cell r="C196">
            <v>1.8360285290586824</v>
          </cell>
          <cell r="D196" t="str">
            <v>dia^-1</v>
          </cell>
        </row>
        <row r="198">
          <cell r="A198" t="str">
            <v>La remoción de coliformes del conjunto se puede hallar con la siguien-</v>
          </cell>
        </row>
        <row r="199">
          <cell r="A199" t="str">
            <v>te ecuación:</v>
          </cell>
        </row>
        <row r="201">
          <cell r="A201" t="str">
            <v xml:space="preserve">  ====&gt; Ne = N1 / [(1 + Kb*t1) * (1 + Kb*t2) * (1 + Kb*t3)^n]  &lt;====</v>
          </cell>
        </row>
        <row r="203">
          <cell r="A203" t="str">
            <v>donde:</v>
          </cell>
        </row>
        <row r="205">
          <cell r="A205" t="str">
            <v xml:space="preserve">       t1 = tiempo de retención en lagunas anaeróbicas</v>
          </cell>
        </row>
        <row r="206">
          <cell r="A206" t="str">
            <v xml:space="preserve">       t2 = tiempo de retención en lagunas facultativas</v>
          </cell>
        </row>
        <row r="207">
          <cell r="A207" t="str">
            <v xml:space="preserve">       t3 = tiempo de retencion en lagunas de maduración</v>
          </cell>
        </row>
        <row r="208">
          <cell r="A208" t="str">
            <v xml:space="preserve">       n  = número de lagunas de maduración  </v>
          </cell>
        </row>
        <row r="212">
          <cell r="A212" t="str">
            <v xml:space="preserve">                   CALCULO DE LA LAGUNA DE MADURACION</v>
          </cell>
        </row>
        <row r="214">
          <cell r="D214">
            <v>99.995797881483981</v>
          </cell>
        </row>
        <row r="215">
          <cell r="A215" t="str">
            <v>=</v>
          </cell>
          <cell r="B215" t="str">
            <v>=</v>
          </cell>
          <cell r="C215" t="str">
            <v>=</v>
          </cell>
          <cell r="D215" t="str">
            <v>=</v>
          </cell>
          <cell r="E215" t="str">
            <v>=</v>
          </cell>
        </row>
        <row r="216">
          <cell r="A216" t="str">
            <v>PARAMETRO</v>
          </cell>
          <cell r="C216" t="str">
            <v>VALOR</v>
          </cell>
          <cell r="D216" t="str">
            <v>UNIDAD</v>
          </cell>
          <cell r="E216" t="str">
            <v>FORMULA</v>
          </cell>
        </row>
        <row r="217">
          <cell r="A217" t="str">
            <v>=</v>
          </cell>
          <cell r="B217" t="str">
            <v>=</v>
          </cell>
          <cell r="C217" t="str">
            <v>=</v>
          </cell>
          <cell r="D217" t="str">
            <v>=</v>
          </cell>
          <cell r="E217" t="str">
            <v>=</v>
          </cell>
        </row>
        <row r="219">
          <cell r="A219" t="str">
            <v>Número de lagunas</v>
          </cell>
          <cell r="B219" t="str">
            <v>n</v>
          </cell>
          <cell r="C219">
            <v>1</v>
          </cell>
          <cell r="D219" t="str">
            <v>un</v>
          </cell>
          <cell r="E219" t="str">
            <v>Variable</v>
          </cell>
        </row>
        <row r="221">
          <cell r="A221" t="str">
            <v>Tiempo de retención</v>
          </cell>
          <cell r="B221" t="str">
            <v>t3</v>
          </cell>
          <cell r="C221">
            <v>6</v>
          </cell>
          <cell r="D221" t="str">
            <v>días</v>
          </cell>
          <cell r="E221" t="str">
            <v>Variable</v>
          </cell>
        </row>
        <row r="223">
          <cell r="A223" t="str">
            <v>Remoción total de CF</v>
          </cell>
          <cell r="B223" t="str">
            <v>Ne</v>
          </cell>
          <cell r="C223">
            <v>2101.0592580091184</v>
          </cell>
          <cell r="D223" t="str">
            <v>CF/100 ml</v>
          </cell>
          <cell r="E223" t="str">
            <v>===&gt; Ne &lt;====</v>
          </cell>
        </row>
        <row r="225">
          <cell r="A225" t="str">
            <v xml:space="preserve">Volumen </v>
          </cell>
          <cell r="B225" t="str">
            <v>Vm</v>
          </cell>
          <cell r="C225">
            <v>258.46153846153845</v>
          </cell>
          <cell r="D225" t="str">
            <v>m3</v>
          </cell>
          <cell r="E225" t="str">
            <v>Q x t3</v>
          </cell>
        </row>
        <row r="227">
          <cell r="A227" t="str">
            <v>Profundidad</v>
          </cell>
          <cell r="B227" t="str">
            <v>hm</v>
          </cell>
          <cell r="C227">
            <v>1.5</v>
          </cell>
          <cell r="D227" t="str">
            <v>metros</v>
          </cell>
          <cell r="E227" t="str">
            <v>Variable</v>
          </cell>
        </row>
        <row r="229">
          <cell r="A229" t="str">
            <v>Area a media profundidad cada laguna</v>
          </cell>
          <cell r="B229" t="str">
            <v>Am</v>
          </cell>
          <cell r="C229">
            <v>172.30769230769229</v>
          </cell>
          <cell r="D229" t="str">
            <v>m2</v>
          </cell>
          <cell r="E229" t="str">
            <v>Vm/hm</v>
          </cell>
        </row>
        <row r="231">
          <cell r="A231" t="str">
            <v>Relación Largo/Ancho</v>
          </cell>
          <cell r="B231" t="str">
            <v>r</v>
          </cell>
          <cell r="C231">
            <v>2</v>
          </cell>
          <cell r="E231" t="str">
            <v>Variable</v>
          </cell>
        </row>
        <row r="233">
          <cell r="A233" t="str">
            <v>Ancho medio</v>
          </cell>
          <cell r="B233" t="str">
            <v>wm</v>
          </cell>
          <cell r="C233">
            <v>9.281909617845141</v>
          </cell>
          <cell r="D233" t="str">
            <v>metros</v>
          </cell>
          <cell r="E233" t="str">
            <v xml:space="preserve">      (Am/r)^1/2</v>
          </cell>
        </row>
        <row r="235">
          <cell r="A235" t="str">
            <v>Largo medio</v>
          </cell>
          <cell r="B235" t="str">
            <v>lm</v>
          </cell>
          <cell r="C235">
            <v>18.563819235690282</v>
          </cell>
          <cell r="D235" t="str">
            <v>metros</v>
          </cell>
          <cell r="E235" t="str">
            <v xml:space="preserve">wm x r </v>
          </cell>
        </row>
        <row r="237">
          <cell r="A237" t="str">
            <v>Ancho del Espejo de agua</v>
          </cell>
          <cell r="B237" t="str">
            <v>w1</v>
          </cell>
          <cell r="C237">
            <v>13.781909617845141</v>
          </cell>
          <cell r="D237" t="str">
            <v>metros</v>
          </cell>
          <cell r="E237" t="str">
            <v xml:space="preserve">        3h+wm</v>
          </cell>
        </row>
        <row r="239">
          <cell r="A239" t="str">
            <v>Largo del Espejo de agua</v>
          </cell>
          <cell r="B239" t="str">
            <v>l1</v>
          </cell>
          <cell r="C239">
            <v>23.063819235690282</v>
          </cell>
          <cell r="D239" t="str">
            <v>metros</v>
          </cell>
          <cell r="E239" t="str">
            <v xml:space="preserve">        3h+lm</v>
          </cell>
        </row>
        <row r="241">
          <cell r="A241" t="str">
            <v>Ancho fondo</v>
          </cell>
          <cell r="B241" t="str">
            <v>wf</v>
          </cell>
          <cell r="C241">
            <v>4.781909617845141</v>
          </cell>
          <cell r="D241" t="str">
            <v>metros</v>
          </cell>
          <cell r="E241" t="str">
            <v xml:space="preserve">        wm-3*h</v>
          </cell>
        </row>
        <row r="243">
          <cell r="A243" t="str">
            <v>Largo fondo</v>
          </cell>
          <cell r="B243" t="str">
            <v>lf</v>
          </cell>
          <cell r="C243">
            <v>14.063819235690282</v>
          </cell>
          <cell r="D243" t="str">
            <v>metros</v>
          </cell>
          <cell r="E243" t="str">
            <v xml:space="preserve">         lm-3*h</v>
          </cell>
        </row>
        <row r="245">
          <cell r="A245" t="str">
            <v>Ancho de Cresta</v>
          </cell>
          <cell r="B245" t="str">
            <v>wc</v>
          </cell>
          <cell r="C245">
            <v>16.781909617845141</v>
          </cell>
          <cell r="D245" t="str">
            <v>metros</v>
          </cell>
          <cell r="E245" t="str">
            <v xml:space="preserve">        w1 + 3</v>
          </cell>
        </row>
        <row r="247">
          <cell r="A247" t="str">
            <v>Largo de Cresta</v>
          </cell>
          <cell r="B247" t="str">
            <v>lc</v>
          </cell>
          <cell r="C247">
            <v>26.063819235690282</v>
          </cell>
          <cell r="D247" t="str">
            <v>metros</v>
          </cell>
          <cell r="E247" t="str">
            <v xml:space="preserve">        lf + 3</v>
          </cell>
        </row>
        <row r="249">
          <cell r="A249" t="str">
            <v>Area lagunas maduración</v>
          </cell>
          <cell r="B249" t="str">
            <v>an</v>
          </cell>
          <cell r="C249">
            <v>437.40065870920796</v>
          </cell>
          <cell r="D249" t="str">
            <v>m^2</v>
          </cell>
          <cell r="E249" t="str">
            <v xml:space="preserve">    wc * lc * n</v>
          </cell>
        </row>
        <row r="251">
          <cell r="A251" t="str">
            <v>=</v>
          </cell>
          <cell r="B251" t="str">
            <v>=</v>
          </cell>
          <cell r="C251" t="str">
            <v>=</v>
          </cell>
          <cell r="D251" t="str">
            <v>=</v>
          </cell>
          <cell r="E251" t="str">
            <v>=</v>
          </cell>
        </row>
        <row r="253">
          <cell r="A253" t="str">
            <v>Area total espejo de agua</v>
          </cell>
          <cell r="B253" t="str">
            <v>aea</v>
          </cell>
          <cell r="C253">
            <v>3023.0966608442786</v>
          </cell>
          <cell r="D253" t="str">
            <v>m^2</v>
          </cell>
        </row>
        <row r="255">
          <cell r="A255" t="str">
            <v>Area total del sistema</v>
          </cell>
          <cell r="B255" t="str">
            <v>At</v>
          </cell>
          <cell r="C255">
            <v>3584.2518248980746</v>
          </cell>
          <cell r="D255" t="str">
            <v>m^2</v>
          </cell>
          <cell r="E255" t="str">
            <v xml:space="preserve">     an+af+am</v>
          </cell>
        </row>
        <row r="257">
          <cell r="A257" t="str">
            <v>Area por habitante</v>
          </cell>
          <cell r="B257" t="str">
            <v>a/h</v>
          </cell>
          <cell r="C257">
            <v>116.48818430918742</v>
          </cell>
          <cell r="D257" t="str">
            <v>m^2/hab</v>
          </cell>
          <cell r="E257" t="str">
            <v xml:space="preserve">        At/P</v>
          </cell>
        </row>
        <row r="259">
          <cell r="A259" t="str">
            <v xml:space="preserve">Area total del sistema </v>
          </cell>
          <cell r="C259">
            <v>0.35842518248980748</v>
          </cell>
          <cell r="D259" t="str">
            <v>Ha</v>
          </cell>
        </row>
        <row r="261">
          <cell r="A261" t="str">
            <v>BALANCE HIDRICO</v>
          </cell>
        </row>
        <row r="263">
          <cell r="A263" t="str">
            <v>Precipitacion</v>
          </cell>
          <cell r="B263" t="str">
            <v>p</v>
          </cell>
          <cell r="C263">
            <v>5</v>
          </cell>
          <cell r="D263" t="str">
            <v xml:space="preserve"> mm por dia</v>
          </cell>
          <cell r="E263" t="str">
            <v>Variable</v>
          </cell>
        </row>
        <row r="265">
          <cell r="A265" t="str">
            <v>Infiltracion hacia la Laguna</v>
          </cell>
          <cell r="B265" t="str">
            <v>i</v>
          </cell>
          <cell r="C265">
            <v>0</v>
          </cell>
          <cell r="D265" t="str">
            <v xml:space="preserve"> mm por dia</v>
          </cell>
          <cell r="E265" t="str">
            <v>Variable</v>
          </cell>
        </row>
        <row r="266">
          <cell r="C266" t="str">
            <v xml:space="preserve"> </v>
          </cell>
          <cell r="D266" t="str">
            <v xml:space="preserve"> </v>
          </cell>
          <cell r="E266" t="str">
            <v xml:space="preserve"> </v>
          </cell>
        </row>
        <row r="267">
          <cell r="A267" t="str">
            <v>Evaporacion</v>
          </cell>
          <cell r="B267" t="str">
            <v>e</v>
          </cell>
          <cell r="C267">
            <v>4.5</v>
          </cell>
          <cell r="D267" t="str">
            <v xml:space="preserve"> mm por dia</v>
          </cell>
          <cell r="E267" t="str">
            <v>Variable</v>
          </cell>
        </row>
        <row r="268">
          <cell r="C268" t="str">
            <v xml:space="preserve"> </v>
          </cell>
          <cell r="D268" t="str">
            <v xml:space="preserve"> </v>
          </cell>
          <cell r="E268" t="str">
            <v xml:space="preserve"> </v>
          </cell>
        </row>
        <row r="269">
          <cell r="A269" t="str">
            <v>Percolacion</v>
          </cell>
          <cell r="B269" t="str">
            <v>pr</v>
          </cell>
          <cell r="C269">
            <v>2</v>
          </cell>
          <cell r="D269" t="str">
            <v xml:space="preserve"> mm por dia</v>
          </cell>
          <cell r="E269" t="str">
            <v>Variable</v>
          </cell>
        </row>
        <row r="270">
          <cell r="C270" t="str">
            <v xml:space="preserve"> </v>
          </cell>
        </row>
        <row r="271">
          <cell r="A271" t="str">
            <v>flujo de ingreso</v>
          </cell>
          <cell r="B271" t="str">
            <v>Q</v>
          </cell>
          <cell r="C271">
            <v>43.07692307692308</v>
          </cell>
          <cell r="D271" t="str">
            <v xml:space="preserve"> m3 por dia</v>
          </cell>
          <cell r="E271" t="str">
            <v>P x q/1000</v>
          </cell>
        </row>
        <row r="273">
          <cell r="A273" t="str">
            <v>Variacion de nivel</v>
          </cell>
          <cell r="B273" t="str">
            <v>Vn</v>
          </cell>
          <cell r="C273">
            <v>-1.5</v>
          </cell>
          <cell r="D273" t="str">
            <v xml:space="preserve"> mm por dia</v>
          </cell>
          <cell r="E273" t="str">
            <v>p+i-(e+pr)</v>
          </cell>
        </row>
        <row r="275">
          <cell r="A275" t="str">
            <v>Flujo de salida</v>
          </cell>
          <cell r="B275" t="str">
            <v>Q1</v>
          </cell>
          <cell r="C275">
            <v>38.542278085656662</v>
          </cell>
          <cell r="D275" t="str">
            <v xml:space="preserve"> m3 por dia</v>
          </cell>
          <cell r="E275" t="str">
            <v xml:space="preserve">  Q1=Q-Aea*(p+i)-(e-pr)/1000</v>
          </cell>
        </row>
        <row r="276">
          <cell r="E276" t="str">
            <v>Si Q1 &gt; 0 ===&gt; o.k</v>
          </cell>
        </row>
        <row r="279">
          <cell r="C279" t="str">
            <v xml:space="preserve"> </v>
          </cell>
        </row>
      </sheetData>
      <sheetData sheetId="5" refreshError="1"/>
      <sheetData sheetId="6" refreshError="1"/>
      <sheetData sheetId="7" refreshError="1"/>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cell r="J64">
            <v>25000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670</v>
          </cell>
          <cell r="E81">
            <v>40.199999999999996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3200</v>
          </cell>
          <cell r="E6">
            <v>64</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35000</v>
          </cell>
          <cell r="E40">
            <v>700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38000</v>
          </cell>
          <cell r="E42">
            <v>760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cell r="G71" t="str">
            <v>No.</v>
          </cell>
          <cell r="H71" t="str">
            <v>DESCRIPCION</v>
          </cell>
          <cell r="I71" t="str">
            <v>UNID.</v>
          </cell>
          <cell r="J71" t="str">
            <v>VR. UNIT.</v>
          </cell>
        </row>
        <row r="72">
          <cell r="A72">
            <v>67</v>
          </cell>
          <cell r="E72">
            <v>0</v>
          </cell>
          <cell r="G72">
            <v>1</v>
          </cell>
          <cell r="H72" t="str">
            <v>Concreto 2500psi</v>
          </cell>
          <cell r="I72" t="str">
            <v>M3</v>
          </cell>
          <cell r="J72">
            <v>229000</v>
          </cell>
        </row>
        <row r="73">
          <cell r="A73">
            <v>68</v>
          </cell>
          <cell r="E73">
            <v>0</v>
          </cell>
          <cell r="G73">
            <v>2</v>
          </cell>
          <cell r="H73" t="str">
            <v>Formaleta</v>
          </cell>
          <cell r="I73" t="str">
            <v>M2</v>
          </cell>
          <cell r="J73">
            <v>12000</v>
          </cell>
        </row>
        <row r="74">
          <cell r="A74">
            <v>69</v>
          </cell>
          <cell r="E74">
            <v>0</v>
          </cell>
          <cell r="G74">
            <v>3</v>
          </cell>
        </row>
        <row r="75">
          <cell r="A75">
            <v>70</v>
          </cell>
          <cell r="E75">
            <v>0</v>
          </cell>
          <cell r="G75">
            <v>4</v>
          </cell>
        </row>
        <row r="76">
          <cell r="G76">
            <v>5</v>
          </cell>
          <cell r="H76" t="str">
            <v>Mortero 1:6</v>
          </cell>
          <cell r="I76" t="str">
            <v>M3</v>
          </cell>
          <cell r="J76">
            <v>161230</v>
          </cell>
        </row>
        <row r="77">
          <cell r="A77" t="str">
            <v>REF.</v>
          </cell>
          <cell r="B77" t="str">
            <v>MATERIAL GRESS</v>
          </cell>
          <cell r="C77" t="str">
            <v>UNIDAD</v>
          </cell>
          <cell r="D77" t="str">
            <v>PRECIO</v>
          </cell>
          <cell r="E77" t="str">
            <v>TRANSPORTE</v>
          </cell>
          <cell r="G77">
            <v>6</v>
          </cell>
          <cell r="H77" t="str">
            <v>Mortero 1:4</v>
          </cell>
          <cell r="I77" t="str">
            <v>M3</v>
          </cell>
          <cell r="J77">
            <v>209050</v>
          </cell>
        </row>
        <row r="78">
          <cell r="G78">
            <v>7</v>
          </cell>
          <cell r="H78" t="str">
            <v>Concreto 3000psi</v>
          </cell>
          <cell r="I78" t="str">
            <v>M3</v>
          </cell>
          <cell r="J78">
            <v>265087</v>
          </cell>
        </row>
        <row r="79">
          <cell r="A79">
            <v>71</v>
          </cell>
          <cell r="B79" t="str">
            <v>Baldosa Duropiso Mancesa  30X30</v>
          </cell>
          <cell r="C79" t="str">
            <v>M²</v>
          </cell>
          <cell r="D79">
            <v>20500</v>
          </cell>
          <cell r="E79">
            <v>1230</v>
          </cell>
          <cell r="G79">
            <v>8</v>
          </cell>
          <cell r="H79" t="str">
            <v>Concreto Ciclópeo</v>
          </cell>
          <cell r="I79" t="str">
            <v>M3</v>
          </cell>
          <cell r="J79">
            <v>210000</v>
          </cell>
        </row>
        <row r="80">
          <cell r="A80">
            <v>72</v>
          </cell>
          <cell r="B80" t="str">
            <v xml:space="preserve">Bloque No 4 Hueco </v>
          </cell>
          <cell r="C80" t="str">
            <v>Und</v>
          </cell>
          <cell r="D80">
            <v>480</v>
          </cell>
          <cell r="E80">
            <v>28.799999999999997</v>
          </cell>
          <cell r="G80">
            <v>9</v>
          </cell>
          <cell r="H80" t="str">
            <v>Acero de refuerzo de 60.000 PSI</v>
          </cell>
          <cell r="I80" t="str">
            <v>KG</v>
          </cell>
          <cell r="J80">
            <v>2900</v>
          </cell>
        </row>
        <row r="81">
          <cell r="A81">
            <v>73</v>
          </cell>
          <cell r="B81" t="str">
            <v>Bloque No 5 Hueco 12X20X30</v>
          </cell>
          <cell r="C81" t="str">
            <v>Und</v>
          </cell>
          <cell r="D81">
            <v>670</v>
          </cell>
          <cell r="E81">
            <v>40.199999999999996</v>
          </cell>
          <cell r="G81">
            <v>10</v>
          </cell>
        </row>
        <row r="82">
          <cell r="A82">
            <v>74</v>
          </cell>
          <cell r="B82" t="str">
            <v>Ladrillo Tolete</v>
          </cell>
          <cell r="C82" t="str">
            <v>Und</v>
          </cell>
          <cell r="D82">
            <v>240</v>
          </cell>
          <cell r="E82">
            <v>14.399999999999999</v>
          </cell>
          <cell r="G82">
            <v>11</v>
          </cell>
        </row>
        <row r="83">
          <cell r="A83">
            <v>75</v>
          </cell>
          <cell r="B83" t="str">
            <v>Tuberia de gres, D= 6"</v>
          </cell>
          <cell r="C83" t="str">
            <v>ML</v>
          </cell>
          <cell r="E83">
            <v>0</v>
          </cell>
          <cell r="G83">
            <v>12</v>
          </cell>
        </row>
        <row r="84">
          <cell r="A84">
            <v>76</v>
          </cell>
          <cell r="B84" t="str">
            <v>Adoquines de arcilla   para piso, e =.06 mt ,20 mt x,10 mt, deacuerdo a la NTC 2017.</v>
          </cell>
          <cell r="C84" t="str">
            <v>ML</v>
          </cell>
          <cell r="D84">
            <v>25000</v>
          </cell>
          <cell r="E84">
            <v>1500</v>
          </cell>
          <cell r="G84">
            <v>13</v>
          </cell>
        </row>
        <row r="85">
          <cell r="A85">
            <v>77</v>
          </cell>
          <cell r="B85" t="str">
            <v>Tuberia de gres, D= 8"</v>
          </cell>
          <cell r="C85" t="str">
            <v>ML</v>
          </cell>
          <cell r="D85">
            <v>13100</v>
          </cell>
          <cell r="E85">
            <v>786</v>
          </cell>
          <cell r="G85">
            <v>14</v>
          </cell>
        </row>
        <row r="86">
          <cell r="A86">
            <v>78</v>
          </cell>
          <cell r="B86" t="str">
            <v xml:space="preserve">Ladrillo a la vista semiprensado por una cara </v>
          </cell>
          <cell r="C86" t="str">
            <v>Und</v>
          </cell>
          <cell r="D86">
            <v>860</v>
          </cell>
          <cell r="E86">
            <v>51.6</v>
          </cell>
          <cell r="G86">
            <v>15</v>
          </cell>
        </row>
        <row r="87">
          <cell r="A87">
            <v>79</v>
          </cell>
          <cell r="B87" t="str">
            <v>Piso en gres de 0.10 x 0.20</v>
          </cell>
          <cell r="C87" t="str">
            <v>M²</v>
          </cell>
          <cell r="D87">
            <v>12500</v>
          </cell>
          <cell r="E87">
            <v>750</v>
          </cell>
          <cell r="G87">
            <v>16</v>
          </cell>
        </row>
        <row r="88">
          <cell r="A88">
            <v>80</v>
          </cell>
          <cell r="B88" t="str">
            <v>Ceramica Minimal Petroleo 45x45 Alfa</v>
          </cell>
          <cell r="C88" t="str">
            <v>M²</v>
          </cell>
          <cell r="D88">
            <v>28000</v>
          </cell>
          <cell r="E88">
            <v>1680</v>
          </cell>
          <cell r="G88">
            <v>17</v>
          </cell>
        </row>
        <row r="89">
          <cell r="A89">
            <v>81</v>
          </cell>
          <cell r="B89" t="str">
            <v>Ceramica  AZUL 0.20 x 0.20</v>
          </cell>
          <cell r="C89" t="str">
            <v>M²</v>
          </cell>
          <cell r="D89">
            <v>25000</v>
          </cell>
          <cell r="E89">
            <v>1500</v>
          </cell>
          <cell r="G89">
            <v>18</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cell r="G92">
            <v>19</v>
          </cell>
        </row>
        <row r="93">
          <cell r="A93">
            <v>85</v>
          </cell>
          <cell r="B93" t="str">
            <v>Marmolina</v>
          </cell>
          <cell r="C93" t="str">
            <v>KG</v>
          </cell>
          <cell r="D93">
            <v>200</v>
          </cell>
          <cell r="E93">
            <v>12</v>
          </cell>
          <cell r="G93">
            <v>20</v>
          </cell>
        </row>
        <row r="94">
          <cell r="A94">
            <v>86</v>
          </cell>
          <cell r="B94" t="str">
            <v>Color Mineral</v>
          </cell>
          <cell r="C94" t="str">
            <v>KG</v>
          </cell>
          <cell r="D94">
            <v>7500</v>
          </cell>
          <cell r="E94">
            <v>450</v>
          </cell>
          <cell r="G94">
            <v>21</v>
          </cell>
        </row>
        <row r="95">
          <cell r="A95">
            <v>87</v>
          </cell>
          <cell r="B95" t="str">
            <v>Tableta Egipcia de 10x10</v>
          </cell>
          <cell r="C95" t="str">
            <v>M2</v>
          </cell>
          <cell r="D95">
            <v>10000</v>
          </cell>
          <cell r="E95">
            <v>600</v>
          </cell>
          <cell r="G95">
            <v>22</v>
          </cell>
        </row>
        <row r="96">
          <cell r="A96">
            <v>88</v>
          </cell>
          <cell r="B96" t="str">
            <v>TABLON ALFA DE 0,25*0,25MTR</v>
          </cell>
          <cell r="C96" t="str">
            <v>M2</v>
          </cell>
          <cell r="D96">
            <v>9200</v>
          </cell>
          <cell r="E96">
            <v>552</v>
          </cell>
          <cell r="G96">
            <v>23</v>
          </cell>
        </row>
        <row r="97">
          <cell r="A97">
            <v>89</v>
          </cell>
          <cell r="E97">
            <v>0</v>
          </cell>
          <cell r="G97">
            <v>24</v>
          </cell>
        </row>
        <row r="98">
          <cell r="A98">
            <v>90</v>
          </cell>
          <cell r="E98">
            <v>0</v>
          </cell>
          <cell r="G98">
            <v>25</v>
          </cell>
        </row>
        <row r="99">
          <cell r="A99">
            <v>91</v>
          </cell>
          <cell r="E99">
            <v>0</v>
          </cell>
          <cell r="G99">
            <v>26</v>
          </cell>
        </row>
        <row r="100">
          <cell r="A100">
            <v>92</v>
          </cell>
          <cell r="E100">
            <v>0</v>
          </cell>
          <cell r="G100">
            <v>27</v>
          </cell>
        </row>
        <row r="101">
          <cell r="A101">
            <v>93</v>
          </cell>
          <cell r="E101">
            <v>0</v>
          </cell>
          <cell r="G101">
            <v>28</v>
          </cell>
        </row>
        <row r="102">
          <cell r="A102">
            <v>94</v>
          </cell>
          <cell r="E102">
            <v>0</v>
          </cell>
          <cell r="G102">
            <v>29</v>
          </cell>
        </row>
        <row r="103">
          <cell r="A103">
            <v>95</v>
          </cell>
          <cell r="E103">
            <v>0</v>
          </cell>
          <cell r="G103">
            <v>30</v>
          </cell>
        </row>
        <row r="104">
          <cell r="A104">
            <v>96</v>
          </cell>
          <cell r="E104">
            <v>0</v>
          </cell>
          <cell r="G104">
            <v>31</v>
          </cell>
        </row>
        <row r="105">
          <cell r="A105">
            <v>97</v>
          </cell>
          <cell r="E105">
            <v>0</v>
          </cell>
          <cell r="G105">
            <v>32</v>
          </cell>
        </row>
        <row r="106">
          <cell r="A106">
            <v>98</v>
          </cell>
          <cell r="E106">
            <v>0</v>
          </cell>
          <cell r="G106">
            <v>33</v>
          </cell>
        </row>
        <row r="107">
          <cell r="A107">
            <v>99</v>
          </cell>
          <cell r="E107">
            <v>0</v>
          </cell>
          <cell r="G107">
            <v>34</v>
          </cell>
        </row>
        <row r="108">
          <cell r="A108">
            <v>100</v>
          </cell>
          <cell r="E108">
            <v>0</v>
          </cell>
          <cell r="G108">
            <v>35</v>
          </cell>
        </row>
        <row r="109">
          <cell r="A109">
            <v>101</v>
          </cell>
          <cell r="E109">
            <v>0</v>
          </cell>
          <cell r="G109">
            <v>36</v>
          </cell>
        </row>
        <row r="110">
          <cell r="A110">
            <v>102</v>
          </cell>
          <cell r="E110">
            <v>0</v>
          </cell>
          <cell r="G110">
            <v>37</v>
          </cell>
        </row>
        <row r="111">
          <cell r="A111">
            <v>103</v>
          </cell>
          <cell r="E111">
            <v>0</v>
          </cell>
          <cell r="G111">
            <v>38</v>
          </cell>
        </row>
        <row r="112">
          <cell r="A112">
            <v>104</v>
          </cell>
          <cell r="E112">
            <v>0</v>
          </cell>
          <cell r="G112">
            <v>39</v>
          </cell>
        </row>
        <row r="113">
          <cell r="A113">
            <v>105</v>
          </cell>
          <cell r="E113">
            <v>0</v>
          </cell>
          <cell r="G113">
            <v>40</v>
          </cell>
        </row>
        <row r="114">
          <cell r="A114">
            <v>106</v>
          </cell>
          <cell r="E114">
            <v>0</v>
          </cell>
          <cell r="G114">
            <v>41</v>
          </cell>
        </row>
        <row r="115">
          <cell r="A115">
            <v>107</v>
          </cell>
          <cell r="E115">
            <v>0</v>
          </cell>
          <cell r="G115">
            <v>42</v>
          </cell>
        </row>
        <row r="116">
          <cell r="A116">
            <v>108</v>
          </cell>
          <cell r="E116">
            <v>0</v>
          </cell>
          <cell r="G116">
            <v>43</v>
          </cell>
        </row>
        <row r="117">
          <cell r="A117">
            <v>109</v>
          </cell>
          <cell r="E117">
            <v>0</v>
          </cell>
          <cell r="G117">
            <v>44</v>
          </cell>
        </row>
        <row r="118">
          <cell r="A118">
            <v>110</v>
          </cell>
          <cell r="E118">
            <v>0</v>
          </cell>
          <cell r="G118">
            <v>45</v>
          </cell>
        </row>
        <row r="119">
          <cell r="E119">
            <v>0</v>
          </cell>
          <cell r="G119">
            <v>46</v>
          </cell>
        </row>
        <row r="120">
          <cell r="E120">
            <v>0</v>
          </cell>
          <cell r="G120">
            <v>47</v>
          </cell>
        </row>
        <row r="121">
          <cell r="G121">
            <v>48</v>
          </cell>
        </row>
        <row r="122">
          <cell r="A122" t="str">
            <v>REF.</v>
          </cell>
          <cell r="B122" t="str">
            <v>MATERIAL ELECTRICO</v>
          </cell>
          <cell r="C122" t="str">
            <v>UNIDAD</v>
          </cell>
          <cell r="D122" t="str">
            <v>PRECIO</v>
          </cell>
          <cell r="E122" t="str">
            <v>TRANSPORTE</v>
          </cell>
          <cell r="G122">
            <v>49</v>
          </cell>
        </row>
        <row r="123">
          <cell r="G123">
            <v>50</v>
          </cell>
        </row>
        <row r="124">
          <cell r="A124">
            <v>111</v>
          </cell>
          <cell r="B124" t="str">
            <v>Poste Cemento 750 Kg x 12mrs</v>
          </cell>
          <cell r="C124" t="str">
            <v>UN</v>
          </cell>
          <cell r="E124">
            <v>0</v>
          </cell>
          <cell r="G124">
            <v>51</v>
          </cell>
        </row>
        <row r="125">
          <cell r="A125">
            <v>112</v>
          </cell>
          <cell r="B125" t="str">
            <v>Cable ACSR Nº 1/0</v>
          </cell>
          <cell r="C125" t="str">
            <v>ML</v>
          </cell>
          <cell r="E125">
            <v>0</v>
          </cell>
          <cell r="G125">
            <v>52</v>
          </cell>
        </row>
        <row r="126">
          <cell r="A126">
            <v>113</v>
          </cell>
          <cell r="B126" t="str">
            <v>Conectores Linea Viva</v>
          </cell>
          <cell r="C126" t="str">
            <v>UN</v>
          </cell>
          <cell r="E126">
            <v>0</v>
          </cell>
          <cell r="G126">
            <v>53</v>
          </cell>
        </row>
        <row r="127">
          <cell r="A127">
            <v>114</v>
          </cell>
          <cell r="B127" t="str">
            <v>Pernos de Maquina de 10"</v>
          </cell>
          <cell r="C127" t="str">
            <v>UN</v>
          </cell>
          <cell r="E127">
            <v>0</v>
          </cell>
          <cell r="G127">
            <v>54</v>
          </cell>
        </row>
        <row r="128">
          <cell r="A128">
            <v>115</v>
          </cell>
          <cell r="B128" t="str">
            <v>Cruceta Metalica de 2 1/2 x 2 1/2 x 3/16 x 2 x 1</v>
          </cell>
          <cell r="C128" t="str">
            <v>UN</v>
          </cell>
          <cell r="E128">
            <v>0</v>
          </cell>
          <cell r="G128">
            <v>55</v>
          </cell>
        </row>
        <row r="129">
          <cell r="A129">
            <v>116</v>
          </cell>
          <cell r="B129" t="str">
            <v>Diagonal de 0.6mts</v>
          </cell>
          <cell r="C129" t="str">
            <v>UN</v>
          </cell>
          <cell r="E129">
            <v>0</v>
          </cell>
          <cell r="G129">
            <v>56</v>
          </cell>
        </row>
        <row r="130">
          <cell r="A130">
            <v>117</v>
          </cell>
          <cell r="B130" t="str">
            <v xml:space="preserve">Aislador tipo disco de 6" </v>
          </cell>
          <cell r="C130" t="str">
            <v>UN</v>
          </cell>
          <cell r="E130">
            <v>0</v>
          </cell>
          <cell r="G130">
            <v>57</v>
          </cell>
        </row>
        <row r="131">
          <cell r="A131">
            <v>118</v>
          </cell>
          <cell r="B131" t="str">
            <v>Grapa de retención</v>
          </cell>
          <cell r="C131" t="str">
            <v>UN</v>
          </cell>
          <cell r="E131">
            <v>0</v>
          </cell>
          <cell r="G131">
            <v>58</v>
          </cell>
        </row>
        <row r="132">
          <cell r="A132">
            <v>119</v>
          </cell>
          <cell r="B132" t="str">
            <v>Tuercas de ojo</v>
          </cell>
          <cell r="C132" t="str">
            <v>UN</v>
          </cell>
          <cell r="E132">
            <v>0</v>
          </cell>
          <cell r="G132">
            <v>59</v>
          </cell>
        </row>
        <row r="133">
          <cell r="A133">
            <v>120</v>
          </cell>
          <cell r="B133" t="str">
            <v>Collarines de 5 a 6</v>
          </cell>
          <cell r="C133" t="str">
            <v>UN</v>
          </cell>
          <cell r="E133">
            <v>0</v>
          </cell>
          <cell r="G133">
            <v>60</v>
          </cell>
        </row>
        <row r="134">
          <cell r="A134">
            <v>121</v>
          </cell>
          <cell r="B134" t="str">
            <v>Cruceta para Transformador</v>
          </cell>
          <cell r="C134" t="str">
            <v>UN</v>
          </cell>
          <cell r="E134">
            <v>0</v>
          </cell>
          <cell r="G134">
            <v>61</v>
          </cell>
        </row>
        <row r="135">
          <cell r="A135">
            <v>122</v>
          </cell>
          <cell r="B135" t="str">
            <v>Corta Circuitos</v>
          </cell>
          <cell r="C135" t="str">
            <v>UN</v>
          </cell>
          <cell r="E135">
            <v>0</v>
          </cell>
          <cell r="G135">
            <v>62</v>
          </cell>
        </row>
        <row r="136">
          <cell r="A136">
            <v>123</v>
          </cell>
          <cell r="B136" t="str">
            <v>Para Rayos</v>
          </cell>
          <cell r="C136" t="str">
            <v>UN</v>
          </cell>
          <cell r="E136">
            <v>0</v>
          </cell>
          <cell r="G136">
            <v>63</v>
          </cell>
        </row>
        <row r="137">
          <cell r="A137">
            <v>124</v>
          </cell>
          <cell r="B137" t="str">
            <v>Polo a Tierra</v>
          </cell>
          <cell r="C137" t="str">
            <v>UN</v>
          </cell>
          <cell r="E137">
            <v>0</v>
          </cell>
          <cell r="G137">
            <v>64</v>
          </cell>
        </row>
        <row r="138">
          <cell r="A138">
            <v>125</v>
          </cell>
          <cell r="B138" t="str">
            <v xml:space="preserve">Transformador  </v>
          </cell>
          <cell r="C138" t="str">
            <v>UN</v>
          </cell>
          <cell r="E138">
            <v>0</v>
          </cell>
          <cell r="G138">
            <v>65</v>
          </cell>
        </row>
        <row r="139">
          <cell r="A139">
            <v>126</v>
          </cell>
          <cell r="B139" t="str">
            <v>Tubo de 2"</v>
          </cell>
          <cell r="C139" t="str">
            <v>ML</v>
          </cell>
          <cell r="E139">
            <v>0</v>
          </cell>
          <cell r="G139">
            <v>66</v>
          </cell>
        </row>
        <row r="140">
          <cell r="A140">
            <v>127</v>
          </cell>
          <cell r="B140" t="str">
            <v>Cable Nº 6 THHN</v>
          </cell>
          <cell r="C140" t="str">
            <v>ML</v>
          </cell>
          <cell r="E140">
            <v>0</v>
          </cell>
          <cell r="G140">
            <v>67</v>
          </cell>
        </row>
        <row r="141">
          <cell r="A141">
            <v>128</v>
          </cell>
          <cell r="B141" t="str">
            <v>Caja Contador</v>
          </cell>
          <cell r="C141" t="str">
            <v>UN</v>
          </cell>
          <cell r="E141">
            <v>0</v>
          </cell>
          <cell r="G141">
            <v>68</v>
          </cell>
        </row>
        <row r="142">
          <cell r="A142">
            <v>129</v>
          </cell>
          <cell r="B142" t="str">
            <v>Contador</v>
          </cell>
          <cell r="C142" t="str">
            <v>UN</v>
          </cell>
          <cell r="E142">
            <v>0</v>
          </cell>
          <cell r="G142">
            <v>69</v>
          </cell>
        </row>
        <row r="143">
          <cell r="A143">
            <v>130</v>
          </cell>
          <cell r="B143" t="str">
            <v>Automatico de protección</v>
          </cell>
          <cell r="C143" t="str">
            <v>UN</v>
          </cell>
          <cell r="E143">
            <v>0</v>
          </cell>
          <cell r="G143">
            <v>70</v>
          </cell>
        </row>
        <row r="144">
          <cell r="A144">
            <v>131</v>
          </cell>
          <cell r="B144" t="str">
            <v>Caja Circuitos</v>
          </cell>
          <cell r="C144" t="str">
            <v>UN</v>
          </cell>
          <cell r="E144">
            <v>0</v>
          </cell>
          <cell r="G144">
            <v>71</v>
          </cell>
        </row>
        <row r="145">
          <cell r="A145">
            <v>132</v>
          </cell>
          <cell r="B145" t="str">
            <v>Automaticos</v>
          </cell>
          <cell r="C145" t="str">
            <v>ML</v>
          </cell>
          <cell r="E145">
            <v>0</v>
          </cell>
          <cell r="G145">
            <v>72</v>
          </cell>
        </row>
        <row r="146">
          <cell r="A146">
            <v>133</v>
          </cell>
          <cell r="B146" t="str">
            <v>Linea Tierra</v>
          </cell>
          <cell r="C146" t="str">
            <v>ML</v>
          </cell>
          <cell r="E146">
            <v>0</v>
          </cell>
          <cell r="G146">
            <v>73</v>
          </cell>
        </row>
        <row r="147">
          <cell r="A147">
            <v>134</v>
          </cell>
          <cell r="B147" t="str">
            <v>Cinta Bandy de 3/4</v>
          </cell>
          <cell r="C147" t="str">
            <v>ML</v>
          </cell>
          <cell r="E147">
            <v>0</v>
          </cell>
          <cell r="G147">
            <v>74</v>
          </cell>
        </row>
        <row r="148">
          <cell r="A148">
            <v>135</v>
          </cell>
          <cell r="B148" t="str">
            <v>Hebillas de 3/4</v>
          </cell>
          <cell r="C148" t="str">
            <v>UN</v>
          </cell>
          <cell r="E148">
            <v>0</v>
          </cell>
          <cell r="G148">
            <v>75</v>
          </cell>
        </row>
        <row r="149">
          <cell r="A149">
            <v>136</v>
          </cell>
          <cell r="B149" t="str">
            <v>Vigetas</v>
          </cell>
          <cell r="C149" t="str">
            <v>UN</v>
          </cell>
          <cell r="E149">
            <v>0</v>
          </cell>
          <cell r="G149">
            <v>76</v>
          </cell>
        </row>
        <row r="150">
          <cell r="A150">
            <v>137</v>
          </cell>
          <cell r="B150" t="str">
            <v>Varilla de 1.50mts anclaje</v>
          </cell>
          <cell r="C150" t="str">
            <v>UN</v>
          </cell>
          <cell r="E150">
            <v>0</v>
          </cell>
          <cell r="G150">
            <v>77</v>
          </cell>
        </row>
        <row r="151">
          <cell r="A151">
            <v>138</v>
          </cell>
          <cell r="B151" t="str">
            <v>Arandela de 4 x 4</v>
          </cell>
          <cell r="C151" t="str">
            <v>UN</v>
          </cell>
          <cell r="E151">
            <v>0</v>
          </cell>
          <cell r="G151">
            <v>78</v>
          </cell>
        </row>
        <row r="152">
          <cell r="A152">
            <v>139</v>
          </cell>
          <cell r="B152" t="str">
            <v>Arandela de 2 x 2</v>
          </cell>
          <cell r="C152" t="str">
            <v>CUARTO</v>
          </cell>
          <cell r="E152">
            <v>0</v>
          </cell>
          <cell r="G152">
            <v>79</v>
          </cell>
        </row>
        <row r="153">
          <cell r="A153">
            <v>140</v>
          </cell>
          <cell r="B153" t="str">
            <v>Arandela de presion para 1 1/2</v>
          </cell>
          <cell r="C153" t="str">
            <v>UN</v>
          </cell>
          <cell r="E153">
            <v>0</v>
          </cell>
          <cell r="G153">
            <v>80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 val="APU"/>
      <sheetName val="PREC-BASE"/>
    </sheetNames>
    <sheetDataSet>
      <sheetData sheetId="0" refreshError="1"/>
      <sheetData sheetId="1">
        <row r="303">
          <cell r="J303">
            <v>2480</v>
          </cell>
        </row>
        <row r="407">
          <cell r="J407">
            <v>10360</v>
          </cell>
        </row>
        <row r="511">
          <cell r="J511">
            <v>11840</v>
          </cell>
        </row>
        <row r="563">
          <cell r="J563">
            <v>18760</v>
          </cell>
        </row>
        <row r="615">
          <cell r="J615">
            <v>26780</v>
          </cell>
        </row>
        <row r="1033">
          <cell r="J1033">
            <v>41240</v>
          </cell>
        </row>
        <row r="1192">
          <cell r="J1192">
            <v>103760</v>
          </cell>
        </row>
        <row r="1560">
          <cell r="J1560">
            <v>291840</v>
          </cell>
        </row>
        <row r="2600">
          <cell r="J2600">
            <v>1489420</v>
          </cell>
        </row>
        <row r="3068">
          <cell r="J3068">
            <v>10440</v>
          </cell>
        </row>
        <row r="3120">
          <cell r="J3120">
            <v>47500</v>
          </cell>
        </row>
      </sheetData>
      <sheetData sheetId="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ORGANIGRAMA"/>
      <sheetName val="FLUJO DE FONDOS"/>
      <sheetName val="CRONOGRAMA"/>
      <sheetName val="INSUMOS"/>
      <sheetName val="A.E.B"/>
      <sheetName val="PRESUPUESTO"/>
      <sheetName val="A.P.U (3)"/>
      <sheetName val="A.P.U (2)"/>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LOCALIZACION"/>
      <sheetName val="CTO BOCA 300 PSI"/>
      <sheetName val="CTO CICLOP "/>
      <sheetName val="AC 3 D 8&quot;"/>
      <sheetName val="AC 1 D 2"/>
      <sheetName val="AC 5 D 8"/>
      <sheetName val="REJILLA"/>
      <sheetName val="PVC BOC 4&quot; "/>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PTE IMP Y ESMALT"/>
    </sheetNames>
    <sheetDataSet>
      <sheetData sheetId="0" refreshError="1">
        <row r="1">
          <cell r="A1" t="str">
            <v>REFERENCIA</v>
          </cell>
          <cell r="B1" t="str">
            <v>DESCRIPCION</v>
          </cell>
          <cell r="C1" t="str">
            <v>UND</v>
          </cell>
          <cell r="D1" t="str">
            <v>VR/ UNIT</v>
          </cell>
          <cell r="G1">
            <v>0.1</v>
          </cell>
          <cell r="I1" t="str">
            <v>REFERENCIA</v>
          </cell>
          <cell r="J1" t="str">
            <v>DESCRIPCION</v>
          </cell>
          <cell r="K1" t="str">
            <v>UND</v>
          </cell>
          <cell r="L1" t="str">
            <v>VR/ UNIT</v>
          </cell>
        </row>
        <row r="2">
          <cell r="A2">
            <v>1</v>
          </cell>
          <cell r="B2" t="str">
            <v>PUNTILLA PROMEDIO</v>
          </cell>
          <cell r="C2" t="str">
            <v>LB</v>
          </cell>
          <cell r="D2">
            <v>2000</v>
          </cell>
          <cell r="I2">
            <v>1</v>
          </cell>
          <cell r="J2" t="str">
            <v>MORTERO 1:4</v>
          </cell>
          <cell r="K2" t="str">
            <v>M3</v>
          </cell>
          <cell r="L2">
            <v>279503</v>
          </cell>
        </row>
        <row r="3">
          <cell r="A3">
            <v>2</v>
          </cell>
          <cell r="B3" t="str">
            <v>POLIN</v>
          </cell>
          <cell r="C3" t="str">
            <v>ML</v>
          </cell>
          <cell r="D3">
            <v>1200</v>
          </cell>
          <cell r="G3">
            <v>0.05</v>
          </cell>
          <cell r="I3">
            <v>2</v>
          </cell>
          <cell r="J3" t="str">
            <v xml:space="preserve">CONSTRUCCION DE BOCATOMA EN CON CONCRETO 3000 PSI A TODO COSTO. </v>
          </cell>
          <cell r="K3" t="str">
            <v>M3</v>
          </cell>
          <cell r="L3">
            <v>490001</v>
          </cell>
        </row>
        <row r="4">
          <cell r="A4">
            <v>3</v>
          </cell>
          <cell r="B4" t="str">
            <v>CERCO</v>
          </cell>
          <cell r="C4" t="str">
            <v>ML</v>
          </cell>
          <cell r="D4">
            <v>2000</v>
          </cell>
          <cell r="I4">
            <v>3</v>
          </cell>
          <cell r="J4" t="str">
            <v>REJILLA DE .80*.40 CON BARROTES DE 5/8" LISAS, SEPARADAS CADA 10 mm</v>
          </cell>
          <cell r="K4" t="str">
            <v>UN</v>
          </cell>
          <cell r="L4">
            <v>250000</v>
          </cell>
        </row>
        <row r="5">
          <cell r="A5">
            <v>4</v>
          </cell>
          <cell r="B5" t="str">
            <v>ALAMBRE NEGRO No. 18</v>
          </cell>
          <cell r="C5" t="str">
            <v>KG</v>
          </cell>
          <cell r="D5">
            <v>2600</v>
          </cell>
          <cell r="G5">
            <v>15000</v>
          </cell>
          <cell r="I5">
            <v>4</v>
          </cell>
          <cell r="J5" t="str">
            <v>PAÑETE IMPERMEABILIZADO Y ESMALTADO</v>
          </cell>
          <cell r="K5" t="str">
            <v>M2</v>
          </cell>
          <cell r="L5">
            <v>20000</v>
          </cell>
        </row>
        <row r="6">
          <cell r="A6">
            <v>5</v>
          </cell>
          <cell r="B6" t="str">
            <v>CEMENTO</v>
          </cell>
          <cell r="C6" t="str">
            <v>KG</v>
          </cell>
          <cell r="D6">
            <v>400</v>
          </cell>
          <cell r="F6" t="str">
            <v>AYUDANTE</v>
          </cell>
          <cell r="G6">
            <v>10000</v>
          </cell>
          <cell r="I6">
            <v>5</v>
          </cell>
          <cell r="J6" t="str">
            <v>FORMALETA</v>
          </cell>
          <cell r="K6" t="str">
            <v>M3</v>
          </cell>
          <cell r="L6">
            <v>36695</v>
          </cell>
        </row>
        <row r="7">
          <cell r="A7">
            <v>6</v>
          </cell>
          <cell r="B7" t="str">
            <v>ARENA</v>
          </cell>
          <cell r="C7" t="str">
            <v>M3</v>
          </cell>
          <cell r="D7">
            <v>20000</v>
          </cell>
          <cell r="G7">
            <v>0</v>
          </cell>
          <cell r="I7">
            <v>6</v>
          </cell>
          <cell r="J7" t="str">
            <v>EXCAVACION</v>
          </cell>
          <cell r="K7" t="str">
            <v>M3</v>
          </cell>
          <cell r="L7">
            <v>12950</v>
          </cell>
        </row>
        <row r="8">
          <cell r="A8">
            <v>7</v>
          </cell>
          <cell r="B8" t="str">
            <v>AGUA</v>
          </cell>
          <cell r="C8" t="str">
            <v>LT</v>
          </cell>
          <cell r="D8">
            <v>10</v>
          </cell>
          <cell r="G8">
            <v>0.05</v>
          </cell>
          <cell r="I8">
            <v>7</v>
          </cell>
        </row>
        <row r="9">
          <cell r="A9">
            <v>8</v>
          </cell>
          <cell r="B9" t="str">
            <v>GRAVILLA DE 1/2</v>
          </cell>
          <cell r="C9" t="str">
            <v>M3</v>
          </cell>
          <cell r="D9">
            <v>40000</v>
          </cell>
          <cell r="I9">
            <v>8</v>
          </cell>
        </row>
        <row r="10">
          <cell r="A10">
            <v>9</v>
          </cell>
          <cell r="B10" t="str">
            <v>MEZCLADORA</v>
          </cell>
          <cell r="C10" t="str">
            <v>DIA</v>
          </cell>
          <cell r="D10">
            <v>45000</v>
          </cell>
          <cell r="G10">
            <v>0.85</v>
          </cell>
          <cell r="I10">
            <v>9</v>
          </cell>
        </row>
        <row r="11">
          <cell r="A11">
            <v>10</v>
          </cell>
          <cell r="B11" t="str">
            <v>VIBRADOR</v>
          </cell>
          <cell r="C11" t="str">
            <v>DIA</v>
          </cell>
          <cell r="D11">
            <v>25000</v>
          </cell>
          <cell r="I11">
            <v>10</v>
          </cell>
        </row>
        <row r="12">
          <cell r="A12">
            <v>11</v>
          </cell>
          <cell r="B12" t="str">
            <v>IMPERMEABILIZANTE</v>
          </cell>
          <cell r="C12" t="str">
            <v>LT</v>
          </cell>
          <cell r="D12">
            <v>7500</v>
          </cell>
          <cell r="I12">
            <v>11</v>
          </cell>
        </row>
        <row r="13">
          <cell r="A13">
            <v>12</v>
          </cell>
          <cell r="B13" t="str">
            <v>ACERO DE REFUERZO</v>
          </cell>
          <cell r="C13" t="str">
            <v>KG</v>
          </cell>
          <cell r="D13">
            <v>2400</v>
          </cell>
          <cell r="I13">
            <v>12</v>
          </cell>
        </row>
        <row r="14">
          <cell r="A14">
            <v>13</v>
          </cell>
          <cell r="B14" t="str">
            <v>TUBO PVC - P 4" U-Z RDE 26</v>
          </cell>
          <cell r="C14" t="str">
            <v>ML</v>
          </cell>
          <cell r="D14">
            <v>35500</v>
          </cell>
          <cell r="I14">
            <v>13</v>
          </cell>
        </row>
        <row r="15">
          <cell r="A15">
            <v>14</v>
          </cell>
          <cell r="B15" t="str">
            <v>LUBRICANTE</v>
          </cell>
          <cell r="C15" t="str">
            <v>GL</v>
          </cell>
          <cell r="D15">
            <v>4500</v>
          </cell>
          <cell r="I15">
            <v>14</v>
          </cell>
        </row>
        <row r="16">
          <cell r="A16">
            <v>15</v>
          </cell>
          <cell r="B16" t="str">
            <v>TUBO PVC - P 3/4" RDE 21</v>
          </cell>
          <cell r="C16" t="str">
            <v>ML</v>
          </cell>
          <cell r="D16">
            <v>2500</v>
          </cell>
          <cell r="I16">
            <v>15</v>
          </cell>
        </row>
        <row r="17">
          <cell r="A17">
            <v>16</v>
          </cell>
          <cell r="B17" t="str">
            <v>LIMPIADOR Y SOLUCION</v>
          </cell>
          <cell r="C17" t="str">
            <v>GL</v>
          </cell>
          <cell r="D17">
            <v>6000</v>
          </cell>
          <cell r="I17">
            <v>16</v>
          </cell>
        </row>
        <row r="18">
          <cell r="A18">
            <v>17</v>
          </cell>
          <cell r="B18" t="str">
            <v>UNION PVC 3/4"</v>
          </cell>
          <cell r="C18" t="str">
            <v>UN</v>
          </cell>
          <cell r="D18">
            <v>580</v>
          </cell>
          <cell r="I18">
            <v>17</v>
          </cell>
        </row>
        <row r="19">
          <cell r="A19">
            <v>18</v>
          </cell>
          <cell r="B19" t="str">
            <v>TUBO PVC - P 2" U-Z</v>
          </cell>
          <cell r="C19" t="str">
            <v>ML</v>
          </cell>
          <cell r="D19">
            <v>15000</v>
          </cell>
          <cell r="I19">
            <v>18</v>
          </cell>
        </row>
        <row r="20">
          <cell r="A20">
            <v>19</v>
          </cell>
          <cell r="B20" t="str">
            <v>TUBO PVC - P 1 1/2"</v>
          </cell>
          <cell r="C20" t="str">
            <v>ML</v>
          </cell>
          <cell r="D20">
            <v>12000</v>
          </cell>
          <cell r="I20">
            <v>19</v>
          </cell>
        </row>
        <row r="21">
          <cell r="A21">
            <v>20</v>
          </cell>
          <cell r="B21" t="str">
            <v>UNION PVC 1 1/2"</v>
          </cell>
          <cell r="C21" t="str">
            <v>UN</v>
          </cell>
          <cell r="D21">
            <v>2350</v>
          </cell>
          <cell r="I21">
            <v>20</v>
          </cell>
        </row>
        <row r="22">
          <cell r="A22">
            <v>21</v>
          </cell>
          <cell r="B22" t="str">
            <v>TUBO PVC - P 1"</v>
          </cell>
          <cell r="C22" t="str">
            <v>ML</v>
          </cell>
          <cell r="D22">
            <v>5200</v>
          </cell>
          <cell r="I22">
            <v>21</v>
          </cell>
        </row>
        <row r="23">
          <cell r="A23">
            <v>22</v>
          </cell>
          <cell r="B23" t="str">
            <v>UNION PVC - P 1"</v>
          </cell>
          <cell r="C23" t="str">
            <v>UN</v>
          </cell>
          <cell r="D23">
            <v>950</v>
          </cell>
          <cell r="I23">
            <v>22</v>
          </cell>
        </row>
        <row r="24">
          <cell r="A24">
            <v>23</v>
          </cell>
          <cell r="B24" t="str">
            <v>TUBO 1/2" PVC - P RDE 13,5</v>
          </cell>
          <cell r="C24" t="str">
            <v>ML</v>
          </cell>
          <cell r="D24">
            <v>1500</v>
          </cell>
          <cell r="I24">
            <v>23</v>
          </cell>
        </row>
        <row r="25">
          <cell r="A25">
            <v>24</v>
          </cell>
          <cell r="B25" t="str">
            <v>ACCESORIOS PVC</v>
          </cell>
          <cell r="C25" t="str">
            <v>UN</v>
          </cell>
          <cell r="D25">
            <v>600</v>
          </cell>
          <cell r="I25">
            <v>24</v>
          </cell>
        </row>
        <row r="26">
          <cell r="A26">
            <v>25</v>
          </cell>
          <cell r="B26" t="str">
            <v>VALVULA CORTINA 4" HF</v>
          </cell>
          <cell r="C26" t="str">
            <v>UN</v>
          </cell>
          <cell r="D26">
            <v>780000</v>
          </cell>
          <cell r="I26">
            <v>25</v>
          </cell>
        </row>
        <row r="27">
          <cell r="A27">
            <v>26</v>
          </cell>
          <cell r="B27" t="str">
            <v>TUBERIA SANITARIA PVC 4" DE REBOSO</v>
          </cell>
          <cell r="C27" t="str">
            <v>ML</v>
          </cell>
          <cell r="D27">
            <v>23550</v>
          </cell>
          <cell r="I27">
            <v>26</v>
          </cell>
        </row>
        <row r="28">
          <cell r="A28">
            <v>27</v>
          </cell>
          <cell r="B28" t="str">
            <v>CODO PVC - S 4" 90º</v>
          </cell>
          <cell r="C28" t="str">
            <v>UN</v>
          </cell>
          <cell r="D28">
            <v>11700</v>
          </cell>
          <cell r="I28">
            <v>27</v>
          </cell>
        </row>
        <row r="29">
          <cell r="A29">
            <v>28</v>
          </cell>
          <cell r="B29" t="str">
            <v>TUBO PVC - P U-Z 1 1/4" RDE 21</v>
          </cell>
          <cell r="C29" t="str">
            <v>ML</v>
          </cell>
          <cell r="D29">
            <v>14400</v>
          </cell>
          <cell r="I29">
            <v>28</v>
          </cell>
        </row>
        <row r="30">
          <cell r="A30">
            <v>29</v>
          </cell>
          <cell r="B30" t="str">
            <v>VALVULA DE REGISTRO DE 1/2"</v>
          </cell>
          <cell r="C30" t="str">
            <v>UN</v>
          </cell>
          <cell r="D30">
            <v>12000</v>
          </cell>
          <cell r="I30">
            <v>29</v>
          </cell>
        </row>
        <row r="31">
          <cell r="A31">
            <v>30</v>
          </cell>
          <cell r="B31" t="str">
            <v>ADAPTADOR MACHO PVC - P 1/2"</v>
          </cell>
          <cell r="C31" t="str">
            <v>UN</v>
          </cell>
          <cell r="D31">
            <v>390</v>
          </cell>
          <cell r="I31">
            <v>30</v>
          </cell>
        </row>
        <row r="32">
          <cell r="A32">
            <v>31</v>
          </cell>
          <cell r="B32" t="str">
            <v>ADAPTADOR HEMBRA PVC - P 1/2"</v>
          </cell>
          <cell r="C32" t="str">
            <v>UN</v>
          </cell>
          <cell r="D32">
            <v>800</v>
          </cell>
          <cell r="I32">
            <v>31</v>
          </cell>
        </row>
        <row r="33">
          <cell r="A33">
            <v>32</v>
          </cell>
          <cell r="B33" t="str">
            <v>NIPLE HG (1/2*0,60 - 1/2*,2 - 1/2*1,50)</v>
          </cell>
          <cell r="C33" t="str">
            <v>UN</v>
          </cell>
          <cell r="D33">
            <v>22000</v>
          </cell>
          <cell r="I33">
            <v>32</v>
          </cell>
        </row>
        <row r="34">
          <cell r="A34">
            <v>33</v>
          </cell>
          <cell r="B34" t="str">
            <v>CODO HG 1/2"*90- UNION HG 1/2"</v>
          </cell>
          <cell r="C34" t="str">
            <v>UN</v>
          </cell>
          <cell r="D34">
            <v>4000</v>
          </cell>
          <cell r="I34">
            <v>33</v>
          </cell>
        </row>
        <row r="35">
          <cell r="A35">
            <v>34</v>
          </cell>
          <cell r="B35" t="str">
            <v>LLAVE TERMINAL DE 1/2"</v>
          </cell>
          <cell r="C35" t="str">
            <v>UN</v>
          </cell>
          <cell r="D35">
            <v>12000</v>
          </cell>
          <cell r="I35">
            <v>34</v>
          </cell>
        </row>
        <row r="36">
          <cell r="A36">
            <v>35</v>
          </cell>
          <cell r="B36" t="str">
            <v>MICROMEDIDOR DE 1/2"</v>
          </cell>
          <cell r="C36" t="str">
            <v>UN</v>
          </cell>
          <cell r="D36">
            <v>65000</v>
          </cell>
          <cell r="I36">
            <v>35</v>
          </cell>
        </row>
        <row r="37">
          <cell r="A37">
            <v>36</v>
          </cell>
          <cell r="B37" t="str">
            <v>VALVULA DE BOLA DE 1 1/2</v>
          </cell>
          <cell r="C37" t="str">
            <v>UN</v>
          </cell>
          <cell r="D37">
            <v>35000</v>
          </cell>
          <cell r="I37">
            <v>36</v>
          </cell>
        </row>
        <row r="38">
          <cell r="A38">
            <v>37</v>
          </cell>
          <cell r="B38" t="str">
            <v>TEE PVC 1 1/2"</v>
          </cell>
          <cell r="C38" t="str">
            <v>UN</v>
          </cell>
          <cell r="D38">
            <v>8400</v>
          </cell>
          <cell r="I38">
            <v>37</v>
          </cell>
        </row>
        <row r="39">
          <cell r="A39">
            <v>38</v>
          </cell>
          <cell r="B39" t="str">
            <v>ADAPTADOR MACHO PVC - P 1 1/2"</v>
          </cell>
          <cell r="C39" t="str">
            <v>UN</v>
          </cell>
          <cell r="D39">
            <v>3700</v>
          </cell>
          <cell r="I39">
            <v>38</v>
          </cell>
        </row>
        <row r="40">
          <cell r="A40">
            <v>39</v>
          </cell>
          <cell r="B40" t="str">
            <v>VALVULA CORTINA 1"</v>
          </cell>
          <cell r="C40" t="str">
            <v>UN</v>
          </cell>
          <cell r="D40">
            <v>35000</v>
          </cell>
          <cell r="I40">
            <v>39</v>
          </cell>
        </row>
        <row r="41">
          <cell r="A41">
            <v>40</v>
          </cell>
          <cell r="B41" t="str">
            <v>ADAPTADOR MACHO DE 1"</v>
          </cell>
          <cell r="C41" t="str">
            <v>UN</v>
          </cell>
          <cell r="D41">
            <v>1480</v>
          </cell>
          <cell r="I41">
            <v>40</v>
          </cell>
        </row>
        <row r="42">
          <cell r="A42">
            <v>41</v>
          </cell>
          <cell r="B42" t="str">
            <v>VENTOSA DOBLE ACCION 1/2"</v>
          </cell>
          <cell r="C42" t="str">
            <v>UN</v>
          </cell>
          <cell r="D42">
            <v>180000</v>
          </cell>
          <cell r="I42">
            <v>41</v>
          </cell>
        </row>
        <row r="43">
          <cell r="A43">
            <v>42</v>
          </cell>
          <cell r="B43" t="str">
            <v>COLLAR DE DERIVACION  DE 2"*1/2"</v>
          </cell>
          <cell r="C43" t="str">
            <v>UN</v>
          </cell>
          <cell r="D43">
            <v>6610</v>
          </cell>
          <cell r="I43">
            <v>42</v>
          </cell>
        </row>
        <row r="44">
          <cell r="A44">
            <v>43</v>
          </cell>
          <cell r="B44" t="str">
            <v>NIPLE HG 1/2" * 0,50</v>
          </cell>
          <cell r="C44" t="str">
            <v>UN</v>
          </cell>
          <cell r="D44">
            <v>8000</v>
          </cell>
          <cell r="I44">
            <v>43</v>
          </cell>
        </row>
        <row r="45">
          <cell r="A45">
            <v>44</v>
          </cell>
          <cell r="B45" t="str">
            <v>FLOTADOR Y ACCESORIOS</v>
          </cell>
          <cell r="C45" t="str">
            <v>GL</v>
          </cell>
          <cell r="D45">
            <v>264500</v>
          </cell>
          <cell r="I45">
            <v>44</v>
          </cell>
        </row>
        <row r="46">
          <cell r="A46">
            <v>45</v>
          </cell>
          <cell r="B46" t="str">
            <v>CADENA HG 3/4"</v>
          </cell>
          <cell r="C46" t="str">
            <v>GL</v>
          </cell>
          <cell r="D46">
            <v>20000</v>
          </cell>
          <cell r="I46">
            <v>45</v>
          </cell>
        </row>
        <row r="47">
          <cell r="A47">
            <v>46</v>
          </cell>
          <cell r="B47" t="str">
            <v>LIMPADOR Y SOLDADURA PVC 1/4 GAL</v>
          </cell>
          <cell r="C47" t="str">
            <v>GL</v>
          </cell>
          <cell r="D47">
            <v>60000</v>
          </cell>
          <cell r="I47">
            <v>46</v>
          </cell>
        </row>
        <row r="48">
          <cell r="A48">
            <v>47</v>
          </cell>
          <cell r="B48" t="str">
            <v>UNION PVC - P 1/2"</v>
          </cell>
          <cell r="C48" t="str">
            <v>UN</v>
          </cell>
          <cell r="D48">
            <v>366</v>
          </cell>
          <cell r="I48">
            <v>47</v>
          </cell>
        </row>
        <row r="49">
          <cell r="A49">
            <v>48</v>
          </cell>
          <cell r="B49" t="str">
            <v>VALVULA PURGA 3/4</v>
          </cell>
          <cell r="C49" t="str">
            <v>UN</v>
          </cell>
          <cell r="D49">
            <v>20000</v>
          </cell>
          <cell r="I49">
            <v>48</v>
          </cell>
        </row>
        <row r="50">
          <cell r="A50">
            <v>49</v>
          </cell>
          <cell r="B50" t="str">
            <v>VALVULA DE CONTROL DE 3/4</v>
          </cell>
          <cell r="C50" t="str">
            <v>UN</v>
          </cell>
          <cell r="D50">
            <v>20000</v>
          </cell>
          <cell r="I50">
            <v>49</v>
          </cell>
        </row>
        <row r="51">
          <cell r="A51">
            <v>50</v>
          </cell>
          <cell r="B51" t="str">
            <v>ADAPTADOR MACHO DE 3/4"</v>
          </cell>
          <cell r="C51" t="str">
            <v>UN</v>
          </cell>
          <cell r="D51">
            <v>708</v>
          </cell>
          <cell r="I51">
            <v>50</v>
          </cell>
        </row>
        <row r="52">
          <cell r="A52">
            <v>51</v>
          </cell>
          <cell r="B52" t="str">
            <v>DESVIO Y RETORNO  DE LA FUENTE</v>
          </cell>
          <cell r="C52" t="str">
            <v>GL</v>
          </cell>
          <cell r="D52">
            <v>440000</v>
          </cell>
        </row>
        <row r="53">
          <cell r="A53">
            <v>52</v>
          </cell>
          <cell r="B53" t="str">
            <v>TABLA BURRA 30 cm</v>
          </cell>
          <cell r="C53" t="str">
            <v>ML</v>
          </cell>
          <cell r="D53">
            <v>2600</v>
          </cell>
        </row>
        <row r="54">
          <cell r="A54">
            <v>53</v>
          </cell>
          <cell r="B54" t="str">
            <v xml:space="preserve">PIEDRA MEDIA ZONGA </v>
          </cell>
          <cell r="C54" t="str">
            <v>M3</v>
          </cell>
          <cell r="D54">
            <v>22000</v>
          </cell>
        </row>
        <row r="55">
          <cell r="A55">
            <v>54</v>
          </cell>
          <cell r="B55" t="str">
            <v>HIERRO 3/8" A - 37</v>
          </cell>
          <cell r="C55" t="str">
            <v>KG</v>
          </cell>
          <cell r="D55">
            <v>2500</v>
          </cell>
        </row>
        <row r="56">
          <cell r="A56">
            <v>55</v>
          </cell>
          <cell r="B56" t="str">
            <v>HIERRO 1/2" A - 60</v>
          </cell>
          <cell r="C56" t="str">
            <v>KG</v>
          </cell>
          <cell r="D56">
            <v>2500</v>
          </cell>
        </row>
        <row r="57">
          <cell r="A57">
            <v>56</v>
          </cell>
          <cell r="B57" t="str">
            <v>HIERRO 5/8" A - 60</v>
          </cell>
          <cell r="C57" t="str">
            <v>KG</v>
          </cell>
          <cell r="D57">
            <v>2500</v>
          </cell>
        </row>
        <row r="58">
          <cell r="A58">
            <v>57</v>
          </cell>
          <cell r="B58" t="str">
            <v>HOJA DE CEGETA</v>
          </cell>
          <cell r="C58" t="str">
            <v>UN</v>
          </cell>
          <cell r="D58">
            <v>2000</v>
          </cell>
        </row>
        <row r="59">
          <cell r="A59">
            <v>58</v>
          </cell>
          <cell r="B59" t="str">
            <v>ANGULO 1 1/4" x 3 /16"</v>
          </cell>
          <cell r="C59" t="str">
            <v>ML</v>
          </cell>
          <cell r="D59">
            <v>5500</v>
          </cell>
        </row>
        <row r="60">
          <cell r="A60">
            <v>59</v>
          </cell>
          <cell r="B60" t="str">
            <v>SOLDADURA 60 13</v>
          </cell>
          <cell r="C60" t="str">
            <v>KG</v>
          </cell>
          <cell r="D60">
            <v>9500</v>
          </cell>
        </row>
        <row r="61">
          <cell r="A61">
            <v>60</v>
          </cell>
          <cell r="B61" t="str">
            <v>BISABRA TIPO CAPSULA</v>
          </cell>
          <cell r="C61" t="str">
            <v>UN</v>
          </cell>
          <cell r="D61">
            <v>1500</v>
          </cell>
        </row>
        <row r="62">
          <cell r="A62">
            <v>61</v>
          </cell>
          <cell r="B62" t="str">
            <v>PINTURA ANTICORROSIVO</v>
          </cell>
          <cell r="C62" t="str">
            <v>GL</v>
          </cell>
          <cell r="D62">
            <v>22500</v>
          </cell>
        </row>
        <row r="63">
          <cell r="A63">
            <v>62</v>
          </cell>
          <cell r="B63" t="str">
            <v>ADATADOR PVC 4"</v>
          </cell>
          <cell r="C63" t="str">
            <v>UN</v>
          </cell>
          <cell r="D63">
            <v>12000</v>
          </cell>
        </row>
        <row r="64">
          <cell r="A64">
            <v>63</v>
          </cell>
          <cell r="B64" t="str">
            <v>UNION PVC DE 4"</v>
          </cell>
          <cell r="C64" t="str">
            <v>UN</v>
          </cell>
          <cell r="D64">
            <v>3500</v>
          </cell>
        </row>
        <row r="65">
          <cell r="A65">
            <v>64</v>
          </cell>
          <cell r="B65" t="str">
            <v>COMPUERTA CIRCULAR HF 6"</v>
          </cell>
          <cell r="C65" t="str">
            <v>UN</v>
          </cell>
        </row>
        <row r="66">
          <cell r="A66">
            <v>65</v>
          </cell>
        </row>
        <row r="67">
          <cell r="A67">
            <v>66</v>
          </cell>
          <cell r="B67" t="str">
            <v>VASTAGO L=3,0 MTS</v>
          </cell>
          <cell r="C67" t="str">
            <v>UN</v>
          </cell>
        </row>
        <row r="68">
          <cell r="A68">
            <v>67</v>
          </cell>
          <cell r="B68" t="str">
            <v>RUEDA DE MANEJO</v>
          </cell>
          <cell r="C68" t="str">
            <v>UN</v>
          </cell>
        </row>
        <row r="69">
          <cell r="A69">
            <v>68</v>
          </cell>
          <cell r="B69" t="str">
            <v>TUBERIA HERMETICA PVC 6"</v>
          </cell>
          <cell r="C69" t="str">
            <v>ML</v>
          </cell>
          <cell r="D69">
            <v>20100</v>
          </cell>
        </row>
        <row r="70">
          <cell r="A70">
            <v>69</v>
          </cell>
        </row>
        <row r="71">
          <cell r="A71">
            <v>70</v>
          </cell>
        </row>
        <row r="72">
          <cell r="A72">
            <v>71</v>
          </cell>
        </row>
        <row r="73">
          <cell r="A73">
            <v>72</v>
          </cell>
        </row>
        <row r="74">
          <cell r="A74">
            <v>73</v>
          </cell>
        </row>
        <row r="75">
          <cell r="A75">
            <v>74</v>
          </cell>
        </row>
        <row r="76">
          <cell r="A76">
            <v>75</v>
          </cell>
        </row>
        <row r="77">
          <cell r="A77">
            <v>76</v>
          </cell>
        </row>
        <row r="78">
          <cell r="A78">
            <v>77</v>
          </cell>
        </row>
        <row r="79">
          <cell r="A79">
            <v>78</v>
          </cell>
        </row>
        <row r="80">
          <cell r="A80">
            <v>79</v>
          </cell>
        </row>
        <row r="81">
          <cell r="A81">
            <v>80</v>
          </cell>
        </row>
        <row r="82">
          <cell r="A82">
            <v>81</v>
          </cell>
        </row>
        <row r="83">
          <cell r="A83">
            <v>82</v>
          </cell>
        </row>
        <row r="84">
          <cell r="A84">
            <v>83</v>
          </cell>
        </row>
        <row r="85">
          <cell r="A85">
            <v>84</v>
          </cell>
        </row>
        <row r="86">
          <cell r="A86">
            <v>85</v>
          </cell>
        </row>
        <row r="87">
          <cell r="A87">
            <v>86</v>
          </cell>
        </row>
        <row r="88">
          <cell r="A88">
            <v>87</v>
          </cell>
        </row>
        <row r="89">
          <cell r="A89">
            <v>88</v>
          </cell>
        </row>
        <row r="90">
          <cell r="A90">
            <v>89</v>
          </cell>
        </row>
        <row r="91">
          <cell r="A91">
            <v>90</v>
          </cell>
        </row>
        <row r="92">
          <cell r="A92">
            <v>91</v>
          </cell>
        </row>
        <row r="93">
          <cell r="A93">
            <v>92</v>
          </cell>
        </row>
        <row r="94">
          <cell r="A94">
            <v>93</v>
          </cell>
        </row>
        <row r="95">
          <cell r="A95">
            <v>94</v>
          </cell>
        </row>
        <row r="96">
          <cell r="A96">
            <v>95</v>
          </cell>
        </row>
        <row r="97">
          <cell r="A97">
            <v>96</v>
          </cell>
        </row>
        <row r="98">
          <cell r="A98">
            <v>97</v>
          </cell>
        </row>
        <row r="99">
          <cell r="A99">
            <v>98</v>
          </cell>
        </row>
        <row r="100">
          <cell r="A100">
            <v>99</v>
          </cell>
        </row>
        <row r="101">
          <cell r="A101">
            <v>100</v>
          </cell>
        </row>
        <row r="102">
          <cell r="A102">
            <v>101</v>
          </cell>
        </row>
        <row r="103">
          <cell r="A103">
            <v>102</v>
          </cell>
        </row>
        <row r="104">
          <cell r="A104">
            <v>103</v>
          </cell>
        </row>
        <row r="105">
          <cell r="A105">
            <v>104</v>
          </cell>
        </row>
        <row r="106">
          <cell r="A106">
            <v>105</v>
          </cell>
        </row>
        <row r="107">
          <cell r="A107">
            <v>106</v>
          </cell>
        </row>
        <row r="108">
          <cell r="A108">
            <v>107</v>
          </cell>
        </row>
        <row r="109">
          <cell r="A109">
            <v>108</v>
          </cell>
        </row>
        <row r="110">
          <cell r="A110">
            <v>109</v>
          </cell>
        </row>
        <row r="111">
          <cell r="A111">
            <v>110</v>
          </cell>
        </row>
        <row r="112">
          <cell r="A112">
            <v>111</v>
          </cell>
        </row>
        <row r="113">
          <cell r="A113">
            <v>112</v>
          </cell>
        </row>
        <row r="114">
          <cell r="A114">
            <v>113</v>
          </cell>
        </row>
        <row r="115">
          <cell r="A115">
            <v>114</v>
          </cell>
        </row>
        <row r="116">
          <cell r="A116">
            <v>115</v>
          </cell>
        </row>
        <row r="117">
          <cell r="A117">
            <v>116</v>
          </cell>
        </row>
        <row r="118">
          <cell r="A118">
            <v>117</v>
          </cell>
        </row>
        <row r="119">
          <cell r="A119">
            <v>118</v>
          </cell>
        </row>
        <row r="120">
          <cell r="A120">
            <v>119</v>
          </cell>
        </row>
        <row r="121">
          <cell r="A121">
            <v>120</v>
          </cell>
        </row>
        <row r="122">
          <cell r="A122">
            <v>121</v>
          </cell>
        </row>
        <row r="123">
          <cell r="A123">
            <v>122</v>
          </cell>
        </row>
        <row r="124">
          <cell r="A124">
            <v>123</v>
          </cell>
        </row>
        <row r="125">
          <cell r="A125">
            <v>124</v>
          </cell>
        </row>
        <row r="126">
          <cell r="A126">
            <v>125</v>
          </cell>
        </row>
        <row r="127">
          <cell r="A127">
            <v>126</v>
          </cell>
        </row>
        <row r="128">
          <cell r="A128">
            <v>127</v>
          </cell>
        </row>
        <row r="129">
          <cell r="A129">
            <v>128</v>
          </cell>
        </row>
        <row r="130">
          <cell r="A130">
            <v>129</v>
          </cell>
        </row>
        <row r="131">
          <cell r="A131">
            <v>130</v>
          </cell>
        </row>
        <row r="132">
          <cell r="A132">
            <v>131</v>
          </cell>
        </row>
        <row r="133">
          <cell r="A133">
            <v>132</v>
          </cell>
        </row>
        <row r="134">
          <cell r="A134">
            <v>133</v>
          </cell>
        </row>
        <row r="135">
          <cell r="A135">
            <v>134</v>
          </cell>
        </row>
        <row r="136">
          <cell r="A136">
            <v>135</v>
          </cell>
        </row>
        <row r="137">
          <cell r="A137">
            <v>136</v>
          </cell>
        </row>
        <row r="138">
          <cell r="A138">
            <v>137</v>
          </cell>
        </row>
        <row r="139">
          <cell r="A139">
            <v>138</v>
          </cell>
        </row>
        <row r="140">
          <cell r="A140">
            <v>139</v>
          </cell>
        </row>
        <row r="141">
          <cell r="A141">
            <v>140</v>
          </cell>
        </row>
        <row r="142">
          <cell r="A142">
            <v>141</v>
          </cell>
        </row>
        <row r="143">
          <cell r="A143">
            <v>142</v>
          </cell>
        </row>
        <row r="144">
          <cell r="A144">
            <v>143</v>
          </cell>
        </row>
        <row r="145">
          <cell r="A145">
            <v>144</v>
          </cell>
        </row>
        <row r="146">
          <cell r="A146">
            <v>145</v>
          </cell>
        </row>
        <row r="147">
          <cell r="A147">
            <v>146</v>
          </cell>
        </row>
        <row r="148">
          <cell r="A148">
            <v>147</v>
          </cell>
        </row>
        <row r="149">
          <cell r="A149">
            <v>148</v>
          </cell>
        </row>
        <row r="150">
          <cell r="A150">
            <v>149</v>
          </cell>
        </row>
        <row r="151">
          <cell r="A151">
            <v>150</v>
          </cell>
        </row>
        <row r="152">
          <cell r="A152">
            <v>151</v>
          </cell>
        </row>
        <row r="153">
          <cell r="A153">
            <v>152</v>
          </cell>
        </row>
        <row r="154">
          <cell r="A154">
            <v>153</v>
          </cell>
        </row>
        <row r="155">
          <cell r="A155">
            <v>154</v>
          </cell>
        </row>
        <row r="156">
          <cell r="A156">
            <v>155</v>
          </cell>
        </row>
        <row r="157">
          <cell r="A157">
            <v>156</v>
          </cell>
        </row>
        <row r="158">
          <cell r="A158">
            <v>157</v>
          </cell>
        </row>
        <row r="159">
          <cell r="A159">
            <v>158</v>
          </cell>
        </row>
        <row r="160">
          <cell r="A160">
            <v>159</v>
          </cell>
        </row>
        <row r="161">
          <cell r="A161">
            <v>160</v>
          </cell>
        </row>
        <row r="162">
          <cell r="A162">
            <v>161</v>
          </cell>
        </row>
        <row r="163">
          <cell r="A163">
            <v>162</v>
          </cell>
        </row>
        <row r="164">
          <cell r="A164">
            <v>163</v>
          </cell>
        </row>
        <row r="165">
          <cell r="A165">
            <v>164</v>
          </cell>
        </row>
        <row r="166">
          <cell r="A166">
            <v>165</v>
          </cell>
        </row>
        <row r="167">
          <cell r="A167">
            <v>166</v>
          </cell>
        </row>
        <row r="168">
          <cell r="A168">
            <v>167</v>
          </cell>
        </row>
        <row r="169">
          <cell r="A169">
            <v>168</v>
          </cell>
        </row>
        <row r="170">
          <cell r="A170">
            <v>169</v>
          </cell>
        </row>
        <row r="171">
          <cell r="A171">
            <v>170</v>
          </cell>
        </row>
        <row r="172">
          <cell r="A172">
            <v>171</v>
          </cell>
        </row>
        <row r="173">
          <cell r="A173">
            <v>172</v>
          </cell>
        </row>
        <row r="174">
          <cell r="A174">
            <v>173</v>
          </cell>
        </row>
        <row r="175">
          <cell r="A175">
            <v>174</v>
          </cell>
        </row>
        <row r="176">
          <cell r="A176">
            <v>175</v>
          </cell>
        </row>
        <row r="177">
          <cell r="A177">
            <v>176</v>
          </cell>
        </row>
        <row r="178">
          <cell r="A178">
            <v>177</v>
          </cell>
        </row>
        <row r="179">
          <cell r="A179">
            <v>178</v>
          </cell>
        </row>
        <row r="180">
          <cell r="A180">
            <v>179</v>
          </cell>
        </row>
        <row r="181">
          <cell r="A181">
            <v>180</v>
          </cell>
        </row>
        <row r="182">
          <cell r="A182">
            <v>181</v>
          </cell>
        </row>
        <row r="183">
          <cell r="A183">
            <v>182</v>
          </cell>
        </row>
        <row r="184">
          <cell r="A184">
            <v>183</v>
          </cell>
        </row>
        <row r="185">
          <cell r="A185">
            <v>184</v>
          </cell>
        </row>
        <row r="186">
          <cell r="A186">
            <v>185</v>
          </cell>
        </row>
        <row r="187">
          <cell r="A187">
            <v>186</v>
          </cell>
        </row>
        <row r="188">
          <cell r="A188">
            <v>187</v>
          </cell>
        </row>
        <row r="189">
          <cell r="A189">
            <v>188</v>
          </cell>
        </row>
        <row r="190">
          <cell r="A190">
            <v>189</v>
          </cell>
        </row>
        <row r="191">
          <cell r="A191">
            <v>190</v>
          </cell>
        </row>
        <row r="192">
          <cell r="A192">
            <v>191</v>
          </cell>
        </row>
        <row r="193">
          <cell r="A193">
            <v>192</v>
          </cell>
        </row>
        <row r="194">
          <cell r="A194">
            <v>193</v>
          </cell>
        </row>
        <row r="195">
          <cell r="A195">
            <v>194</v>
          </cell>
        </row>
        <row r="196">
          <cell r="A196">
            <v>195</v>
          </cell>
        </row>
        <row r="197">
          <cell r="A197">
            <v>196</v>
          </cell>
        </row>
        <row r="198">
          <cell r="A198">
            <v>197</v>
          </cell>
        </row>
        <row r="199">
          <cell r="A199">
            <v>198</v>
          </cell>
        </row>
        <row r="200">
          <cell r="A200">
            <v>199</v>
          </cell>
        </row>
        <row r="201">
          <cell r="A201">
            <v>200</v>
          </cell>
        </row>
        <row r="202">
          <cell r="A202">
            <v>201</v>
          </cell>
        </row>
        <row r="203">
          <cell r="A203">
            <v>202</v>
          </cell>
        </row>
        <row r="204">
          <cell r="A204">
            <v>203</v>
          </cell>
        </row>
        <row r="205">
          <cell r="A205">
            <v>204</v>
          </cell>
        </row>
        <row r="206">
          <cell r="A206">
            <v>205</v>
          </cell>
        </row>
        <row r="207">
          <cell r="A207">
            <v>206</v>
          </cell>
        </row>
        <row r="208">
          <cell r="A208">
            <v>207</v>
          </cell>
        </row>
        <row r="209">
          <cell r="A209">
            <v>208</v>
          </cell>
        </row>
        <row r="210">
          <cell r="A210">
            <v>209</v>
          </cell>
        </row>
        <row r="211">
          <cell r="A211">
            <v>210</v>
          </cell>
        </row>
        <row r="212">
          <cell r="A212">
            <v>211</v>
          </cell>
        </row>
        <row r="213">
          <cell r="A213">
            <v>212</v>
          </cell>
        </row>
        <row r="214">
          <cell r="A214">
            <v>213</v>
          </cell>
        </row>
        <row r="215">
          <cell r="A215">
            <v>214</v>
          </cell>
        </row>
        <row r="216">
          <cell r="A216">
            <v>215</v>
          </cell>
        </row>
        <row r="217">
          <cell r="A217">
            <v>216</v>
          </cell>
        </row>
        <row r="218">
          <cell r="A218">
            <v>217</v>
          </cell>
        </row>
        <row r="219">
          <cell r="A219">
            <v>218</v>
          </cell>
        </row>
        <row r="220">
          <cell r="A220">
            <v>219</v>
          </cell>
        </row>
        <row r="221">
          <cell r="A221">
            <v>220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yr Cash Flow - Projected"/>
      <sheetName val="3yr Cash Flow - Capex Control"/>
      <sheetName val="3yr Cash Flow - 2007 Budget"/>
      <sheetName val="Preliminary 2007 Capex Bud v39"/>
      <sheetName val="3yr Cash Flow - Models"/>
      <sheetName val="#RE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
      <sheetName val="Apu Basicos"/>
      <sheetName val="M.O."/>
      <sheetName val="RESUMEN"/>
      <sheetName val="AULAS ESCOLARES"/>
      <sheetName val="4 AULAS ESCOLARES, BAÑOS COM   "/>
      <sheetName val="APU"/>
      <sheetName val="PTO BAÑO"/>
      <sheetName val="Costos Ind. (2)"/>
    </sheetNames>
    <sheetDataSet>
      <sheetData sheetId="0">
        <row r="4">
          <cell r="F4">
            <v>75000</v>
          </cell>
          <cell r="L4">
            <v>9375</v>
          </cell>
        </row>
        <row r="5">
          <cell r="F5">
            <v>70</v>
          </cell>
          <cell r="L5">
            <v>3750</v>
          </cell>
        </row>
        <row r="6">
          <cell r="F6">
            <v>96000</v>
          </cell>
        </row>
        <row r="7">
          <cell r="F7">
            <v>3500</v>
          </cell>
          <cell r="L7">
            <v>375</v>
          </cell>
        </row>
        <row r="8">
          <cell r="F8">
            <v>480</v>
          </cell>
        </row>
        <row r="10">
          <cell r="L10">
            <v>8750</v>
          </cell>
        </row>
        <row r="11">
          <cell r="F11">
            <v>31600</v>
          </cell>
        </row>
        <row r="20">
          <cell r="F20">
            <v>1300</v>
          </cell>
        </row>
        <row r="21">
          <cell r="F21">
            <v>19700</v>
          </cell>
        </row>
        <row r="22">
          <cell r="F22">
            <v>8000</v>
          </cell>
        </row>
        <row r="23">
          <cell r="F23">
            <v>120000</v>
          </cell>
        </row>
        <row r="24">
          <cell r="F24">
            <v>3000</v>
          </cell>
        </row>
        <row r="25">
          <cell r="F25">
            <v>3300</v>
          </cell>
        </row>
        <row r="26">
          <cell r="F26">
            <v>280000</v>
          </cell>
        </row>
        <row r="27">
          <cell r="F27">
            <v>32000</v>
          </cell>
        </row>
        <row r="28">
          <cell r="F28">
            <v>11000</v>
          </cell>
        </row>
        <row r="29">
          <cell r="F29">
            <v>28641.562740230707</v>
          </cell>
        </row>
      </sheetData>
      <sheetData sheetId="1">
        <row r="40">
          <cell r="F40">
            <v>551756</v>
          </cell>
        </row>
        <row r="74">
          <cell r="F74">
            <v>419904</v>
          </cell>
        </row>
      </sheetData>
      <sheetData sheetId="2">
        <row r="10">
          <cell r="F10">
            <v>105499.83431715703</v>
          </cell>
        </row>
        <row r="16">
          <cell r="F16">
            <v>97442.650335084225</v>
          </cell>
        </row>
        <row r="17">
          <cell r="F17">
            <v>53282.230822937083</v>
          </cell>
        </row>
        <row r="18">
          <cell r="F18">
            <v>38880.399964076561</v>
          </cell>
        </row>
      </sheetData>
      <sheetData sheetId="3"/>
      <sheetData sheetId="4"/>
      <sheetData sheetId="5"/>
      <sheetData sheetId="6">
        <row r="40">
          <cell r="F40">
            <v>1701</v>
          </cell>
        </row>
      </sheetData>
      <sheetData sheetId="7"/>
      <sheetData sheetId="8"/>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refreshError="1">
        <row r="14">
          <cell r="B14">
            <v>7700</v>
          </cell>
        </row>
        <row r="15">
          <cell r="B15">
            <v>12000</v>
          </cell>
        </row>
        <row r="52">
          <cell r="B52">
            <v>750</v>
          </cell>
        </row>
      </sheetData>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
      <sheetName val="N.COSPIQUE"/>
      <sheetName val="ECOP 110 kV"/>
      <sheetName val="ECOP 13.8 kV "/>
      <sheetName val="L SUBT 110"/>
      <sheetName val="RESUMEN"/>
    </sheetNames>
    <sheetDataSet>
      <sheetData sheetId="0">
        <row r="2">
          <cell r="C2" t="str">
            <v>CANTIDADES DE OBRAS Y PRECIOS</v>
          </cell>
        </row>
      </sheetData>
      <sheetData sheetId="1" refreshError="1"/>
      <sheetData sheetId="2" refreshError="1"/>
      <sheetData sheetId="3" refreshError="1"/>
      <sheetData sheetId="4" refreshError="1"/>
      <sheetData sheetId="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
          <cell r="B2" t="str">
            <v>01000000 SECTOR DEFENSA Y SEGURIDAD</v>
          </cell>
        </row>
        <row r="3">
          <cell r="B3" t="str">
            <v>0100P001 CAPACIDAD DE VIGILANCIA COSTERA</v>
          </cell>
        </row>
        <row r="4">
          <cell r="B4" t="str">
            <v>0100P002 CUMPLIMIENTO DE LA PROGRAMACION DE UNIDADES</v>
          </cell>
        </row>
        <row r="5">
          <cell r="B5" t="str">
            <v>02000000 SECTOR INDUSTRIA COMERCIO EXTERIOR</v>
          </cell>
        </row>
        <row r="6">
          <cell r="B6" t="str">
            <v>0200P001 EXPORTACIONES REALIZADAS</v>
          </cell>
        </row>
        <row r="7">
          <cell r="B7" t="str">
            <v>03000000 SECTOR SALUD</v>
          </cell>
        </row>
        <row r="8">
          <cell r="B8" t="str">
            <v>0300P001 AFILIADOS AL REGIMEN CONTRIBUTIVO</v>
          </cell>
        </row>
        <row r="9">
          <cell r="B9" t="str">
            <v>0300P002 AFILIADOS AL REGIMEN SUBSIDIADO (SISBEN 1 Y 2)</v>
          </cell>
        </row>
        <row r="10">
          <cell r="B10" t="str">
            <v>0300P003 AFILIADOS AL REGIMEN SUBSIDIADO NO POBRES</v>
          </cell>
        </row>
        <row r="11">
          <cell r="B11" t="str">
            <v>0300P004 AFILIADOS EN EL REGIMEN SUBSIDIADO QUE PRESENTAN MULTIPLE AFILIACION</v>
          </cell>
        </row>
        <row r="12">
          <cell r="B12" t="str">
            <v>0300P005 SUBSIDIOS DESTINADOS A LA COBERTURA DE DEMANDA</v>
          </cell>
        </row>
        <row r="13">
          <cell r="B13" t="str">
            <v>0300P006 GASTO EN INVESTIGACION CIENTIFICA DENTRO DEL TOTAL DE GASTOS EN SALUD</v>
          </cell>
        </row>
        <row r="14">
          <cell r="B14" t="str">
            <v>0300P007 INVESTIGACIONES DESARROLLADAS</v>
          </cell>
        </row>
        <row r="15">
          <cell r="B15" t="str">
            <v>0300P008 AREA EN HOSPITALES REMODELADA</v>
          </cell>
        </row>
        <row r="16">
          <cell r="B16" t="str">
            <v>0300P009 AREA EN HOSPITALES CONSTRUIDA</v>
          </cell>
        </row>
        <row r="17">
          <cell r="B17" t="str">
            <v>0300P010 INVESTIGACIONES REALIZADAS</v>
          </cell>
        </row>
        <row r="18">
          <cell r="B18" t="str">
            <v>0300P011 ASESORIAS CONTRATADAS</v>
          </cell>
        </row>
        <row r="19">
          <cell r="B19" t="str">
            <v>0300P012 CAPACITACIONES REALIZADAS</v>
          </cell>
        </row>
        <row r="20">
          <cell r="B20" t="str">
            <v>0300P013 CHARLAS REALIZADAS</v>
          </cell>
        </row>
        <row r="21">
          <cell r="B21" t="str">
            <v>0300P014 COMERCIALES INSTITUCIONALES REALIZADOS</v>
          </cell>
        </row>
        <row r="22">
          <cell r="B22" t="str">
            <v>0300P015 EQUIPOS ADECUADOS</v>
          </cell>
        </row>
        <row r="23">
          <cell r="B23" t="str">
            <v>0300P016 PERSONAS CON ANTICUERPOS VIH ENCONTRADOS EN EXAMENES</v>
          </cell>
        </row>
        <row r="24">
          <cell r="B24" t="str">
            <v>0300P017 SEMINARIOS DE EDUCACION SOBRE EL VIH</v>
          </cell>
        </row>
        <row r="25">
          <cell r="B25" t="str">
            <v>0300P018 CASOS DE SIDA TRATADOS</v>
          </cell>
        </row>
        <row r="26">
          <cell r="B26" t="str">
            <v>0300P019 RESULTADOS POSITIVOS CIERTOS / FALSOS PARA EL VIH</v>
          </cell>
        </row>
        <row r="27">
          <cell r="B27" t="str">
            <v>0300P020 PLAN DE LA COMUNIDAD PARA CONTROLAR LA PROPAGACION DEL VIH</v>
          </cell>
        </row>
        <row r="28">
          <cell r="B28" t="str">
            <v>0300P021 ACTITUD DE LOS ENFERMOS DE VIH FRENTE A LAS ACTIVIDADES DE REHABILITACION SICOLOGICA</v>
          </cell>
        </row>
        <row r="29">
          <cell r="B29" t="str">
            <v>0300P022 GASTOS FUNCIONAMIENTO O INVERSION</v>
          </cell>
        </row>
        <row r="30">
          <cell r="B30" t="str">
            <v>0300P023 PACIENTES ADMITIDOS EN EL PROGRAMA CUIDADOS DE LA MADRE Y EL NIÑO</v>
          </cell>
        </row>
        <row r="31">
          <cell r="B31" t="str">
            <v>0300P024 PROMEDIO MENSUAL DE VISITAS CLINICAS</v>
          </cell>
        </row>
        <row r="32">
          <cell r="B32" t="str">
            <v>0300P025 MADRES PRENATALES O POS NATALES CONTACTADAS</v>
          </cell>
        </row>
        <row r="33">
          <cell r="B33" t="str">
            <v>0300P026 MUJERES EMBARAZADAS QUE RECIBEN CUIDADO EN EL PRIMER TRIMESTRE</v>
          </cell>
        </row>
        <row r="34">
          <cell r="B34" t="str">
            <v>0300P027 PACIENTES QUE RECIBEN SERVICIO DE PLANIFICACION FAMILIAR</v>
          </cell>
        </row>
        <row r="35">
          <cell r="B35" t="str">
            <v>0300P028 TIEMPO EN HORAS TERAPIA EN TALLERES DE VIOLACION</v>
          </cell>
        </row>
        <row r="36">
          <cell r="B36" t="str">
            <v>0300P029 PACIENTES QUE HAN RECIBIDO TALLERES DE MANEJO DEL ESTRES</v>
          </cell>
        </row>
        <row r="37">
          <cell r="B37" t="str">
            <v>0300P030 PROGRAMAS DE CAPACITACION PARA LA PREVENCION</v>
          </cell>
        </row>
        <row r="38">
          <cell r="B38" t="str">
            <v>0300P031 TALLERES SOBRE EL MALTRATO INFANTIL Y SESIONES DE TERAPIA.</v>
          </cell>
        </row>
        <row r="39">
          <cell r="B39" t="str">
            <v>0300P032 ADMISIONES DE PACIENTES</v>
          </cell>
        </row>
        <row r="40">
          <cell r="B40" t="str">
            <v>0300P033 PACIENTES ATENDIDOS PROMEDIO POR DIA</v>
          </cell>
        </row>
        <row r="41">
          <cell r="B41" t="str">
            <v>0300P035 POBLACION AFILIADA AL SISTEMA GENERAL DE SEGURIDAD EN SALUD</v>
          </cell>
        </row>
        <row r="42">
          <cell r="B42" t="str">
            <v>0300P036 POBLACION POBRE NO AFILIADA AL SISTEMA GENERAL DE SEGURIDAD SOCIAL EN SALUD</v>
          </cell>
        </row>
        <row r="43">
          <cell r="B43" t="str">
            <v>0300P037 VARIACION DEL MONTO DE LOS RECURSOS DESTINADOS A LA AFILIACION DEL REGIMEN SUBSIDIADO</v>
          </cell>
        </row>
        <row r="44">
          <cell r="B44" t="str">
            <v>0300P038 VARIACION DEL NRO DE INVESTIGACIONES DESARROLLADAS</v>
          </cell>
        </row>
        <row r="45">
          <cell r="B45" t="str">
            <v>0300P039 VARIACION DEL AREA DE COSNTRUCCION HOSPITALARIA EN LA ZONA RURAL DE INTERMEDIO Y ALTO RIESGO SISMICO</v>
          </cell>
        </row>
        <row r="46">
          <cell r="B46" t="str">
            <v>0300P040 VARIACION DEL AREA DE COSNTRUCCION HOSPITALARIA EN LA ZONA URBANA DE INTERMEDIO Y ALTO RIESGO SISMICO</v>
          </cell>
        </row>
        <row r="47">
          <cell r="B47" t="str">
            <v>0300P041 VARIACION EN EL NRO DE ASESORIAS CONTRATADAS PARA MEJORAR EL SERVICIO</v>
          </cell>
        </row>
        <row r="48">
          <cell r="B48" t="str">
            <v>0300P042 VARIACION EN EL NRO DE CAPACITACIONES MEDICAS REALIZADAS</v>
          </cell>
        </row>
        <row r="49">
          <cell r="B49" t="str">
            <v>0300P043 VARIACION EN EL NRO DE EQUIPOS MEDICOS E INFORMATICOS QUE SE HAN ADQUIRIDO</v>
          </cell>
        </row>
        <row r="50">
          <cell r="B50" t="str">
            <v>0300P044 METROS CUADRADOS CONSTRUIDOS NUEVOS</v>
          </cell>
        </row>
        <row r="51">
          <cell r="B51" t="str">
            <v>0300P045 METROS CUADRADOS ADECUADOS</v>
          </cell>
        </row>
        <row r="52">
          <cell r="B52" t="str">
            <v>0300P046 ADQUISICION EQUIPOS DE LABORATORIO</v>
          </cell>
        </row>
        <row r="53">
          <cell r="B53" t="str">
            <v>0300P047 ADQUISICION  EQUIPOS DE SISTEMATIZACION Y COMUNICACION</v>
          </cell>
        </row>
        <row r="54">
          <cell r="B54" t="str">
            <v>0300P048 CURSOS DE CAPACITACION ENTIDADES TERRITORIALES</v>
          </cell>
        </row>
        <row r="55">
          <cell r="B55" t="str">
            <v>0300P049 ASESORIAS DE ASISTENCIA TECNICA A LABORATORIOS DE SALUD PUBLICA</v>
          </cell>
        </row>
        <row r="56">
          <cell r="B56" t="str">
            <v>0300P050 EMISION CONCEPTO DE CALIDAD LOTE A LOTE DE VACUNAS Y SUEROS DE ORIGEN ANIMAL</v>
          </cell>
        </row>
        <row r="57">
          <cell r="B57" t="str">
            <v>0300P051 CAPACIDAD RESPUESTA REGISTROS</v>
          </cell>
        </row>
        <row r="58">
          <cell r="B58" t="str">
            <v>0300P053 VISITAS DE VIGILANCIA Y CONTROL DE CALIDAD DE LOS PRODUCTOS DE COMPETENCIA</v>
          </cell>
        </row>
        <row r="59">
          <cell r="B59" t="str">
            <v>0300P054 VISITAS DE BUENAS PRACTICAS DE MANUFACTURA</v>
          </cell>
        </row>
        <row r="60">
          <cell r="B60" t="str">
            <v>0300P055 ANALISIS DE CONTROL DE CALIDAD FISICO QUIMICOS Y MICROBIOLOGICOS REALIZADOS</v>
          </cell>
        </row>
        <row r="61">
          <cell r="B61" t="str">
            <v>0300P056 REUNIONES TECNICO-CIENTIFICAS DE LA COMISION REVISORA</v>
          </cell>
        </row>
        <row r="62">
          <cell r="B62" t="str">
            <v>0300P057 CONSULTAS Y CONCEPTOS TECNICOS CIENTIFICOS EVALUADOS Y RESUELTOS</v>
          </cell>
        </row>
        <row r="63">
          <cell r="B63" t="str">
            <v>04000000 SECTOR COMUNICACIONES</v>
          </cell>
        </row>
        <row r="64">
          <cell r="B64" t="str">
            <v>0400P001 LOCALIDADES CON SERVICIO DE TELEFONIA COMUNITARIA</v>
          </cell>
        </row>
        <row r="65">
          <cell r="B65" t="str">
            <v>0400P002 LINEAS TELEFONICAS POR REGION.</v>
          </cell>
        </row>
        <row r="66">
          <cell r="B66" t="str">
            <v>0400P003 LINEAS TELEFONICAS EN LA REGION CON MAYOR DENSIDAD TELEFONICA</v>
          </cell>
        </row>
        <row r="67">
          <cell r="B67" t="str">
            <v>0400P004 LINEAS TELEFONICAS EN LA REGION CON MENOR DENSIDAD TELEFONICA</v>
          </cell>
        </row>
        <row r="68">
          <cell r="B68" t="str">
            <v>0400P005 ATENCION EN INSTALACION DE LINEAS POR LOCALIDAD</v>
          </cell>
        </row>
        <row r="69">
          <cell r="B69" t="str">
            <v>0400P006 COMPUTADORES CONECTADOS A INTERNET</v>
          </cell>
        </row>
        <row r="70">
          <cell r="B70" t="str">
            <v>0400P007 ATENCION DE SOLICITUDES DE BUSQUEDA DE DOCUMENTOS EN FORMA INMEDIATA</v>
          </cell>
        </row>
        <row r="71">
          <cell r="B71" t="str">
            <v>0400P008 HARDWARE CON MANTENIMIENTO</v>
          </cell>
        </row>
        <row r="72">
          <cell r="B72" t="str">
            <v>0400P009 OPERADORES DE SERVICIOS DE TELECOMUNICACIONES CONTROLADOS</v>
          </cell>
        </row>
        <row r="73">
          <cell r="B73" t="str">
            <v>0400P010 FUNCIONARIOS CAPACITADOS POR AREA</v>
          </cell>
        </row>
        <row r="74">
          <cell r="B74" t="str">
            <v>0400P011 FUNCIONARIOS CAPACITADOS POR MES</v>
          </cell>
        </row>
        <row r="75">
          <cell r="B75" t="str">
            <v>0400P012 EQUIPOS EXISTENTES PARA EL SISTEMA DE GESTION DEL ESPECTRO</v>
          </cell>
        </row>
        <row r="76">
          <cell r="B76" t="str">
            <v>0400P013 EQUIPOS ADQUIRIDOS PARA EL SISTEMA DE GESTION DEL ESPECTRO</v>
          </cell>
        </row>
        <row r="77">
          <cell r="B77" t="str">
            <v>0400P014 ENVIOS DE CORREO SOCIAL</v>
          </cell>
        </row>
        <row r="78">
          <cell r="B78" t="str">
            <v>0400P015 PUNTOS DE TELEFONIA RURAL COMUNITARIA</v>
          </cell>
        </row>
        <row r="79">
          <cell r="B79" t="str">
            <v>0400P016 PUNTOS DE ACCESO COMUNITARIO INSTALADOS</v>
          </cell>
        </row>
        <row r="80">
          <cell r="B80" t="str">
            <v>0400P017 TELEFONOS PUBLICOS PARA SORDOS INSTALADOS</v>
          </cell>
        </row>
        <row r="81">
          <cell r="B81" t="str">
            <v>0400P018 MUNICIPIOS CUBIERTOS CON CAPACITACION A RADIO COMUNITARIA</v>
          </cell>
        </row>
        <row r="82">
          <cell r="B82" t="str">
            <v>0400P019 EQUIPOS REACONDICIONADOS POR EL PROGRAMA COMPUTADORES PARA EDUCAR</v>
          </cell>
        </row>
        <row r="83">
          <cell r="B83" t="str">
            <v>0400P020 TRANSMISORES EN FUNCIONAMIENTO DE LA RADIODIFUSORA NACIONAL DE COLOMBIA</v>
          </cell>
        </row>
        <row r="84">
          <cell r="B84" t="str">
            <v>05000000 SECTOR MINAS Y ENERGIA</v>
          </cell>
        </row>
        <row r="85">
          <cell r="B85" t="str">
            <v>0500P001 MINAS REPORTADAS EN EXPLOTACION</v>
          </cell>
        </row>
        <row r="86">
          <cell r="B86" t="str">
            <v>0500P002 POZOS EN PRODUCCION</v>
          </cell>
        </row>
        <row r="87">
          <cell r="B87" t="str">
            <v>0500P003 YACIMIENTOS DE GAS EN PRODUCCION</v>
          </cell>
        </row>
        <row r="88">
          <cell r="B88" t="str">
            <v>0500P004 GASEODUCTOS PARA DISTRIBUCION CONSTRUIDOS</v>
          </cell>
        </row>
        <row r="89">
          <cell r="B89" t="str">
            <v>0500P005 GASEODUCTOS PARA TRANSPORTE CONSTRUIDOS</v>
          </cell>
        </row>
        <row r="90">
          <cell r="B90" t="str">
            <v>0500P006 CAPACIDAD O POTENCIA TOTAL QUE PUEDEN GENERAR LAS ELECTRIFICADORAS DEL PAIS</v>
          </cell>
        </row>
        <row r="91">
          <cell r="B91" t="str">
            <v>0500P007 CAPACIDAD O POTENCIA TOTAL ANUAL REPORTADA</v>
          </cell>
        </row>
        <row r="92">
          <cell r="B92" t="str">
            <v>0500P008 CAPACIDAD O POTENCIA TOTAL ANUAL CONSUMIDA</v>
          </cell>
        </row>
        <row r="93">
          <cell r="B93" t="str">
            <v>0500P009 ACTUALIZACION DEL DOCUMENTO CADENA DEL GAS NATURAL</v>
          </cell>
        </row>
        <row r="94">
          <cell r="B94" t="str">
            <v>0500P010 ACTUALIZACION DEL DOCUMENTO DE PROYECCIONES DE DEMANDA DE ENERGIA</v>
          </cell>
        </row>
        <row r="95">
          <cell r="B95" t="str">
            <v>0500P011 ACTUALIZACION DEL DOCUMENTO PLAN DE EXPANSION ELECTRICA, PEN</v>
          </cell>
        </row>
        <row r="96">
          <cell r="B96" t="str">
            <v>0500P012 ACTUALIZACION DEL DOCUMENTO PLAN DE EXPANSION DE LA GENERACION Y TRANSMISION</v>
          </cell>
        </row>
        <row r="97">
          <cell r="B97" t="str">
            <v>0500P013 ACTUALIZACION DEL DOCUMENTO PLAN INDICATIVO DE EXPANSION DE COBERTURA DE ELECTRICIDAD</v>
          </cell>
        </row>
        <row r="98">
          <cell r="B98" t="str">
            <v>0500P014 ACTUALIZACION DEL DOCUMENTO DE CAPACITACION Y DIFUSION URE</v>
          </cell>
        </row>
        <row r="99">
          <cell r="B99" t="str">
            <v>0500P015 ACTUALIZACION DEL DOCUMENTO ESTIMACION DE LOS COSTOS DE GESTION AMBIENTAL E INDICADORES DE IMPACTO POTENCIAL DE LA EXPANSION ENERGETICA</v>
          </cell>
        </row>
        <row r="100">
          <cell r="B100" t="str">
            <v>0500P016 INFORMES PRESENTADOS</v>
          </cell>
        </row>
        <row r="101">
          <cell r="B101" t="str">
            <v>0500P017 GAS (VOLUMEN) EXPORTADO</v>
          </cell>
        </row>
        <row r="102">
          <cell r="B102" t="str">
            <v>0500P018 VARIACION DE LOS PRECIOS DE BOLSA</v>
          </cell>
        </row>
        <row r="103">
          <cell r="B103" t="str">
            <v>0500P019 VARIACION (PESOS) DE LAS EXPORTACIONES DE GAS</v>
          </cell>
        </row>
        <row r="104">
          <cell r="B104" t="str">
            <v>0500P020 SEGUIMIENTO AL PROGRAMA CONOCE</v>
          </cell>
        </row>
        <row r="105">
          <cell r="B105" t="str">
            <v>0500P021 CARGOS DE TRANSMISION</v>
          </cell>
        </row>
        <row r="106">
          <cell r="B106" t="str">
            <v>0500P022 INGRESOS A LA PAGINA WEB DE LA COMISION DE REGULACION DE ENERGIA Y GAS, CREG</v>
          </cell>
        </row>
        <row r="107">
          <cell r="B107" t="str">
            <v>0500P023 CONSULTAS PRESENTADAS A LA COMISION DE REGULACION DE ENERGIA Y GAS, CREG POR PARTE DE LOS USUARIOS</v>
          </cell>
        </row>
        <row r="108">
          <cell r="B108" t="str">
            <v>0500P024 NUEVAS EMPRESAS COMPETITIVAS DE GAS</v>
          </cell>
        </row>
        <row r="109">
          <cell r="B109" t="str">
            <v>0500P025 SOBRECOSTOS DE GENERADORES TERMOELECTRICOS</v>
          </cell>
        </row>
        <row r="110">
          <cell r="B110" t="str">
            <v>0500P026 LINEAS DE TRANSMISION DE ENERGIA CONSTRUIDAS</v>
          </cell>
        </row>
        <row r="111">
          <cell r="B111" t="str">
            <v>0500P027 LINEAS DE DISTRIBUCION DE ENERGIA CONSTRUIDAS</v>
          </cell>
        </row>
        <row r="112">
          <cell r="B112" t="str">
            <v>0500P028 ENERGIA ELECTRICA QUE ENTRA AL SISTEMA</v>
          </cell>
        </row>
        <row r="113">
          <cell r="B113" t="str">
            <v>0500P029 ENERGIA ELECTRICA QUE SALE AL SISTEMA</v>
          </cell>
        </row>
        <row r="114">
          <cell r="B114" t="str">
            <v>0500P030 ENERGIA ELECTRICA PRODUCIDA POR EL SISTEMA</v>
          </cell>
        </row>
        <row r="115">
          <cell r="B115" t="str">
            <v>0500P031 ENERGIA ELECTRICA VENDIDA POR EL SISTEMA</v>
          </cell>
        </row>
        <row r="116">
          <cell r="B116" t="str">
            <v>0500P032 SOLUCIONES FOTOVOLTAICAS INSTALADAS</v>
          </cell>
        </row>
        <row r="117">
          <cell r="B117" t="str">
            <v>0500P033 REDES DE DISTRIBUCION Y/O LINEAS DE INTERCONEXION VEREDAL CONSTRUIDAS EN LAS ZONAS NO INTERCONECTADAS,  ZNI</v>
          </cell>
        </row>
        <row r="118">
          <cell r="B118" t="str">
            <v>0500P034 CAPACIDAD O POTENCIA TOTAL ANUAL INSTALADA EN ZONAS NO INTERCONECTADAS, ZNI.</v>
          </cell>
        </row>
        <row r="119">
          <cell r="B119" t="str">
            <v>0500P035 EMPRESAS ESTRUCTURADAS Y AUTOSOSTENIBLES PARA LAS ZONAS NO INTERCONECTADAS,  ZNI</v>
          </cell>
        </row>
        <row r="120">
          <cell r="B120" t="str">
            <v>0500P036 CARGOS DE TRANSMISION</v>
          </cell>
        </row>
        <row r="121">
          <cell r="B121" t="str">
            <v>0500P037 GESTION INTEGRAL DE DEMANDA DE ENERGIA</v>
          </cell>
        </row>
        <row r="122">
          <cell r="B122" t="str">
            <v>0500P038 DOCUMENTO PARA LA MEDICION DE POTENCIAL USO RACIONAL DE ENERGIA, URE</v>
          </cell>
        </row>
        <row r="123">
          <cell r="B123" t="str">
            <v>0500P039 DOCUMENTOS DE ACTUALIZACION DEL PLAN NACIONAL DE DESARROLLO MINERO, PNDM PUBLICADOS</v>
          </cell>
        </row>
        <row r="124">
          <cell r="B124" t="str">
            <v>0500P040 ASESORIAS O TALLERES REALIZADOS</v>
          </cell>
        </row>
        <row r="125">
          <cell r="B125" t="str">
            <v>0500P041 EMPLEADOS CAPACITADOS</v>
          </cell>
        </row>
        <row r="126">
          <cell r="B126" t="str">
            <v>0500P042 CUBRIMIENTO CON KM2 EQUIVALENTES A ESCALA 1:100.000</v>
          </cell>
        </row>
        <row r="127">
          <cell r="B127" t="str">
            <v>0500P043 APLICACION DEL PROGRAMA DE LEGALIZACION DE MINERIA DE HECHO</v>
          </cell>
        </row>
        <row r="128">
          <cell r="B128" t="str">
            <v>0500P044 UNIDADES MINERAS ACTUALIZADAS TECNOLOGICAMENTE</v>
          </cell>
        </row>
        <row r="129">
          <cell r="B129" t="str">
            <v>0500P045 INFORMACION BASICA DEL SUBSUELO</v>
          </cell>
        </row>
        <row r="130">
          <cell r="B130" t="str">
            <v>0500P046 INVENTARIO DE RECURSOS DEL SUBSUELO</v>
          </cell>
        </row>
        <row r="131">
          <cell r="B131" t="str">
            <v>0500P047 INVENTARIO DE AMENAZAS GEOLOGICAS Y ANTROPICAS SOBRE EL TERRITORIO</v>
          </cell>
        </row>
        <row r="132">
          <cell r="B132" t="str">
            <v>0500P048 EXPLOTACION MINERA ILEGAL</v>
          </cell>
        </row>
        <row r="133">
          <cell r="B133" t="str">
            <v>0500P049 MINAS LEGALIZADAS</v>
          </cell>
        </row>
        <row r="134">
          <cell r="B134" t="str">
            <v>0500P050 MINAS LEGALES RECONVERTIDAS</v>
          </cell>
        </row>
        <row r="135">
          <cell r="B135" t="str">
            <v>0500P051 MINAS LEGALES INTEGRADAS</v>
          </cell>
        </row>
        <row r="136">
          <cell r="B136" t="str">
            <v>0500P052 RECUPERACION AMBIENTAL</v>
          </cell>
        </row>
        <row r="137">
          <cell r="B137" t="str">
            <v>06000000 SECTOR TRANSPORTE</v>
          </cell>
        </row>
        <row r="138">
          <cell r="B138" t="str">
            <v>0600P001 COSTO MANTENIMIENTO RUTINARIO POR KILOMETRO</v>
          </cell>
        </row>
        <row r="139">
          <cell r="B139" t="str">
            <v>0600P002 COSTO MANTENIMIENTO PERIODICO POR KILOMETRO</v>
          </cell>
        </row>
        <row r="140">
          <cell r="B140" t="str">
            <v>0600P003 COSTO REHABILITACION POR KILOMETRO</v>
          </cell>
        </row>
        <row r="141">
          <cell r="B141" t="str">
            <v>0600P004 COSTO PROMEDIO DE OBRAS DE DRENAJE</v>
          </cell>
        </row>
        <row r="142">
          <cell r="B142" t="str">
            <v>0600P005 COSTO ESTUDIO POR KILOMETRO</v>
          </cell>
        </row>
        <row r="143">
          <cell r="B143" t="str">
            <v>0600P006 VARIACION EN EL VOLUMEN DE DRAGADO</v>
          </cell>
        </row>
        <row r="144">
          <cell r="B144" t="str">
            <v>0600P007 COBERTURA DE INFORMACION METEOROLOGICA DE LA ESTACION</v>
          </cell>
        </row>
        <row r="145">
          <cell r="B145" t="str">
            <v>0600P008 COBERTURA DE INFORMACION ELECTRONICA DE LA ESTACION</v>
          </cell>
        </row>
        <row r="146">
          <cell r="B146" t="str">
            <v>0600P009 ESTACIONES DE CONTROL DE UNA ZONA O REGION</v>
          </cell>
        </row>
        <row r="147">
          <cell r="B147" t="str">
            <v>0600P010 RADIOAYUDAS INSTALADAS</v>
          </cell>
        </row>
        <row r="148">
          <cell r="B148" t="str">
            <v>0600P011 SISTEMAS DE RADAR INSTALADOS</v>
          </cell>
        </row>
        <row r="149">
          <cell r="B149" t="str">
            <v>0600P012 CONEXIONES AERONAUTICAS POR SERVICIO</v>
          </cell>
        </row>
        <row r="150">
          <cell r="B150" t="str">
            <v>0600P013 ADQUISICION DE EQUIPOS</v>
          </cell>
        </row>
        <row r="151">
          <cell r="B151" t="str">
            <v>0600P014 ADQUISICION DE EQUIPOS DE ENERGIA</v>
          </cell>
        </row>
        <row r="152">
          <cell r="B152" t="str">
            <v>0600P015 ESTACIONES METEOROLOGICAS INSTALADAS</v>
          </cell>
        </row>
        <row r="153">
          <cell r="B153" t="str">
            <v>0600P016 ADQUIISCION DE MAQUINAS PARA EXTINCION DE INCENDIOS</v>
          </cell>
        </row>
        <row r="154">
          <cell r="B154" t="str">
            <v>0600P017 MANTENIMIENTO Y CONSERVACION DE EQUIPOS DE COMPUTACION</v>
          </cell>
        </row>
        <row r="155">
          <cell r="B155" t="str">
            <v>0600P018 ADQUISICION DE SISTEMAS DE INFORMACION Y SERVICIOS INFORMATICOS</v>
          </cell>
        </row>
        <row r="156">
          <cell r="B156" t="str">
            <v>0600P019 ESTUDIOS DE IMPACTO AMBIENTAL POR CONTAMINACION SONORA</v>
          </cell>
        </row>
        <row r="157">
          <cell r="B157" t="str">
            <v>0600P020 EQUIPOS MEDICOS PARA SANIDAD AEROPORTUARIA</v>
          </cell>
        </row>
        <row r="158">
          <cell r="B158" t="str">
            <v>0600P021 CAPACITACION A ESTUDIANTES DEL CENTRO DE ESTUDIOS AERONAUTICOS, CEA</v>
          </cell>
        </row>
        <row r="159">
          <cell r="B159" t="str">
            <v>0600P022 EQUIPOS DE AYUDA PARA CAPACITACION</v>
          </cell>
        </row>
        <row r="160">
          <cell r="B160" t="str">
            <v>0600P023 MANTENIMIENTO DE LA RED FERREA</v>
          </cell>
        </row>
        <row r="161">
          <cell r="B161" t="str">
            <v>0600P024 REHABILITACION DE LA RED FERREA</v>
          </cell>
        </row>
        <row r="162">
          <cell r="B162" t="str">
            <v>0600P025 SEÑALIZACION DE LA RED FERREA</v>
          </cell>
        </row>
        <row r="163">
          <cell r="B163" t="str">
            <v>0600P026 RED FERREA CON SISTEMA DE CAMBIA VIA</v>
          </cell>
        </row>
        <row r="164">
          <cell r="B164" t="str">
            <v>0600P027 RED FERREA CONCESIONADA</v>
          </cell>
        </row>
        <row r="165">
          <cell r="B165" t="str">
            <v>0600P028 ADECUACION DE MUELLES</v>
          </cell>
        </row>
        <row r="166">
          <cell r="B166" t="str">
            <v>0600P029 ADECUACION DE MUELLES</v>
          </cell>
        </row>
        <row r="167">
          <cell r="B167" t="str">
            <v>0600P030 AREAS AMPLIADAS, RECONSTRUIDAS O MEJORADAS</v>
          </cell>
        </row>
        <row r="168">
          <cell r="B168" t="str">
            <v>0600P031 CANALES NAVEGABLES</v>
          </cell>
        </row>
        <row r="169">
          <cell r="B169" t="str">
            <v>0600P032 CANAL NAVEGABLE</v>
          </cell>
        </row>
        <row r="170">
          <cell r="B170" t="str">
            <v>0600P033 CAPACITACIONES EN LAS REGIONES</v>
          </cell>
        </row>
        <row r="171">
          <cell r="B171" t="str">
            <v>0600P034 INSPECCIONES FLUVIALES DOTADAS</v>
          </cell>
        </row>
        <row r="172">
          <cell r="B172" t="str">
            <v>0600P035 ATENCION A EMERGENCIAS FLUVIALES</v>
          </cell>
        </row>
        <row r="173">
          <cell r="B173" t="str">
            <v>0600P036 EMERGENCIAS FLUVIALES</v>
          </cell>
        </row>
        <row r="174">
          <cell r="B174" t="str">
            <v>0600P037 EQUIPOS DE COMPUTO CON SERVICIO DE MANTENIMIENTO PREVENTIVO Y CORRECTIVO</v>
          </cell>
        </row>
        <row r="175">
          <cell r="B175" t="str">
            <v>0600P038 EQUIPOS REPARADOS Y HABILITADOS PARA FUNCIONAR</v>
          </cell>
        </row>
        <row r="176">
          <cell r="B176" t="str">
            <v>0600P039 ESTUDIOS CONTRATADOS</v>
          </cell>
        </row>
        <row r="177">
          <cell r="B177" t="str">
            <v>0600P040 ESTUDIOS DE PREINVERSION</v>
          </cell>
        </row>
        <row r="178">
          <cell r="B178" t="str">
            <v>0600P041 ESTUDIOS DE PREINVERSION</v>
          </cell>
        </row>
        <row r="179">
          <cell r="B179" t="str">
            <v>0600P042 MANTENIMIENTO Y REPARACION DE EQUIPOS DE TRASBORDO</v>
          </cell>
        </row>
        <row r="180">
          <cell r="B180" t="str">
            <v>0600P043 MANTENIMIENTO Y REPARACION DE EQUIPOS DE TRASBORDO.</v>
          </cell>
        </row>
        <row r="181">
          <cell r="B181" t="str">
            <v>0600P044 VARIACION EN LA MOVILIZACION DE PASAJEROS</v>
          </cell>
        </row>
        <row r="182">
          <cell r="B182" t="str">
            <v>0600P045 PUBLICACIONES REALIZADAS (MANUALES, DOCUMENTOS, REVISTAS, ETC)</v>
          </cell>
        </row>
        <row r="183">
          <cell r="B183" t="str">
            <v>0600P046 SEGUIMIENTO A OBRAS DE DEFENSA Y PROTECCION</v>
          </cell>
        </row>
        <row r="184">
          <cell r="B184" t="str">
            <v>0600P047 OBRAS DE DEFENSA</v>
          </cell>
        </row>
        <row r="185">
          <cell r="B185" t="str">
            <v>0600P048 PASAJEROS MOVILIZADOS POR SISTEMA FERREO</v>
          </cell>
        </row>
        <row r="186">
          <cell r="B186" t="str">
            <v>0600P049 VARIACION EN LA PROFUNDIDAD DE LOS CANALES DE ACCESO</v>
          </cell>
        </row>
        <row r="187">
          <cell r="B187" t="str">
            <v>0600P050 PUBLICACIONES DE MANUALES ESTADISTICOS</v>
          </cell>
        </row>
        <row r="188">
          <cell r="B188" t="str">
            <v>0600P051 SEGUIMIENTO AL MANTENIMIENTO DE PUENTES</v>
          </cell>
        </row>
        <row r="189">
          <cell r="B189" t="str">
            <v>0600P052 PUENTES CONSTRUIDOS</v>
          </cell>
        </row>
        <row r="190">
          <cell r="B190" t="str">
            <v>0600P053 RED FERREA CON SISTEMA DE CAMBIA VIAS</v>
          </cell>
        </row>
        <row r="191">
          <cell r="B191" t="str">
            <v>0600P054 RED FERREA CONCESIONADA</v>
          </cell>
        </row>
        <row r="192">
          <cell r="B192" t="str">
            <v>0600P055 RED FERREA MANTENIDA</v>
          </cell>
        </row>
        <row r="193">
          <cell r="B193" t="str">
            <v>0600P056 RED FERREA REHABILITADA</v>
          </cell>
        </row>
        <row r="194">
          <cell r="B194" t="str">
            <v>0600P057 RED FERREA SEÑALIZADA</v>
          </cell>
        </row>
        <row r="195">
          <cell r="B195" t="str">
            <v>0600P058 SERVICIOS INFORMATICOS HABILITADOS</v>
          </cell>
        </row>
        <row r="196">
          <cell r="B196" t="str">
            <v>0600P059 TERMINALES INVENTARIADOS</v>
          </cell>
        </row>
        <row r="197">
          <cell r="B197" t="str">
            <v>0600P060 TRONCALES CONSTRUIDAS PARA EL TRANSPORTE MASIVO</v>
          </cell>
        </row>
        <row r="198">
          <cell r="B198" t="str">
            <v>0600P061 VIAS ATENDIDAS O MANTENIDAS</v>
          </cell>
        </row>
        <row r="199">
          <cell r="B199" t="str">
            <v>0600P062 ADQUISICION DE VEHICULOS</v>
          </cell>
        </row>
        <row r="200">
          <cell r="B200" t="str">
            <v>0600P063 ADQUISICION DE EQUIPOS DE COMUNICACION</v>
          </cell>
        </row>
        <row r="201">
          <cell r="B201" t="str">
            <v>0600P064 DISTRIBUCION DE ESPECIES VENALES</v>
          </cell>
        </row>
        <row r="202">
          <cell r="B202" t="str">
            <v>0600P065 AREA CONSTRUIDA</v>
          </cell>
        </row>
        <row r="203">
          <cell r="B203" t="str">
            <v>0600P066 COBERTURA DE CAPACITACION EN CONTRATACION</v>
          </cell>
        </row>
        <row r="204">
          <cell r="B204" t="str">
            <v>0600P067 COBERTURA DE CAPACITACION EN PROYECTOS</v>
          </cell>
        </row>
        <row r="205">
          <cell r="B205" t="str">
            <v>0600P068 COBERTURA DE CAPACITACION EN INFORMATICA</v>
          </cell>
        </row>
        <row r="206">
          <cell r="B206" t="str">
            <v>0600P069 COSTO DE CONSTRUCCION CASETAS DE PEAJE EN LA RED NACIONAL DE CARRETERAS</v>
          </cell>
        </row>
        <row r="207">
          <cell r="B207" t="str">
            <v>0600P070 COSTO DE CONSTRUCCION POR KILOMETROS EN LA RED SECUNDARIA DE CARRETERAS</v>
          </cell>
        </row>
        <row r="208">
          <cell r="B208" t="str">
            <v>0600P071 COSTO DE CONSTRUCCION POR KILOMETROS EN LA RED VIAL NACIONAL</v>
          </cell>
        </row>
        <row r="209">
          <cell r="B209" t="str">
            <v>0600P072 COSTO DE CONSTRUCCION POR METRO LINEAL DE PUENTE</v>
          </cell>
        </row>
        <row r="210">
          <cell r="B210" t="str">
            <v>0600P073 COSTO DE CONSTRUCCION E IMPLANTACION POR APLICACON DEL PROGRAMA DE SISTEMAS</v>
          </cell>
        </row>
        <row r="211">
          <cell r="B211" t="str">
            <v>0600P074 COSTO DE OPERACION DE LAS ESTACIONES PARA EL CONTROL DE CARGA DE PESAJE EN LA RED VIAL NACIONAL</v>
          </cell>
        </row>
        <row r="212">
          <cell r="B212" t="str">
            <v>0600P075 COSTO DE ESTUDIOS POR KILOMETRO</v>
          </cell>
        </row>
        <row r="213">
          <cell r="B213" t="str">
            <v>0600P076 COSTO DE LEVANTAMIENTO DE INFORMACION SOBRE PESAJE EN LA RED VIAL</v>
          </cell>
        </row>
        <row r="214">
          <cell r="B214" t="str">
            <v>0600P077 COSTO MANTENIMIENTO OPERATIVO DE VEHICULOS</v>
          </cell>
        </row>
        <row r="215">
          <cell r="B215" t="str">
            <v>0600P078 COSTO MANTENIMIENTO PERIODICO POR KILOMETRO DE LA RED VIAL NACIONAL</v>
          </cell>
        </row>
        <row r="216">
          <cell r="B216" t="str">
            <v>0600P079 COSTO MANTENIMIENTO PERIODICO POR KILOMETRO DE LA RED VIAL SECUNDARIA</v>
          </cell>
        </row>
        <row r="217">
          <cell r="B217" t="str">
            <v>0600P080 COSTO MANTENIMIENTO RUTINARIO POR KILOMETRO DE LA RED VIAL NACIONAL</v>
          </cell>
        </row>
        <row r="218">
          <cell r="B218" t="str">
            <v>0600P081 COSTO MANTENIMIENTO RUTINARIO POR KILOMETRO DE LA RED VIAL SECUNDARIA</v>
          </cell>
        </row>
        <row r="219">
          <cell r="B219" t="str">
            <v>0600P082 COSTO MEJORAMIENTO POR KILOMETRO DE LA RED VIAL NACIONAL</v>
          </cell>
        </row>
        <row r="220">
          <cell r="B220" t="str">
            <v>0600P083 COSTO MEJORAMIENTO  KILOMETRO RED VIAL NACIONAL</v>
          </cell>
        </row>
        <row r="221">
          <cell r="B221" t="str">
            <v>0600P084 COSTO MEJORAMIENTO POR KILOMETRO DE LA RED VIAL SECUNDARIA</v>
          </cell>
        </row>
        <row r="222">
          <cell r="B222" t="str">
            <v>0600P085 COSTOS OPERATIVOS EN EL MANTENIMIENTO DE PEAJES EN LA RED VIAL NACIONAL DE CARRETERAS</v>
          </cell>
        </row>
        <row r="223">
          <cell r="B223" t="str">
            <v>0600P086 COSTO DE LA REHABILITACION POR KILOMETRO DE LA RED VIAL NACIONAL</v>
          </cell>
        </row>
        <row r="224">
          <cell r="B224" t="str">
            <v>0600P087 COSTO DE LA REHABILITACION POR KILOMETRO DE LA RED VIAL SECUNDARIA</v>
          </cell>
        </row>
        <row r="225">
          <cell r="B225" t="str">
            <v>0600P088 TIEMPO EN COMISIONES DE SUPERVISON</v>
          </cell>
        </row>
        <row r="226">
          <cell r="B226" t="str">
            <v>0600P089 APROBACION DE LICENCIAS AMBIENTALES PARA PROYECTOS VIALES</v>
          </cell>
        </row>
        <row r="227">
          <cell r="B227" t="str">
            <v>0600P090 EMERGENCIAS ATENDIDAS</v>
          </cell>
        </row>
        <row r="228">
          <cell r="B228" t="str">
            <v>0600P091 PAGO DE ASESORIAS POR UNIDAD DE CONCESION VIAL</v>
          </cell>
        </row>
        <row r="229">
          <cell r="B229" t="str">
            <v>0600P092 PAGO DE OBRAS COMPLEMENTARIAS A CONCESIONES VIALES</v>
          </cell>
        </row>
        <row r="230">
          <cell r="B230" t="str">
            <v>0600P093 RECAUDO Y CONTROL DE LA VALORIZACION</v>
          </cell>
        </row>
        <row r="231">
          <cell r="B231" t="str">
            <v>0600P094 RECURSOS PARA PAGO DE GARANTIAS A CONCESIONES VIALES</v>
          </cell>
        </row>
        <row r="232">
          <cell r="B232" t="str">
            <v>0600P095 RED NACIONAL VIAL CON SEÑALIZACION DE SEGURIDAD</v>
          </cell>
        </row>
        <row r="233">
          <cell r="B233" t="str">
            <v>0600P096 REPARACIONES LOCATIVAS A INMUEBLES A CARGO DE LA ENTIDAD</v>
          </cell>
        </row>
        <row r="234">
          <cell r="B234" t="str">
            <v>0600P097 REUNIONES DE CONCERTACION CON LA COMUNIDAD</v>
          </cell>
        </row>
        <row r="235">
          <cell r="B235" t="str">
            <v>0600P098 SINIESTROS CANCELADOS PARA VEHICULOS QUE TRANSITAN EN LA RED NACIONAL DE CARRETERAS</v>
          </cell>
        </row>
        <row r="236">
          <cell r="B236" t="str">
            <v>0600P099 ACCIDENTALIDAD POR MODO DE TRANSPORTE FERREO</v>
          </cell>
        </row>
        <row r="237">
          <cell r="B237" t="str">
            <v>0600P100 VIAS EXISTENTES EN EL PAIS</v>
          </cell>
        </row>
        <row r="238">
          <cell r="B238" t="str">
            <v>0600P101 LONGITUD DE CARRETERA PAVIMENTADA</v>
          </cell>
        </row>
        <row r="239">
          <cell r="B239" t="str">
            <v>0600P102 CARRETERAS ENTREGADOS EN CONCESION</v>
          </cell>
        </row>
        <row r="240">
          <cell r="B240" t="str">
            <v>0600P103 LONGITUD DE VIA FERREA</v>
          </cell>
        </row>
        <row r="241">
          <cell r="B241" t="str">
            <v>0600P104 VIAS FERREAS ENTREGADOS EN CONCESION</v>
          </cell>
        </row>
        <row r="242">
          <cell r="B242" t="str">
            <v>0600P105 PISTAS AEREAS EXISTENTES EN EL PAIS</v>
          </cell>
        </row>
        <row r="243">
          <cell r="B243" t="str">
            <v>0600P106 COBERTURA A NIVEL NACIONAL CON RADIOAYUDAS</v>
          </cell>
        </row>
        <row r="244">
          <cell r="B244" t="str">
            <v>0600P107 LONGITUD DE RIO NAVEGABLE</v>
          </cell>
        </row>
        <row r="245">
          <cell r="B245" t="str">
            <v>0600P108 LONGITUD DE DUCTOS</v>
          </cell>
        </row>
        <row r="246">
          <cell r="B246" t="str">
            <v>0600P109 INFRAESTRUCTURA PORTUARIA EN OPERACION</v>
          </cell>
        </row>
        <row r="247">
          <cell r="B247" t="str">
            <v>0600P110 LONGITUD DE ATRACADEROS EN PUERTOS DEL PAIS</v>
          </cell>
        </row>
        <row r="248">
          <cell r="B248" t="str">
            <v>0600P111 VIAJEROS QUE UTILIZAN TERMINALES DE TRANSPORTE</v>
          </cell>
        </row>
        <row r="249">
          <cell r="B249" t="str">
            <v>0600P112 PISTAS MANTENIDAS</v>
          </cell>
        </row>
        <row r="250">
          <cell r="B250" t="str">
            <v>0600P113 CERRAMIENTOS EN PISTA AEREAS MANTENIDOS</v>
          </cell>
        </row>
        <row r="251">
          <cell r="B251" t="str">
            <v>0600P114 TERMINALES AEREOS MANTENIDOS</v>
          </cell>
        </row>
        <row r="252">
          <cell r="B252" t="str">
            <v>0600P115 PISTAS AEREAS CONSTRUIDAS</v>
          </cell>
        </row>
        <row r="253">
          <cell r="B253" t="str">
            <v>0600P116 CERRAMIENTOS EN PISTAS AEREAS CONSTRUIDOS</v>
          </cell>
        </row>
        <row r="254">
          <cell r="B254" t="str">
            <v>0600P117 TERMINALES AEREOS CONSTRUIDOS</v>
          </cell>
        </row>
        <row r="255">
          <cell r="B255" t="str">
            <v>0600P118 INSTALACIONES ADMINISTRATIVAS COSNTRUIDAS</v>
          </cell>
        </row>
        <row r="256">
          <cell r="B256" t="str">
            <v>0600P119 MANTENIMIENTO DE INSTALACIONES ADMINISTRATIVAS</v>
          </cell>
        </row>
        <row r="257">
          <cell r="B257" t="str">
            <v>0600P120 SISMORESISTENCIA EN INSTALACIONES</v>
          </cell>
        </row>
        <row r="258">
          <cell r="B258" t="str">
            <v>0600P121 EQUIPOS DE SEGURIDAD MANTENIDOS</v>
          </cell>
        </row>
        <row r="259">
          <cell r="B259" t="str">
            <v>0600P122 EQUIPOS DE SEGURIDAD ADQUIRIDOS</v>
          </cell>
        </row>
        <row r="260">
          <cell r="B260" t="str">
            <v>0600P123 ADQUISICIÓN DE EQUIPOS MEDICOS</v>
          </cell>
        </row>
        <row r="261">
          <cell r="B261" t="str">
            <v>0600P124 REPOSICIÓN DE EQUIPOS  RELACIONADOS CON TELECOMUNICACIONES</v>
          </cell>
        </row>
        <row r="262">
          <cell r="B262" t="str">
            <v>0600P125 EMPRESAS AEREAS QUE INCUMPLEN CON LA NORMATIVIDAD</v>
          </cell>
        </row>
        <row r="263">
          <cell r="B263" t="str">
            <v>0600P126 ACTUALIZACIÓN DE PROGRAMAS DE CAPACITACIÓN EN EL CEA</v>
          </cell>
        </row>
        <row r="264">
          <cell r="B264" t="str">
            <v>0600P127 TALLERES Y SEMINARIOS DE CAPACITACIÓN  EFECTUADOS POR EL CEA</v>
          </cell>
        </row>
        <row r="265">
          <cell r="B265" t="str">
            <v>0600P128 PROGRAMAS ACADEMICOS IMPLEMENTADOS O EN OPERACIÓN</v>
          </cell>
        </row>
        <row r="266">
          <cell r="B266" t="str">
            <v>0600P128 AEROPUERTOS CON SISTEMAS DE DESCONTAMINARON</v>
          </cell>
        </row>
        <row r="267">
          <cell r="B267" t="str">
            <v>0600P129 IMPLEMENTACIÓN SISTEMAS DE SEGURIDAD</v>
          </cell>
        </row>
        <row r="268">
          <cell r="B268" t="str">
            <v>0600P130 ASISTENCIA TECNICA CONTRATADA</v>
          </cell>
        </row>
        <row r="269">
          <cell r="B269" t="str">
            <v>0600P131 ADQUISICIÓN DE EQUIPOS DE LABORATORIO CEA</v>
          </cell>
        </row>
        <row r="270">
          <cell r="B270" t="str">
            <v>0600P132 ADQUISICIÓN DE EQUIPOS  DE SEGURIDAD AEROPORTUARIA</v>
          </cell>
        </row>
        <row r="271">
          <cell r="B271" t="str">
            <v>0600P133 ADQUISICIÓN DE EQUIPOS DE EXTINCIÓN DE INCENDIOS</v>
          </cell>
        </row>
        <row r="272">
          <cell r="B272" t="str">
            <v>0600P134 COBERTURA DE LOS SERVICIOS DE PROTECCIÓN DE INCENDIO</v>
          </cell>
        </row>
        <row r="273">
          <cell r="B273" t="str">
            <v>0600P135 COBERTURA DEL MANTENIMIENTO A PISTAS</v>
          </cell>
        </row>
        <row r="274">
          <cell r="B274" t="str">
            <v>0600P136 COBERTURA DE LOS SERVICIOS DE SEGURIDAD EN AEROPUERTOS</v>
          </cell>
        </row>
        <row r="275">
          <cell r="B275" t="str">
            <v>0600P137 COBERTURA DE VIGILANCIA EN AEROPUERTOS</v>
          </cell>
        </row>
        <row r="276">
          <cell r="B276" t="str">
            <v>0600P138 COBERTURA DE VIGILANCIA EN ESTACIONES</v>
          </cell>
        </row>
        <row r="277">
          <cell r="B277" t="str">
            <v>0600P139 FUNCIONARIOS CON ACCESO A INTERNET</v>
          </cell>
        </row>
        <row r="278">
          <cell r="B278" t="str">
            <v>07000000 SECTOR EDUCACION Y CULTURA</v>
          </cell>
        </row>
        <row r="279">
          <cell r="B279" t="str">
            <v>0700P001 SUBSIDIOS OTORGADOS MATRICULA OFICIAL PREESCOLAR</v>
          </cell>
        </row>
        <row r="280">
          <cell r="B280" t="str">
            <v>0700P002 SUBSIDIOS OTORGADOS MATRICULA OFICIAL PRIMARIA</v>
          </cell>
        </row>
        <row r="281">
          <cell r="B281" t="str">
            <v>0700P003 SUBSIDIOS OTORGADOS MATRICULA OFICIAL SECUNDARIA</v>
          </cell>
        </row>
        <row r="282">
          <cell r="B282" t="str">
            <v>0700P004 CREDITOS OTORGADOS PARA EDUCACION SUPERIOR ICETEX</v>
          </cell>
        </row>
        <row r="283">
          <cell r="B283" t="str">
            <v>0700P005 BENEFICIARIOS DE SUBSIDIOS EDUCATIVOS</v>
          </cell>
        </row>
        <row r="284">
          <cell r="B284" t="str">
            <v>0700P006 CASAS DE CULTURA DOTADAS</v>
          </cell>
        </row>
        <row r="285">
          <cell r="B285" t="str">
            <v>0700P007 CASAS DE CULTURA TERMINADAS</v>
          </cell>
        </row>
        <row r="286">
          <cell r="B286" t="str">
            <v>0700P008 CATALOGOS TECNICOS (COLECCIONES, EXPOSICIONES TEMPORALES Y MUSEOLOGIA) PUBLICADOS</v>
          </cell>
        </row>
        <row r="287">
          <cell r="B287" t="str">
            <v>0700P009 MUSEOS A LOS QUE SE HA PRESTADO APOYO PARA SU FORTALECIMIENTO POR PARTE DE ENTIDADES DEL ESTADO</v>
          </cell>
        </row>
        <row r="288">
          <cell r="B288" t="str">
            <v>0700P010 VISITANTES A MUSEOS</v>
          </cell>
        </row>
        <row r="289">
          <cell r="B289" t="str">
            <v>0700P011 PROGRAMAS DE FORMACION AUDIOVISUAL IMPLANTADOS (EN FUNCIONAMIENTO)</v>
          </cell>
        </row>
        <row r="290">
          <cell r="B290" t="str">
            <v>0700P012 NIÑOS BENEFICIADOS EN TALLERES DE FORMACION DE ARTES PARA LA INFANCIA</v>
          </cell>
        </row>
        <row r="291">
          <cell r="B291" t="str">
            <v>0700P013 PUBLICACIONES BAJO EL PROGRAMA "BECAS DE EXCELENCIA DEL INSTITUTO DISTRIOTAL DE CULTURA Y TURISMO, IDCT"</v>
          </cell>
        </row>
        <row r="292">
          <cell r="B292" t="str">
            <v>0700P014 PUBLICACIONES DIDACTICAS Y PEDAGOGICAS</v>
          </cell>
        </row>
        <row r="293">
          <cell r="B293" t="str">
            <v>0700P015 PROGRAMAS CULTURALES PRODUCIDOS</v>
          </cell>
        </row>
        <row r="294">
          <cell r="B294" t="str">
            <v>0700P016 PROGRAMAS CULTURALES EMITIDOS A TRAVES DE RADIO COMUNITARIA</v>
          </cell>
        </row>
        <row r="295">
          <cell r="B295" t="str">
            <v>0700P017 PRODUCCIONES AUDIOVISUALES Y CINEMATOGRAFICAS COLOMBIANAS EXHIBIDAS</v>
          </cell>
        </row>
        <row r="296">
          <cell r="B296" t="str">
            <v>0700P018 NRO DE DOCENTES CAPACITADOS/AÑO</v>
          </cell>
        </row>
        <row r="297">
          <cell r="B297" t="str">
            <v>0700P019 CUPOS GENERADOS POR EL PROYECTO DE "EDUCACION RURAL BASICA" DEL MINISTERIO DE EDUCACION</v>
          </cell>
        </row>
        <row r="298">
          <cell r="B298" t="str">
            <v>0700P020 PRUEBAS A LAS QUE SE LES DIVULGA RESULTADOS (SABER, ICFES, TIMSS Y LLECE)</v>
          </cell>
        </row>
        <row r="299">
          <cell r="B299" t="str">
            <v>0700P021 PROGRAMAS DE EDUCACION SUPERIOR EVALUADOS EN LOS PROCESOS DE CERTIFICACION DE REQUISITOS BASICOS</v>
          </cell>
        </row>
        <row r="300">
          <cell r="B300" t="str">
            <v>0700P022 NUEVOS CUPOS EDUCATIVOS OFRECIDOS POR EL SECTOR OFICIAL</v>
          </cell>
        </row>
        <row r="301">
          <cell r="B301" t="str">
            <v>0700P023 CREDITOS AVALADOS A TRAVES DEL ESQUEMA DEL FONDO NACIONAL DE GARANTIAS</v>
          </cell>
        </row>
        <row r="302">
          <cell r="B302" t="str">
            <v>0700P024 CREDITOS OTORGADOS A LOS ESTRATOS 1, 2 Y 3</v>
          </cell>
        </row>
        <row r="303">
          <cell r="B303" t="str">
            <v>0700P025 CREDITOS UNIVERSITARIOS APROBADOS PARA ESTUDIANTES MATRICULADOS</v>
          </cell>
        </row>
        <row r="304">
          <cell r="B304" t="str">
            <v>0700P026 MUNICIPIOS CON COBERTURA EN LA FORMACION BASICA (PRIMARIA, MEDIA Y SECUNDARIA)</v>
          </cell>
        </row>
        <row r="305">
          <cell r="B305" t="str">
            <v>0700P027 FONDOS MIXTOS DEL SISTEMA NACIONAL DE CULTURA EVALUADOS Y EN SEGUIMIENTO</v>
          </cell>
        </row>
        <row r="306">
          <cell r="B306" t="str">
            <v>0700P028 CENTROS CULTURALES DEL SISTEMA NACIONAL DE CULTURA EVALUADOS Y EN SEGUIMIENTO</v>
          </cell>
        </row>
        <row r="307">
          <cell r="B307" t="str">
            <v>0700P029 CONSEJOS DE ARCHIVISTICA EVALUADOS Y EN SEGUIMIENTO</v>
          </cell>
        </row>
        <row r="308">
          <cell r="B308" t="str">
            <v>0700P030 MONUMENTOS NACIONALES RESTAURADOS O MANTENIDOS</v>
          </cell>
        </row>
        <row r="309">
          <cell r="B309" t="str">
            <v>0700P031 PARQUES ARQUEOLOGICOS RESTAURADOS O MANTENIDOS</v>
          </cell>
        </row>
        <row r="310">
          <cell r="B310" t="str">
            <v>0700P032 CENTROS PILOTO DE FORMACION CULTURAL LEGALMENTE CREADOS</v>
          </cell>
        </row>
        <row r="311">
          <cell r="B311" t="str">
            <v>0700P033 CENTROS DE SERVICIOS ARCHIVISTICOS LEGALMENTE CREADOS Y ASESORADOS</v>
          </cell>
        </row>
        <row r="312">
          <cell r="B312" t="str">
            <v>0700P034 CENTROS PILOTOS DE FORMACION ARQUEOLOGICA LEGALMENTE CREADOS</v>
          </cell>
        </row>
        <row r="313">
          <cell r="B313" t="str">
            <v>0700P035 INVESTIGACIONES EN ARTE Y CULTURA PUBLICADAS</v>
          </cell>
        </row>
        <row r="314">
          <cell r="B314" t="str">
            <v>0700P036 INVESTIGACIONES EN ANTROPOLOGIA E HISTORIA PUBLICADAS</v>
          </cell>
        </row>
        <row r="315">
          <cell r="B315" t="str">
            <v>0700P037 OBRAS DE ARTE MUSICALES REGISTRADAS EN LA "DIRECION NACIONAL DE DERECHOS DE AUTOR"</v>
          </cell>
        </row>
        <row r="316">
          <cell r="B316" t="str">
            <v>0700P038 OBRAS DE ARTE ESCENICAS CULTURA REGISTRADAS EN LA "DIRECION NACIONAL DE DERECHOS DE AUTOR"</v>
          </cell>
        </row>
        <row r="317">
          <cell r="B317" t="str">
            <v>0700P039 OBRAS DE LITERATURA REGISTRADAS EN LA "DIRECION NACIONAL DE DERECHOS DE AUTOR"</v>
          </cell>
        </row>
        <row r="318">
          <cell r="B318" t="str">
            <v>0700P040 EXPOSICIONES DEL ARTE Y LA CULTURA REALIZADAS</v>
          </cell>
        </row>
        <row r="319">
          <cell r="B319" t="str">
            <v>0700P041 PROGRAMAS DE "DIALOGOS DE NACION" PRODUCIDOS Y EMITIDOS POR EL MINISTERIO DE EDUCACION</v>
          </cell>
        </row>
        <row r="320">
          <cell r="B320" t="str">
            <v>0700P042 ESTUDIOS Y PROYECTOS DE CONTRIBUCION A LA LUCHA ANTIPIRATERIA EN EJECUCION (INDUSTRIA CINEMATOGRAFICA, AUDIOVISUAL, RADIAL Y DEL LIBRO)</v>
          </cell>
        </row>
        <row r="321">
          <cell r="B321" t="str">
            <v>0700P043 EJEMPLARES DE LAS MEMORIAS DEL PRIMER SEMINARIO DE ECONOMIA Y CULTURA PUBLICADOS Y DISTRIBUIDOS</v>
          </cell>
        </row>
        <row r="322">
          <cell r="B322" t="str">
            <v>0700P044 EQUIPOS ADQUIRIDOS</v>
          </cell>
        </row>
        <row r="323">
          <cell r="B323" t="str">
            <v>0700P045 AREA ADECUADA</v>
          </cell>
        </row>
        <row r="324">
          <cell r="B324" t="str">
            <v>0700P046 AREA CONSTRUIDA Y DOTADA.</v>
          </cell>
        </row>
        <row r="325">
          <cell r="B325" t="str">
            <v>0700P047 AREA ADQUIRIDA</v>
          </cell>
        </row>
        <row r="326">
          <cell r="B326" t="str">
            <v>0700P048 AGRUPACIONES Y ORQUESTAS SINFONICAS INFANTILES A LAS QUE SE HA BRINDADO APOYO POR PARTE DE LAS ENTIDADES DEL ESTADO</v>
          </cell>
        </row>
        <row r="327">
          <cell r="B327" t="str">
            <v>0700P049 POBLACION ATENDIDA</v>
          </cell>
        </row>
        <row r="328">
          <cell r="B328" t="str">
            <v>0700P050 CAPACITACIONES OFRECIDAS Y REALIZADAS</v>
          </cell>
        </row>
        <row r="329">
          <cell r="B329" t="str">
            <v>0700P051 CENTROS REGIONALES EDUCATIVOS CONSTRUIDOS Y DOTADOS</v>
          </cell>
        </row>
        <row r="330">
          <cell r="B330" t="str">
            <v>0700P052 EDICIONES PUBLICADAS</v>
          </cell>
        </row>
        <row r="331">
          <cell r="B331" t="str">
            <v>0700P053 EDIFICIOS PARA CAPACITACION (CONSTRUIDOS, ADECUADOS)</v>
          </cell>
        </row>
        <row r="332">
          <cell r="B332" t="str">
            <v>0700P054 EMPRESAS A LAS QUE SE HA BRINDADO ASESORIA EN SERVICIOS TECNOLOGICOS POR PARTE DE LA ENTIDADES DEL ESTADO</v>
          </cell>
        </row>
        <row r="333">
          <cell r="B333" t="str">
            <v>0700P055 ESTUDIOS DIFUNDIDOS O DIVULGADOS</v>
          </cell>
        </row>
        <row r="334">
          <cell r="B334" t="str">
            <v>0700P056 ESTUDIOS REALIZADOS</v>
          </cell>
        </row>
        <row r="335">
          <cell r="B335" t="str">
            <v>0700P057 FAMILIAS ATENDIDAS EN TORNO A EPISODIOS DE VIOLENCIA INTRAFAMILIAR</v>
          </cell>
        </row>
        <row r="336">
          <cell r="B336" t="str">
            <v>0700P058 FESTIVALES COMUNITARIOS REALIZADOS</v>
          </cell>
        </row>
        <row r="337">
          <cell r="B337" t="str">
            <v>0700P059 GRUPOS INTERDISCIPLINARIOS CONFORMADOS CON EL FIN DE FORTALECER LA INVESTIGACION EN LA UNIVERSIDAD</v>
          </cell>
        </row>
        <row r="338">
          <cell r="B338" t="str">
            <v>0700P060 OBRAS DE ARTE ADQUIRIDAS POR EL ESTADO Y RESTAURADAS</v>
          </cell>
        </row>
        <row r="339">
          <cell r="B339" t="str">
            <v>0700P061 PROGRAMAS DE APOYO AL DEPORTE</v>
          </cell>
        </row>
        <row r="340">
          <cell r="B340" t="str">
            <v>0700P062 PERSONAS EN CONDICIONES ESPECIALES ATENDIDAS (DISCAPACITADOS, MINORIAS ETNICAS, DESPLAZADOS, ETC.)</v>
          </cell>
        </row>
        <row r="341">
          <cell r="B341" t="str">
            <v>0700P063 TALLERES REALIZADOS</v>
          </cell>
        </row>
        <row r="342">
          <cell r="B342" t="str">
            <v>0700P064 PERSONAS CAPACITADAS</v>
          </cell>
        </row>
        <row r="343">
          <cell r="B343" t="str">
            <v>0700P065 UTILIZACION DE AREA EN ACTIVIDADES PEDAGÒGICAS EN CENTROS EDUCATIVOS</v>
          </cell>
        </row>
        <row r="344">
          <cell r="B344" t="str">
            <v>0700P066 GRADUADOS POR NIVEL DE ESCOLARIDAD</v>
          </cell>
        </row>
        <row r="345">
          <cell r="B345" t="str">
            <v>0700P067 COSTOS DE INVERSION POR CUPOS ESCOLARES</v>
          </cell>
        </row>
        <row r="346">
          <cell r="B346" t="str">
            <v>0700P068 CUPOS EDUCATIVOS OFRECIDOS</v>
          </cell>
        </row>
        <row r="347">
          <cell r="B347" t="str">
            <v>0700P069 GRADOS Y CERTIFICADOS OTORGADOS</v>
          </cell>
        </row>
        <row r="348">
          <cell r="B348" t="str">
            <v>0700P070 INTENSIDAD HORARIA POR CLASE TOMADAS POR LOS ESTUDIANTES</v>
          </cell>
        </row>
        <row r="349">
          <cell r="B349" t="str">
            <v>0700P071 ESTUDIANTES POR HORA DE CLASE</v>
          </cell>
        </row>
        <row r="350">
          <cell r="B350" t="str">
            <v>0700P072 PROMOCION DE ESTUDIANTES (GRADUADOS)</v>
          </cell>
        </row>
        <row r="351">
          <cell r="B351" t="str">
            <v>0700P073 AUSENTISMO EN CLASE</v>
          </cell>
        </row>
        <row r="352">
          <cell r="B352" t="str">
            <v>0700P074 RETIROS DE ESTUDIANTES</v>
          </cell>
        </row>
        <row r="353">
          <cell r="B353" t="str">
            <v>0700P075 DOCENTES POR FACULTAD</v>
          </cell>
        </row>
        <row r="354">
          <cell r="B354" t="str">
            <v>0700P076 VARIACION EN LOS GASTOS DE INVERSION</v>
          </cell>
        </row>
        <row r="355">
          <cell r="B355" t="str">
            <v>0700P077 DEMANDA DE CREDITOS SATISFECHA</v>
          </cell>
        </row>
        <row r="356">
          <cell r="B356" t="str">
            <v>0700P078 ESCUELAS NORMALES SUPERIORES ACREDITADAS POR CALIDAD</v>
          </cell>
        </row>
        <row r="357">
          <cell r="B357" t="str">
            <v>0700P079 ESTANDARES CURRICULARES POR AREAS FORMULADOS</v>
          </cell>
        </row>
        <row r="358">
          <cell r="B358" t="str">
            <v>0700P080 INSTITUCIONES EDUCATIVAS Y CULTURALES DOTADAS CON EQUIPO  ESPECIALIZADO Y MATERIAL TIFLOLOGICO</v>
          </cell>
        </row>
        <row r="359">
          <cell r="B359" t="str">
            <v>0700P081 INVESTIGACIONES (ASESORIAS, ENCUESTAS, VIDEOS, ETC) PUBLICADAS</v>
          </cell>
        </row>
        <row r="360">
          <cell r="B360" t="str">
            <v>0700P082 NUEVOS PROGRAMAS ACADEMICOS EDUCACION SUPERIOR DISEÑADOS O ACTUALIZADOS</v>
          </cell>
        </row>
        <row r="361">
          <cell r="B361" t="str">
            <v>0700P083 VISITANTES A PARQUES ARQUEOLOGICOS</v>
          </cell>
        </row>
        <row r="362">
          <cell r="B362" t="str">
            <v>08000000 SECTOR  INTERIOR Y JUSTICIA</v>
          </cell>
        </row>
        <row r="363">
          <cell r="B363" t="str">
            <v>0800P001 CUPOS DISPONIBLES (PLAZAS PARA REOS) EN LOS ESTABLECIMIENTOS DE RECLUSION DEL ORDEN NACIONAL</v>
          </cell>
        </row>
        <row r="364">
          <cell r="B364" t="str">
            <v>0800P002 SALIDAS EFECTIVAS RESPECTO AL TOT DE SALIDAS</v>
          </cell>
        </row>
        <row r="365">
          <cell r="B365" t="str">
            <v>0800P003 FOLIOS DE MATRICULA INMOBILIARIA SISTEMATIZADOS</v>
          </cell>
        </row>
        <row r="366">
          <cell r="B366" t="str">
            <v>0800P004 OFICINAS INTEGRADAS A LA RED INMOBILIARIA</v>
          </cell>
        </row>
        <row r="367">
          <cell r="B367" t="str">
            <v>0800P005 OFICINAS DE REGISTRO SISTEMATIZADAS ATENDIDAS TECNICAMENTE</v>
          </cell>
        </row>
        <row r="368">
          <cell r="B368" t="str">
            <v>0800P006 OFICINAS INTEGRADAS AL SISTEMA DE INFORMACION</v>
          </cell>
        </row>
        <row r="369">
          <cell r="B369" t="str">
            <v>0800P007 UNIDADES (OFICINAS) RENOVADAS</v>
          </cell>
        </row>
        <row r="370">
          <cell r="B370" t="str">
            <v>0800P008 CUBRIMIENTO DEL VOTO ELECTRONICO</v>
          </cell>
        </row>
        <row r="371">
          <cell r="B371" t="str">
            <v>0800P009 EQUIPOS ADQUIRIDOS Y EN FUNCIONAMIENTO</v>
          </cell>
        </row>
        <row r="372">
          <cell r="B372" t="str">
            <v>0800P010 MANTENIMIENTO Y MEJORAMIENTO DE SEDES</v>
          </cell>
        </row>
        <row r="373">
          <cell r="B373" t="str">
            <v>0800P011 REGISTRADURIAS INCLUIDAS EN EL SISTEMA EN LINEA</v>
          </cell>
        </row>
        <row r="374">
          <cell r="B374" t="str">
            <v>0800P012 ACTIVIDADES PROGRAMADAS POR LA ESCUELA JUDICIAL.</v>
          </cell>
        </row>
        <row r="375">
          <cell r="B375" t="str">
            <v>0800P013 AREA CONSTRUIDA DE DESPACHOS JUDICIALES</v>
          </cell>
        </row>
        <row r="376">
          <cell r="B376" t="str">
            <v>0800P014 IMPLEMENTACION DE CENTROS ESPECIALIZADOS EN MANEJO AMBIENTAL PRODUCTIVO</v>
          </cell>
        </row>
        <row r="377">
          <cell r="B377" t="str">
            <v>0800P015 EMPLEADOS ESCALAFONADOS</v>
          </cell>
        </row>
        <row r="378">
          <cell r="B378" t="str">
            <v>0800P016 ESTUDIOS DE MERCADO ELABORADOS</v>
          </cell>
        </row>
        <row r="379">
          <cell r="B379" t="str">
            <v>0800P017 ESTUDIOS SOBRE CARRERA JUDICIAL REALIZADOS</v>
          </cell>
        </row>
        <row r="380">
          <cell r="B380" t="str">
            <v>0800P018 FUNCIONARIOS ESCALAFONADOS</v>
          </cell>
        </row>
        <row r="381">
          <cell r="B381" t="str">
            <v>0800P019 ASPIRANTES QUE TERMINAN EL CURSO DEL CONSEJO SUPERIOR DE LA JUDICATURA EXIGIDO PARA OCUPAR CARGOS EN LA RAMA JUDICIAL</v>
          </cell>
        </row>
        <row r="382">
          <cell r="B382" t="str">
            <v>0800P020 INICIATIVAS LEGISLATIVAS PRESENTADAS</v>
          </cell>
        </row>
        <row r="383">
          <cell r="B383" t="str">
            <v>0800P021 MEJORAMIENTO DE LAS CONDICIONES DE LOS CENTROS PENITENCIARIOS</v>
          </cell>
        </row>
        <row r="384">
          <cell r="B384" t="str">
            <v>0800P022 MODELOS DE ATENCION Y TRATAMIENTO DROGADICCION (DISEÑADOS O DESARROLADOS) IMPLEMENTADOS</v>
          </cell>
        </row>
        <row r="385">
          <cell r="B385" t="str">
            <v>0800P023 MODELO DE ATENCION Y TRATAMIENTO DROGADICCION DISEÑADOS O DESARROLLADOS</v>
          </cell>
        </row>
        <row r="386">
          <cell r="B386" t="str">
            <v>0800P024 MODELOS EDUCATIVOS PARA EL SISTEMA PENITENCIARIO CARCELARIO</v>
          </cell>
        </row>
        <row r="387">
          <cell r="B387" t="str">
            <v>0800P025 PUBLICACIONES JUDICIALES</v>
          </cell>
        </row>
        <row r="388">
          <cell r="B388" t="str">
            <v>0800P026 PERFILES EDUCACIONALES Y LABORALES</v>
          </cell>
        </row>
        <row r="389">
          <cell r="B389" t="str">
            <v>0800P027 PUNTAJES PROMEDIO DE LAS PRUEBAS DE CONOCIMIENTOS PARA INGRESO A LA RAMA JUDICIAL</v>
          </cell>
        </row>
        <row r="390">
          <cell r="B390" t="str">
            <v>0800P028 PUNTAJES PROMEDIO DE LOS ASPIRANTES EN LOS MODULOS DEL CURSO REQUERIDO PARA OCUPAR CARGOS EN LA RAMA JUDICIAL</v>
          </cell>
        </row>
        <row r="391">
          <cell r="B391" t="str">
            <v>0800P029 SERVIDORES JUDICIALES ESCALAFONADOS</v>
          </cell>
        </row>
        <row r="392">
          <cell r="B392" t="str">
            <v>0800P030 SERVIDORES JUDICIALES EVALUADOS</v>
          </cell>
        </row>
        <row r="393">
          <cell r="B393" t="str">
            <v>0800P031 AREA AMPLIADA DE DESPACHOS JUDICIALES</v>
          </cell>
        </row>
        <row r="394">
          <cell r="B394" t="str">
            <v>0800P032 AREA DESPACHOS JUDICIALES A LA QUE SE HA REALIZADO MANTENIMIENTO</v>
          </cell>
        </row>
        <row r="395">
          <cell r="B395" t="str">
            <v>0800P033 EJECUCION DE ESTADISTICAS</v>
          </cell>
        </row>
        <row r="396">
          <cell r="B396" t="str">
            <v>0800P034 EJECUCION DE LEGISLATIVOS</v>
          </cell>
        </row>
        <row r="397">
          <cell r="B397" t="str">
            <v>0800P035 EJECUCION DE ARCHIVOS</v>
          </cell>
        </row>
        <row r="398">
          <cell r="B398" t="str">
            <v>0800P036 EJECUCION DE MODELOS</v>
          </cell>
        </row>
        <row r="399">
          <cell r="B399" t="str">
            <v>0800P037 DESPACHOS INTERVENIDOS</v>
          </cell>
        </row>
        <row r="400">
          <cell r="B400" t="str">
            <v>0800P038 EJECUCION PLANES DE SEGURIDAD</v>
          </cell>
        </row>
        <row r="401">
          <cell r="B401" t="str">
            <v>0800P039 LISTADO DE ELEGIBLES</v>
          </cell>
        </row>
        <row r="402">
          <cell r="B402" t="str">
            <v>0800P040 CUMPLIMIENTO INTENSIDAD ACADEMICA PROGRAMADA FUNCIONARIOS</v>
          </cell>
        </row>
        <row r="403">
          <cell r="B403" t="str">
            <v>0800P041 CUMPLIMIENTO INTENSIDAD ACADEMICA PROGRAMADA EMPLEADOS</v>
          </cell>
        </row>
        <row r="404">
          <cell r="B404" t="str">
            <v>0800P042 CAPACIDAD DE ATENCION A USUARIOS</v>
          </cell>
        </row>
        <row r="405">
          <cell r="B405" t="str">
            <v>0800P043 CAPACIDAD AREA DESPACHOS JUDICIALES INTERVENIDA</v>
          </cell>
        </row>
        <row r="406">
          <cell r="B406" t="str">
            <v>0800P044 EQUIDAD EN EL ACCESO</v>
          </cell>
        </row>
        <row r="407">
          <cell r="B407" t="str">
            <v>0800P045 TRANSMISION DIGITAL COLECTIVA</v>
          </cell>
        </row>
        <row r="408">
          <cell r="B408" t="str">
            <v>0800P046 CULTURA ORGANIZACIONAL</v>
          </cell>
        </row>
        <row r="409">
          <cell r="B409" t="str">
            <v>0800P047 UTILIZACION DE SOFTWARE DE GESTION JUDICIAL</v>
          </cell>
        </row>
        <row r="410">
          <cell r="B410" t="str">
            <v>0800P048 DESCONCENTRACION TAREAS ADMINISTRATIVAS EN DESPACHOS JUDICIALES</v>
          </cell>
        </row>
        <row r="411">
          <cell r="B411" t="str">
            <v>0800P049 DESPACHOS SISTEMATIZADOS NIVEL NACIONAL</v>
          </cell>
        </row>
        <row r="412">
          <cell r="B412" t="str">
            <v>0800P050 INFRAESTRUCTURA TECNOLOGICA INSTALADA A NIVEL NACIONAL</v>
          </cell>
        </row>
        <row r="413">
          <cell r="B413" t="str">
            <v>0800P051 SERVICIOS INFORMATICOS IMPLEMENTADOS</v>
          </cell>
        </row>
        <row r="414">
          <cell r="B414" t="str">
            <v>09000000 SECTOR MEDIO AMBIENTE</v>
          </cell>
        </row>
        <row r="415">
          <cell r="B415" t="str">
            <v>0900P001 OCUPACION DEL ESPACIO PUBLICO</v>
          </cell>
        </row>
        <row r="416">
          <cell r="B416" t="str">
            <v>0900P002 ASENTAMIENTOS HUMANOS EN ZONAS DE ALTO RIESGO.</v>
          </cell>
        </row>
        <row r="417">
          <cell r="B417" t="str">
            <v>0900P003 BOLETINES HIDROMETEOROLOGICA Y AMBIENTAL</v>
          </cell>
        </row>
        <row r="418">
          <cell r="B418" t="str">
            <v>0900P004 CAPACITADOS EN SISTEMAS NACIONALES Y/O REGIONALES DE AREAS PROTEGIDAS</v>
          </cell>
        </row>
        <row r="419">
          <cell r="B419" t="str">
            <v>0900P005 METODOLOGIAS IMPLEMENTADAS PARA LA VALORACION DE SERVICIOS AMBIENTALES</v>
          </cell>
        </row>
        <row r="420">
          <cell r="B420" t="str">
            <v>0900P006 DESARROLLO DE MODELOS INTERPRETATIVOS</v>
          </cell>
        </row>
        <row r="421">
          <cell r="B421" t="str">
            <v>0900P007 ÄREAS CON ESTRATEGIAS IMPLEMENTADAS DE PROTECCION Y CONTROL PARA EL SISTEMA DE PARQUES NACIONALES, SPNN</v>
          </cell>
        </row>
        <row r="422">
          <cell r="B422" t="str">
            <v>0900P008 ESTRATEGIA DE PROTECCION Y CONTROL DEL SPNN OPERANDO.</v>
          </cell>
        </row>
        <row r="423">
          <cell r="B423" t="str">
            <v>0900P009 CONVENIOS Y CONTRATOS SUSCRITOS Y/O EN DESARROLLO EN EL MARCO DEL FONDO NACIONAL AMBIENTAL, FONAM</v>
          </cell>
        </row>
        <row r="424">
          <cell r="B424" t="str">
            <v>0900P010 ACUERDOS CON COMUNIDADES PARA LA CONSERVACION DE ECOSISTEMAS ESTRATEGICOS (NACIONALES, REGIONALES Y LOCALES)</v>
          </cell>
        </row>
        <row r="425">
          <cell r="B425" t="str">
            <v>0900P011 DIAGNOSTICOS PARTICIPATIVOS DE CARACTERIZACION DE RECURSOS SOLIDOS REALIZADOS</v>
          </cell>
        </row>
        <row r="426">
          <cell r="B426" t="str">
            <v>0900P012 ESTACIONES AUTOMATICAS PROGRAMADAS</v>
          </cell>
        </row>
        <row r="427">
          <cell r="B427" t="str">
            <v>0900P013 CONVENIOS SUSCRITOS DE ASISTENCIA TECNICA</v>
          </cell>
        </row>
        <row r="428">
          <cell r="B428" t="str">
            <v>0900P014 ESTACIONES ATENDIDAS</v>
          </cell>
        </row>
        <row r="429">
          <cell r="B429" t="str">
            <v>0900P015 USUARIOS ATENDIDOS</v>
          </cell>
        </row>
        <row r="430">
          <cell r="B430" t="str">
            <v>0900P016 MANTENIMIENTO DE ESTACIONES DE RADIOSONDEO</v>
          </cell>
        </row>
        <row r="431">
          <cell r="B431" t="str">
            <v>0900P017 MEDICIONES ULTRAVIOLETA BETA, UV-B</v>
          </cell>
        </row>
        <row r="432">
          <cell r="B432" t="str">
            <v>0900P018 MEDICIONES ULTRAVIOLETA ALFA, UV-A</v>
          </cell>
        </row>
        <row r="433">
          <cell r="B433" t="str">
            <v>0900P019 MEDICIONES DE RADIACION GLOBAL</v>
          </cell>
        </row>
        <row r="434">
          <cell r="B434" t="str">
            <v>0900P020 MEDICIONES RADIACION ATMOSFERICA</v>
          </cell>
        </row>
        <row r="435">
          <cell r="B435" t="str">
            <v>0900P021 MEDICIONES RADIACION TERRESTRE</v>
          </cell>
        </row>
        <row r="436">
          <cell r="B436" t="str">
            <v>0900P022 MEDICIONES EMISION DE GASES CON EFECTO INVERNADERO</v>
          </cell>
        </row>
        <row r="437">
          <cell r="B437" t="str">
            <v>0900P023 MEDICIONES CONCENTRACION DE OZONO</v>
          </cell>
        </row>
        <row r="438">
          <cell r="B438" t="str">
            <v>0900P024 FUENTES Y SUMIDEROS DE AGUA IDENTIFICADOS</v>
          </cell>
        </row>
        <row r="439">
          <cell r="B439" t="str">
            <v>0900P025 ESTUDIOS DE CARACTERIZACION CULTURAL DE LAS ETNIAS REALIZADOS</v>
          </cell>
        </row>
        <row r="440">
          <cell r="B440" t="str">
            <v>0900P026 MAPAS DE ZONAS DE RIESGO SUSCEPTIBLE A INUNDACION</v>
          </cell>
        </row>
        <row r="441">
          <cell r="B441" t="str">
            <v>0900P027 MAPAS DE ZONAS DE RIESGO POR VOLUMENES DE PRECIPITACION</v>
          </cell>
        </row>
        <row r="442">
          <cell r="B442" t="str">
            <v>0900P028 MAPAS DE ZONAS DE RIESGO POR NIVELES Y CAUDALES</v>
          </cell>
        </row>
        <row r="443">
          <cell r="B443" t="str">
            <v>0900P029 LABORATORIOS DE AGUAS CONSTRUIDOS</v>
          </cell>
        </row>
        <row r="444">
          <cell r="B444" t="str">
            <v>0900P030 AREA DE PLANTACIONES DE PINO Y EUCALIPTO APROVECHADAS</v>
          </cell>
        </row>
        <row r="445">
          <cell r="B445" t="str">
            <v>0900P031 COMUNIDADES CAMPESINAS QUE EJERCEN ACTIVIDAD ECOTURISTICA</v>
          </cell>
        </row>
        <row r="446">
          <cell r="B446" t="str">
            <v>0900P032 ALEVINOS SEMBRADOS</v>
          </cell>
        </row>
        <row r="447">
          <cell r="B447" t="str">
            <v>0900P033 ALEVINOS LIBERADOS</v>
          </cell>
        </row>
        <row r="448">
          <cell r="B448" t="str">
            <v>0900P034 LONGITUD DE CAÑO DESTAPONADO</v>
          </cell>
        </row>
        <row r="449">
          <cell r="B449" t="str">
            <v>0900P035 LONGITUD DE CAÑO RECUPERADO</v>
          </cell>
        </row>
        <row r="450">
          <cell r="B450" t="str">
            <v>0900P036 ESPECIES CONSERVADAS Y MANTENIDAS EN ESTACIONES EXPERIMENTALES</v>
          </cell>
        </row>
        <row r="451">
          <cell r="B451" t="str">
            <v>0900P037 ARTICULOS DE CARACTER CIENTIFICO PUBLICADOS</v>
          </cell>
        </row>
        <row r="452">
          <cell r="B452" t="str">
            <v>0900P038 MONITOREO DE VIABILIDDA DE SEMILLAS</v>
          </cell>
        </row>
        <row r="453">
          <cell r="B453" t="str">
            <v>0900P039 PROYECTOS PRODUCTIVOS SOSTENIBLES</v>
          </cell>
        </row>
        <row r="454">
          <cell r="B454" t="str">
            <v>0900P040 FORMULACION DE PROYECTOS DE PROCESOS DE TECNOLOGIAS LIMPIAS</v>
          </cell>
        </row>
        <row r="455">
          <cell r="B455" t="str">
            <v>0900P041 CONSULTORIAS Y ESTUDIOS TECNICOS REALIZADAS EN EL TEMA DE AREAS PROTEGIDAS</v>
          </cell>
        </row>
        <row r="456">
          <cell r="B456" t="str">
            <v>0900P042 REGLAMENTACIONES Y ACUERDOS  EMITIDOS EN EL TEMA SOBRE EL FONDO NACIOANL AMBIENTAL, FONAM</v>
          </cell>
        </row>
        <row r="457">
          <cell r="B457" t="str">
            <v>0900P043 EVENTOS REALIZADOS POR LA UNIDAD ADMINISTRATIVA ESPACIAL DE PARQUES NACIONALES, UAESPNN SOBRE EL TEMA DE AREAS PROTEGIDAS</v>
          </cell>
        </row>
        <row r="458">
          <cell r="B458" t="str">
            <v>0900P044 AREA ADQUIRIDA Y CONSERVADA</v>
          </cell>
        </row>
        <row r="459">
          <cell r="B459" t="str">
            <v>0900P045 PROYECTOS PRODUCTIVOS SOSTENIBLE</v>
          </cell>
        </row>
        <row r="460">
          <cell r="B460" t="str">
            <v>0900P046 MUNICIPIOS CON PROGRAMA DE EDUCACION AMBIENTAL EN EL MANEJO INTEGRAL DE RESIDUOS SOLIDOS.</v>
          </cell>
        </row>
        <row r="461">
          <cell r="B461" t="str">
            <v>0900P047 DIAGNOSTICOS PARTICIPATIVOS REALIZADOS</v>
          </cell>
        </row>
        <row r="462">
          <cell r="B462" t="str">
            <v>0900P048 PROYECTOS DE PROCESOS DE TECNOLOGIAS LIMPIAS</v>
          </cell>
        </row>
        <row r="463">
          <cell r="B463" t="str">
            <v>0900P049 DEMANDA VS OFERTA DE AGUA</v>
          </cell>
        </row>
        <row r="464">
          <cell r="B464" t="str">
            <v>0900P050 CARGA DE DBO</v>
          </cell>
        </row>
        <row r="465">
          <cell r="B465" t="str">
            <v>0900P051 CARGA DE SST</v>
          </cell>
        </row>
        <row r="466">
          <cell r="B466" t="str">
            <v>0900P052 DISEÑOS DE PLANTAS TRATAMIENTO DE AGUA</v>
          </cell>
        </row>
        <row r="467">
          <cell r="B467" t="str">
            <v>0900P053 FUENTES IDENTIFICADAS DE EMISION DE GASES EFECTO INVERNADERO</v>
          </cell>
        </row>
        <row r="468">
          <cell r="B468" t="str">
            <v>0900P054 DENSIDAD DE POBLACION</v>
          </cell>
        </row>
        <row r="469">
          <cell r="B469" t="str">
            <v>0900P055 TASA DE FERTILIDAD</v>
          </cell>
        </row>
        <row r="470">
          <cell r="B470" t="str">
            <v>0900P056 CAMBIO DE USOS DE LA TIERRA</v>
          </cell>
        </row>
        <row r="471">
          <cell r="B471" t="str">
            <v>0900P057 SUPERFICIE EN USO</v>
          </cell>
        </row>
        <row r="472">
          <cell r="B472" t="str">
            <v>0900P058 INDICE DE DEGRADACION DEL SUELO</v>
          </cell>
        </row>
        <row r="473">
          <cell r="B473" t="str">
            <v>0900P059 POBLACION EXPUESTA A DESASTRES</v>
          </cell>
        </row>
        <row r="474">
          <cell r="B474" t="str">
            <v>0900P060 RESERVAS COMO PORCENTAJE DE RESERVAS PROBADAS ANUALMENTE</v>
          </cell>
        </row>
        <row r="475">
          <cell r="B475" t="str">
            <v>0900P061 VEHICULOS PER CAPITA</v>
          </cell>
        </row>
        <row r="476">
          <cell r="B476" t="str">
            <v>0900P062 DISTRIBUCION DEL PARQUE AUTOMOTOR</v>
          </cell>
        </row>
        <row r="477">
          <cell r="B477" t="str">
            <v>0900P063 RECICLADO DE RESIDUOS DOMESTICOS E INDUSTRIALES</v>
          </cell>
        </row>
        <row r="478">
          <cell r="B478" t="str">
            <v>0900P064 MUNICIPIOS CON SISTEMA DE DESCONTAMINACION</v>
          </cell>
        </row>
        <row r="479">
          <cell r="B479" t="str">
            <v>0900P065 CAPACIDAD DE TRATAMIENTO</v>
          </cell>
        </row>
        <row r="480">
          <cell r="B480" t="str">
            <v>10000000 SECTOR ADMINISTRACION DEL ESTADO</v>
          </cell>
        </row>
        <row r="481">
          <cell r="B481" t="str">
            <v>1000P001 PARTICIPACION ELECTORAL</v>
          </cell>
        </row>
        <row r="482">
          <cell r="B482" t="str">
            <v>1000P002 NUEVAS ALTERNATIVAS POLITICAS (PROGRAMAS, ACCIONES, LEYES, DECRETOS, ESTRATEGIAS, ETC)</v>
          </cell>
        </row>
        <row r="483">
          <cell r="B483" t="str">
            <v>1000P003 PEQUEÑAS Y MEDIANAS EMPRESAS, PYMES CON SISTEMA DE DECLARACION Y PAGO ELECTRONICO</v>
          </cell>
        </row>
        <row r="484">
          <cell r="B484" t="str">
            <v>1000P004 VARIACION MARGINAL DEL RECAUDO REAL</v>
          </cell>
        </row>
        <row r="485">
          <cell r="B485" t="str">
            <v>1000P005 TASA DE CRECIMIENTO REAL PROMEDIO DEL RECAUDO</v>
          </cell>
        </row>
        <row r="486">
          <cell r="B486" t="str">
            <v>1000P006 ELASTICIDAD DEL RECAUDO DE LOS IMPUESTOS FRENTE AL PIB DEPARTAMENTAL.</v>
          </cell>
        </row>
        <row r="487">
          <cell r="B487" t="str">
            <v>1000P007 PARTICIPACION PORCENTUAL DE CAD IMPUESTO EN LOS INGRESOS TRIBUTARIOS TERRITORIALES Y EN LOS INGRESOS CORRIENTES</v>
          </cell>
        </row>
        <row r="488">
          <cell r="B488" t="str">
            <v>1000P008 RENDIMIENTO DE RECAUDOS</v>
          </cell>
        </row>
        <row r="489">
          <cell r="B489" t="str">
            <v>1000P009 ESFUERZO FISCAL REAL</v>
          </cell>
        </row>
        <row r="490">
          <cell r="B490" t="str">
            <v>1000P101 BENEFICIARIOS DE LOS PROGRAMAS (AUXILIOS DE MANUTENCION, ASEO, ETC) DE LA RED DE SOLIDARIDAD SOCIAL, RSS</v>
          </cell>
        </row>
        <row r="491">
          <cell r="B491" t="str">
            <v>1000P102 FAMILIAS BENEFICIARIAS DEL PROGRAMA (AUXILIOS DE MANUTENCION, ASEO, ETC) DE LA RED DE SOLIDARIDAD SOCIAL, RSS</v>
          </cell>
        </row>
        <row r="492">
          <cell r="B492" t="str">
            <v>1000P103 CONTRATOS PARA LA ATENCION A LA COMUNIDAD</v>
          </cell>
        </row>
        <row r="493">
          <cell r="B493" t="str">
            <v>1000P104 BENEFICIARIOS DE LOS USUARIOS DE AYUDA HUMANITARIA</v>
          </cell>
        </row>
        <row r="494">
          <cell r="B494" t="str">
            <v>1000P105 EVENTOS DE DESPLAZAMIENTO MASIVO REGISTRADO</v>
          </cell>
        </row>
        <row r="495">
          <cell r="B495" t="str">
            <v>1000P106 ORGANIZACIONES NO GUBERNAMENTALES, ONGS CONTRATADAS PARA LA ATENCION HUMANITARIA DE EMERGENCIA</v>
          </cell>
        </row>
        <row r="496">
          <cell r="B496" t="str">
            <v>1000P107 UNIDADES DE ATENCION Y ORIENTACION (UAO) CONFORMADAS Y FORTALECIDAS</v>
          </cell>
        </row>
        <row r="497">
          <cell r="B497" t="str">
            <v>1000P108 ASISTENCIAS TECNICAS CONTRATADAS</v>
          </cell>
        </row>
        <row r="498">
          <cell r="B498" t="str">
            <v>1000P109 ALIANZAS FIRMADAS PARA AYUDAS A DESPLAZADOS</v>
          </cell>
        </row>
        <row r="499">
          <cell r="B499" t="str">
            <v>1000P110 FAMILIAS DESPLAZADAS RETORNADAS POR PROGRAMAS DE LA RSS</v>
          </cell>
        </row>
        <row r="500">
          <cell r="B500" t="str">
            <v>1000P111 PERSONAS BENEFICIADAS CON DISTRIBUCION DE ALIMENTOS</v>
          </cell>
        </row>
        <row r="501">
          <cell r="B501" t="str">
            <v>1000P112 COMUNIDADES BENEFICIARIAS DE PROGRAMAS DE FORTALECIMIENTO A CAPACIDAD LOCAL</v>
          </cell>
        </row>
        <row r="502">
          <cell r="B502" t="str">
            <v>1000P113 MUNICIPIOS CON IMPLANTACION DE SISTEMA DE MONITOREO Y SEGUIMIENTO A POYECTOS</v>
          </cell>
        </row>
        <row r="503">
          <cell r="B503" t="str">
            <v>1000P114 NRO DE LAS UNIDADES COMUNITARIAS DESPLAZADAS QUE SE HAN RETORNADO O REUBICADO</v>
          </cell>
        </row>
        <row r="504">
          <cell r="B504" t="str">
            <v>1000P115 PLANES DE DESARROLLO INTEGRALES Y PILOTO DESARROLLADOS POR LA ENTIDAD</v>
          </cell>
        </row>
        <row r="505">
          <cell r="B505" t="str">
            <v>1000P116 NRO DE ESTUDIOS DE CARACTERIZACION REALIZADOS</v>
          </cell>
        </row>
        <row r="506">
          <cell r="B506" t="str">
            <v>1000P117 CONFORMACION DE LA COMISION HUMANITARIA.</v>
          </cell>
        </row>
        <row r="507">
          <cell r="B507" t="str">
            <v>1000P118 ACUERDOS SUSCRITOS O ESTABLECIDOS PARA PREVENIR EL DESPLAZAMIENTO MASIVO</v>
          </cell>
        </row>
        <row r="508">
          <cell r="B508" t="str">
            <v>1000P119 CONFORMACION DE UNIDADES DE ATENCION Y ORIENTACION EN MUNICIPIOS RECEPTORES</v>
          </cell>
        </row>
        <row r="509">
          <cell r="B509" t="str">
            <v>1000P120 CONFORMACION DE REDES COMUNITARIAS, MECANISMOS DE COMUNICACION Y ALERTAS TEMPRANAS</v>
          </cell>
        </row>
        <row r="510">
          <cell r="B510" t="str">
            <v>1000P121 PPRESTACION DE SERVICIOS TEMPORALES</v>
          </cell>
        </row>
        <row r="511">
          <cell r="B511" t="str">
            <v>1000P122 NRO DE COMITES DE PREVENCION Y ALERTAS TEMPRANAS CONFORMADOS</v>
          </cell>
        </row>
        <row r="512">
          <cell r="B512" t="str">
            <v>1000P123 NRO DE PROGRAMAS Y PROYECTOS ECONOMICOS ASOCIATIVOS Y COMUNITARIOS PUESTOS EN MARCHA</v>
          </cell>
        </row>
        <row r="513">
          <cell r="B513" t="str">
            <v>1000P124 NRO DE MODELOS DE SEGURIDAD DESARROLLADOS E IMPLEMENTADOS</v>
          </cell>
        </row>
        <row r="514">
          <cell r="B514" t="str">
            <v>1000P125 NRO DE FAMILIAS QUE TUVIERON ACCESO A TIERRAS (RURAL)</v>
          </cell>
        </row>
        <row r="515">
          <cell r="B515" t="str">
            <v>1000P126 NRO DE FAMILIAS QUE TUVIERON ACCESO A PREDIOS (RURALES O URBANOS)</v>
          </cell>
        </row>
        <row r="516">
          <cell r="B516" t="str">
            <v>1000P127 NRO DE FAMILIAS QUE TUVIERON ACCESO A PLANES DE MEJORAMIENTO DE PREDIOS (RURALES O URBANOS)</v>
          </cell>
        </row>
        <row r="517">
          <cell r="B517" t="str">
            <v>1000P128 NRO DE PROYECTOS DE INFRAESTRUCTURA DESARROLLADOS</v>
          </cell>
        </row>
        <row r="518">
          <cell r="B518" t="str">
            <v>1000P129 CONSULTARIAS REALIZADAS PARA LA REVISION DE LA NORMATIVIDAD</v>
          </cell>
        </row>
        <row r="519">
          <cell r="B519" t="str">
            <v>1000P130 NRO DE ESTRATEGIAS PARA ORGANIZAR Y FORTALECER LA PARTICIPACION DEPARTAMENTAL Y MUNICIPAL IMPLEMENTADAS</v>
          </cell>
        </row>
        <row r="520">
          <cell r="B520" t="str">
            <v>1000P131 NRO DE NUEVOS LINEAMIENTOS Y PROCEDIMIENTOS ESTABLECIDOS (ADJUDICACION DE TIERRAS, SUBSIDIOS DE VIVIENDA, PROTECCION A LA PRODUCCION CAMPESINA, MECANISMOS DE COMERCIALIZACION, ETC)</v>
          </cell>
        </row>
        <row r="521">
          <cell r="B521" t="str">
            <v>1000P132 ESTRATEGIAS Y ACCIONES DESARROLLADAS PARA FORTALECER LOS DIFERENTES FONDOS DE AYUDA</v>
          </cell>
        </row>
        <row r="522">
          <cell r="B522" t="str">
            <v>1000P133 ESTRATEGIAS Y ACCIONES DESARROLLADAS PARA FORTALECER LOS DIFERENTES OBSERVATORIOS DE DESPLAZAMIENTO</v>
          </cell>
        </row>
        <row r="523">
          <cell r="B523" t="str">
            <v>1000P134 AUDITORIAS EXTERNAS CONTRATADAS</v>
          </cell>
        </row>
        <row r="524">
          <cell r="B524" t="str">
            <v>1000P135 NRO DE SISTEMAS DE INFORMACION Y ALERTAS TEMPRANAS IMPLANTADOS</v>
          </cell>
        </row>
        <row r="525">
          <cell r="B525" t="str">
            <v>1000P201 COBERTURA CON LA IMPLEMENTACION DEL SISTEMA DE GESTION</v>
          </cell>
        </row>
        <row r="526">
          <cell r="B526" t="str">
            <v>1000P202 COBERTURA CON LA IMPLEMENTACION DEL SISTEMA DATAWAREHOUSE</v>
          </cell>
        </row>
        <row r="527">
          <cell r="B527" t="str">
            <v>1000P203 PROGRAMACION DE EVENTOS DE DIVULGACION</v>
          </cell>
        </row>
        <row r="528">
          <cell r="B528" t="str">
            <v>1000P204 ESTUDIOS REALIZADOS</v>
          </cell>
        </row>
        <row r="529">
          <cell r="B529" t="str">
            <v>1000P205 PRODUCTOS ESPERADOS POR CONTRATOS SUSCRITOS</v>
          </cell>
        </row>
        <row r="530">
          <cell r="B530" t="str">
            <v>1000P301 SEMINARIOS O EVENTOS REALIZADOS</v>
          </cell>
        </row>
        <row r="531">
          <cell r="B531" t="str">
            <v>1000P302 INFORMES PRESENTADOS</v>
          </cell>
        </row>
        <row r="532">
          <cell r="B532" t="str">
            <v>1000P303 PROYECTOS Y/O PROGRAMAS SELECCIONADOS (PARA SER: IMPULSADOS, FINANCIADOS, EVALUADOS, ASESORADOS, ETC)</v>
          </cell>
        </row>
        <row r="533">
          <cell r="B533" t="str">
            <v>1000P304 ASISTENCIA TECNICA A ENTIDADES</v>
          </cell>
        </row>
        <row r="534">
          <cell r="B534" t="str">
            <v>1000P305 ACTUALIZACION DE DOCUMENTOS</v>
          </cell>
        </row>
        <row r="535">
          <cell r="B535" t="str">
            <v>1000P306 PROPUESTA DE LEY MARCO - NORMAS REGLAMENTARIAS PRESENTADAS A CONGRESO</v>
          </cell>
        </row>
        <row r="536">
          <cell r="B536" t="str">
            <v>1000P307 DIAGNOSTICO DE OFICINAS DE PLANEACION REALIZADOS</v>
          </cell>
        </row>
        <row r="537">
          <cell r="B537" t="str">
            <v>1000P308 SEMINARIOS PARA LA IMPLEMENTACION DEL SINAGEP</v>
          </cell>
        </row>
        <row r="538">
          <cell r="B538" t="str">
            <v>1000P309 INSTITUCIONES FORTALECIDAS PARA LA IMPLEMENTACION DEL SINAGEP</v>
          </cell>
        </row>
        <row r="539">
          <cell r="B539" t="str">
            <v>1000P310 DOCUMENTOS DE DISEÑO DE ESTRATEGIAS DE CAPACITACION.</v>
          </cell>
        </row>
        <row r="540">
          <cell r="B540" t="str">
            <v>1000P311 CONVENIOS CON INSTITUCIONES DE EDUCACION SUPERIOR.</v>
          </cell>
        </row>
        <row r="541">
          <cell r="B541" t="str">
            <v>1000P313 DISEÑOS DE SISTEMAS DE TRANSPORTE PUBLICO URBANO Y MASIVO PRESENTADOS AL DNP</v>
          </cell>
        </row>
        <row r="542">
          <cell r="B542" t="str">
            <v>1000P314 DOCUMENTOS E INVESTIGACIONES QUE PERMITAN LA GESTION TERRITORIAL DISEÑADOS</v>
          </cell>
        </row>
        <row r="543">
          <cell r="B543" t="str">
            <v>1000P315 PROYECTOS ESTRUCTURADOS DENTRO DEL MARCO DE LA POLITICA DE CONCESIONES EN TRANSPORTE</v>
          </cell>
        </row>
        <row r="544">
          <cell r="B544" t="str">
            <v>1000P316 ACTIVIDADES DE BIENESTAR REALIZADAS</v>
          </cell>
        </row>
        <row r="545">
          <cell r="B545" t="str">
            <v>1000P317 DOCUMENTOS A PUBLICAR</v>
          </cell>
        </row>
        <row r="546">
          <cell r="B546" t="str">
            <v>1000P318 MATERIALES Y SUMINISTROS ADQUIRIDOS</v>
          </cell>
        </row>
        <row r="547">
          <cell r="B547" t="str">
            <v>1000P319 CUPOS DE CAPACITACION OFRECIDOS</v>
          </cell>
        </row>
        <row r="548">
          <cell r="B548" t="str">
            <v>1000P320 PRODUCTOS O INFORMES RECIBIDOS A SATISFACCION</v>
          </cell>
        </row>
        <row r="549">
          <cell r="B549" t="str">
            <v>1000P321 REPOSICION DE EQUIPOS</v>
          </cell>
        </row>
        <row r="550">
          <cell r="B550" t="str">
            <v>1000P322 SERVICIO DE MANTENIMIENTO PREVENTIVO Y CORRECTIVO A EQUIPOS</v>
          </cell>
        </row>
        <row r="551">
          <cell r="B551" t="str">
            <v>1000P323 LIQUIDACION FINAL FONDOS REGIONALES DE INVERSION CORPES</v>
          </cell>
        </row>
        <row r="552">
          <cell r="B552" t="str">
            <v>1000P324 ADECUACIONES INSTITUCIONALES EJECUTADAS</v>
          </cell>
        </row>
        <row r="553">
          <cell r="B553" t="str">
            <v>1000P325 ADQUISICION DE SOFTWARE</v>
          </cell>
        </row>
        <row r="554">
          <cell r="B554" t="str">
            <v>1000P326 CONSULTARIAS CONTRATADAS</v>
          </cell>
        </row>
        <row r="555">
          <cell r="B555" t="str">
            <v>1000P327 ELABORACION DE TERMINOS DE REFERENCIA</v>
          </cell>
        </row>
        <row r="556">
          <cell r="B556" t="str">
            <v>1000P328 ESTUDIOS Y MANUALES REVISADOS</v>
          </cell>
        </row>
        <row r="557">
          <cell r="B557" t="str">
            <v>1000P329 ACTIVIDADES PREVIAS AL DESEMBOLSO (REQUISITOS DE OBLIGATORIO CUMPLIMIENTO: CARTAS DE COMPROMISO, POLIZAS, CONVENIOS, ETC)</v>
          </cell>
        </row>
        <row r="558">
          <cell r="B558" t="str">
            <v>1000P401 AREA ADECUADA EN INFRAESTRUCTURA</v>
          </cell>
        </row>
        <row r="559">
          <cell r="B559" t="str">
            <v>1000P402 AREA ADQUIRIDA PARA SEDES</v>
          </cell>
        </row>
        <row r="560">
          <cell r="B560" t="str">
            <v>1000P403 EQUIPOS ADECUADOS</v>
          </cell>
        </row>
        <row r="561">
          <cell r="B561" t="str">
            <v>1000P404 EQUIPOS OPERATIVOS ESPECIALIZADOS ADQUIRIDOS</v>
          </cell>
        </row>
        <row r="562">
          <cell r="B562" t="str">
            <v>1000P405 FUNCIONARIOS CON EQUIPOS DE COMUNICACION (RADIOS)</v>
          </cell>
        </row>
        <row r="563">
          <cell r="B563" t="str">
            <v>1000P406 TARJETAS DECADACTILARES SISTEMATIZADAS</v>
          </cell>
        </row>
        <row r="564">
          <cell r="B564" t="str">
            <v>1000P407 VEHICULOS ADQUIRIDOS</v>
          </cell>
        </row>
        <row r="565">
          <cell r="B565" t="str">
            <v>1000P501 AREA DE SEDES NACIONALES MEJORADAS</v>
          </cell>
        </row>
        <row r="566">
          <cell r="B566" t="str">
            <v>1000P502 AREA DOTADA SEDE NACIONAL</v>
          </cell>
        </row>
        <row r="567">
          <cell r="B567" t="str">
            <v>1000P503 SEDES EN EL EXTERIOR MEJORADAS</v>
          </cell>
        </row>
        <row r="568">
          <cell r="B568" t="str">
            <v>1000P504 SERVICIOS TECNOLOGICOS</v>
          </cell>
        </row>
        <row r="569">
          <cell r="B569" t="str">
            <v>11000000 SECTOR AGROPECUARIO</v>
          </cell>
        </row>
        <row r="570">
          <cell r="B570" t="str">
            <v>1100P001 EMPRESAS GENERADAS</v>
          </cell>
        </row>
        <row r="571">
          <cell r="B571" t="str">
            <v>1100P002 DISTRITOS DE RIEGO TERMINADOS</v>
          </cell>
        </row>
        <row r="572">
          <cell r="B572" t="str">
            <v>1100P003 HECTAREAS PROTEGIDAS DE INUNDACIONES</v>
          </cell>
        </row>
        <row r="573">
          <cell r="B573" t="str">
            <v>1100P004 FUENTES DE AGUA CANALIZADAS</v>
          </cell>
        </row>
        <row r="574">
          <cell r="B574" t="str">
            <v>1100P005 PROYECTOS REALIZADOS POR ALIANZAS</v>
          </cell>
        </row>
        <row r="575">
          <cell r="B575" t="str">
            <v>1100P006 EMPRESAS DE INNOVACION</v>
          </cell>
        </row>
        <row r="576">
          <cell r="B576" t="str">
            <v>1100P007 PERSONAS BENEFICIADAS CON LAS TRANSFERENCIAS TECNOLOGICAS</v>
          </cell>
        </row>
        <row r="577">
          <cell r="B577" t="str">
            <v>1100P008 AREA ADECUADA</v>
          </cell>
        </row>
        <row r="578">
          <cell r="B578" t="str">
            <v>1100P009 AREA AFECTADA POR PLAGAS  Y ENFERMEDADES EN CULTIVOS</v>
          </cell>
        </row>
        <row r="579">
          <cell r="B579" t="str">
            <v>1100P010 AREA BENEFICIADA CON SISTEMA DE RIEGO</v>
          </cell>
        </row>
        <row r="580">
          <cell r="B580" t="str">
            <v>1100P011 AREA CON PROTECCION</v>
          </cell>
        </row>
        <row r="581">
          <cell r="B581" t="str">
            <v>1100P012 AREA SIN PROTECCION</v>
          </cell>
        </row>
        <row r="582">
          <cell r="B582" t="str">
            <v>1100P013 CONEXIONES DOMICILIARIAS</v>
          </cell>
        </row>
        <row r="583">
          <cell r="B583" t="str">
            <v>1100P014 CREDITOS AVALADOS A TRAVES DEL ESQUEMA DEL INCENTIVO A LA CAPITALIZACION RURAL</v>
          </cell>
        </row>
        <row r="584">
          <cell r="B584" t="str">
            <v>1100P015 DISEÑOS DETALLADOS REALIZADOS</v>
          </cell>
        </row>
        <row r="585">
          <cell r="B585" t="str">
            <v>1100P016 DISTRITOS DE RIEGO CONSTRUIDOS</v>
          </cell>
        </row>
        <row r="586">
          <cell r="B586" t="str">
            <v>1100P017 DISTRITOS DE RIEGO REHABILITADOS Y/O COMPLEMENTADOS</v>
          </cell>
        </row>
        <row r="587">
          <cell r="B587" t="str">
            <v>1100P018 MATRIAL INVESTIGATIVO PUBLICADO</v>
          </cell>
        </row>
        <row r="588">
          <cell r="B588" t="str">
            <v>1100P019 ENTES TERRITORIALES APOYADOS</v>
          </cell>
        </row>
        <row r="589">
          <cell r="B589" t="str">
            <v>1100P020 EQUIPOS ADQUIRIDOS</v>
          </cell>
        </row>
        <row r="590">
          <cell r="B590" t="str">
            <v>1100P021 ESTUDIOS DE FACTIBILIDAD REALIZADOS</v>
          </cell>
        </row>
        <row r="591">
          <cell r="B591" t="str">
            <v>1100P022 ESTUDIOS Y DISEÑOS REALIZADOS</v>
          </cell>
        </row>
        <row r="592">
          <cell r="B592" t="str">
            <v>1100P023 CAPACITACION REALIZADA</v>
          </cell>
        </row>
        <row r="593">
          <cell r="B593" t="str">
            <v>1100P024 FAMILIAS BENEFICIADAS CON LA CONSTITUCION O AMPLIACION DE RESGUARDOS INDIGENAS</v>
          </cell>
        </row>
        <row r="594">
          <cell r="B594" t="str">
            <v>1100P025 FOCOS DE ENFERMEDADES DE CONTROL OFICIAL EN ANIMALES REGISTRADOS Y CONTROLADOS</v>
          </cell>
        </row>
        <row r="595">
          <cell r="B595" t="str">
            <v>1100P026 FUNCIONARIOS CAPACITADOS</v>
          </cell>
        </row>
        <row r="596">
          <cell r="B596" t="str">
            <v>1100P027 GRUPOS ASOCIATIVOS CONSTITUIDOS</v>
          </cell>
        </row>
        <row r="597">
          <cell r="B597" t="str">
            <v>1100P028 AREA ADQUIRIDA PARA RESGUARDOS INDIGENAS</v>
          </cell>
        </row>
        <row r="598">
          <cell r="B598" t="str">
            <v>1100P029 INVESTIGACIONES EN CULTIVOS REALIZADAS</v>
          </cell>
        </row>
        <row r="599">
          <cell r="B599" t="str">
            <v>1100P030 ALIANZAS CONSTITUIDAS</v>
          </cell>
        </row>
        <row r="600">
          <cell r="B600" t="str">
            <v>1100P031 NRO DE BENEFICIARIOS PRANES</v>
          </cell>
        </row>
        <row r="601">
          <cell r="B601" t="str">
            <v>1100P032 BENEFICIARIOS VIVIENDA RURAL</v>
          </cell>
        </row>
        <row r="602">
          <cell r="B602" t="str">
            <v>1100P033 DOCUMENTOS IMPRESOS Y/O MAGNETICOS CON INFORMACION SECTORIAL</v>
          </cell>
        </row>
        <row r="603">
          <cell r="B603" t="str">
            <v>1100P034 FAMILIAS BENEFICIADAS CON ADQUISICION TIERRAS</v>
          </cell>
        </row>
        <row r="604">
          <cell r="B604" t="str">
            <v>1100P035 NRO DE FOCOS DE FIEBRE AFTOSA EN EL PAIS (EXCLUYENDO, COSTA ATLANTICA, ANTIOQUIA Y ZONA NORTE DEL CHOCO)</v>
          </cell>
        </row>
        <row r="605">
          <cell r="B605" t="str">
            <v>1100P036 AREA ADQUIRIDA PARA TITULACION</v>
          </cell>
        </row>
        <row r="606">
          <cell r="B606" t="str">
            <v>1100P037 AREA LEGALIZADA PARA TITULACION</v>
          </cell>
        </row>
        <row r="607">
          <cell r="B607" t="str">
            <v>1100P038 AREAS LEGALIZADAS A COMUNIDADES NEGRAS</v>
          </cell>
        </row>
        <row r="608">
          <cell r="B608" t="str">
            <v>1100P039 AREAS RECUPERADAS CON PRODUCTOS INCLUIDOS EN LAS CADENAS PRODUCTIVAS</v>
          </cell>
        </row>
        <row r="609">
          <cell r="B609" t="str">
            <v>1100P040 AREAS REFORESTADAS</v>
          </cell>
        </row>
        <row r="610">
          <cell r="B610" t="str">
            <v>1100P041 DESARROLLO DE CADENAS PRODUCTIVAS</v>
          </cell>
        </row>
        <row r="611">
          <cell r="B611" t="str">
            <v>1100P042 INVESTIGACIONES EJECUTADAS</v>
          </cell>
        </row>
        <row r="612">
          <cell r="B612" t="str">
            <v>1100P043 MICROEMPRESARIOS RURALES BENEFICIADOS</v>
          </cell>
        </row>
        <row r="613">
          <cell r="B613" t="str">
            <v>1100P044 PESCADORES BENEFICIADOS EN TALLERES DE CAPACITACION (EN PROCESAMIENTO Y MANIPULACION DE PRODUCTOS PESQUEROS)</v>
          </cell>
        </row>
        <row r="614">
          <cell r="B614" t="str">
            <v>1100P045 PESCADORES Y ACUICULTORES CAPACITADOS</v>
          </cell>
        </row>
        <row r="615">
          <cell r="B615" t="str">
            <v>1100P046 PRODUCTORES BENEFICIADOS CON PROYECTOS DE ORIGEN TERRITORIAL</v>
          </cell>
        </row>
        <row r="616">
          <cell r="B616" t="str">
            <v>1100P047 PUBLICACIONES Y ESTADISTICAS PESQUERAS</v>
          </cell>
        </row>
        <row r="617">
          <cell r="B617" t="str">
            <v>1100P048 PUNTOS ESTABLECIDOS RED DE SISTEMATIZACION INTERNA DE LA ENTIDAD</v>
          </cell>
        </row>
        <row r="618">
          <cell r="B618" t="str">
            <v>1100P049 RESGUARDOS INDIGENAS</v>
          </cell>
        </row>
        <row r="619">
          <cell r="B619" t="str">
            <v>1100P050 NRO DE RESGUARDOS INDIGENAS CONSTITUIDOS</v>
          </cell>
        </row>
        <row r="620">
          <cell r="B620" t="str">
            <v>1100P051 TITULOS COLECTIVOS OTORGADOS A COMUNIDADES NEGRAS</v>
          </cell>
        </row>
        <row r="621">
          <cell r="B621" t="str">
            <v>1100P052 TITULOS EXPEDIDOS</v>
          </cell>
        </row>
        <row r="622">
          <cell r="B622" t="str">
            <v>1100P053 TONELADAS PRODUCIDAS EN PRODUCTOS DE CADENAS</v>
          </cell>
        </row>
        <row r="623">
          <cell r="B623" t="str">
            <v>1100P054 TONELADAS COMERCIALIZADAS CON RECURSOS DE LOS INCENTIVOS A LA COMERCIALIZACION</v>
          </cell>
        </row>
        <row r="624">
          <cell r="B624" t="str">
            <v>1100P055 INVERSION EN MEJORAS DE RESGUARDOS INDIGENAS</v>
          </cell>
        </row>
        <row r="625">
          <cell r="B625" t="str">
            <v>1100P056 ORGANIZACIONES FORMALES Y/O GRUPOS APOYADOS</v>
          </cell>
        </row>
        <row r="626">
          <cell r="B626" t="str">
            <v>1100P057 PLAGAS  Y ENFERMEDADES EXOTICAS (EN ANIMALES Y VEGETALES) QUE INGRESARON Y SE ESTABLECIERON EN EL PAIS</v>
          </cell>
        </row>
        <row r="627">
          <cell r="B627" t="str">
            <v>1100P058 ERRADICACION DE PLAGAS Y ENFERMEDADES EXOTICAS EN ANIMALES Y VEGETALES DETECTADAS</v>
          </cell>
        </row>
        <row r="628">
          <cell r="B628" t="str">
            <v>1100P059 PROCESOS AGROPECUARIOS MEJORADOS</v>
          </cell>
        </row>
        <row r="629">
          <cell r="B629" t="str">
            <v>1100P060 PRODUCCION AGROPECUARIA COMERCIALIZADA</v>
          </cell>
        </row>
        <row r="630">
          <cell r="B630" t="str">
            <v>1100P061 PROYECTOS FORMULADOS</v>
          </cell>
        </row>
        <row r="631">
          <cell r="B631" t="str">
            <v>1100P062 PROYECTOS DE TRANSFERENCIA DE TECNOLOGIA FINANCIADOS A NIVEL  REGIONAL</v>
          </cell>
        </row>
        <row r="632">
          <cell r="B632" t="str">
            <v>1100P063 PROYECTOS REALIZADOS CON ORGANISMOS INTERNACIONALES Y PROGRAMAS SECTORIALES</v>
          </cell>
        </row>
        <row r="633">
          <cell r="B633" t="str">
            <v>1100P064 PROYECTOS REALIZADOS A TRAVES DE POLITICA SECTORIAL</v>
          </cell>
        </row>
        <row r="634">
          <cell r="B634" t="str">
            <v>1100P065 EJEMPLARES O AVISOS DE PRENSA PUBLICADOS</v>
          </cell>
        </row>
        <row r="635">
          <cell r="B635" t="str">
            <v>1100P066 SEMILLA CERTIFICADA</v>
          </cell>
        </row>
        <row r="636">
          <cell r="B636" t="str">
            <v>1100P067 VIVIENDAS BENEFICIADAS</v>
          </cell>
        </row>
        <row r="637">
          <cell r="B637" t="str">
            <v>1100P068 VOLUMEN DE PRODUCCION</v>
          </cell>
        </row>
        <row r="638">
          <cell r="B638" t="str">
            <v>1100P069 TONELADAS PRODUCIDAS PARA CONSUMO INTERNO INCLUIDOS EN CADENAS PRODUCTIVAS (PROGRAMA DE PROMOCION AL AGRO, PROAGRO)</v>
          </cell>
        </row>
        <row r="639">
          <cell r="B639" t="str">
            <v>1100P070 NRO DE FAMILIAS CAMPESINAS BENEFICIADAS CON LA ADQUISICION DE TIERRAS</v>
          </cell>
        </row>
        <row r="640">
          <cell r="B640" t="str">
            <v>1100P071 HECTAREAS ENTREGADAS A CAMPESINOS</v>
          </cell>
        </row>
        <row r="641">
          <cell r="B641" t="str">
            <v>1100P072 FAMILIAS INDIGENAS BENEFICIADAS CON LA CONSTITUCION Y AMPLIACION DE RESGUARDOS</v>
          </cell>
        </row>
        <row r="642">
          <cell r="B642" t="str">
            <v>1100P073 NRO DE EMPLEOS DIRECTOS GENERADOS CON PROGRAMAS DE REFORMA AGRARIA</v>
          </cell>
        </row>
        <row r="643">
          <cell r="B643" t="str">
            <v>1100P074 NRO DE ZONAS DE RESERVA CAMPESINA CONSTITUIDAS LEGALMENTE</v>
          </cell>
        </row>
        <row r="644">
          <cell r="B644" t="str">
            <v>1100P075 NRO DE EMPLEOS GENERADOS CON PRODUCTOS INCLUIDOS EN CADENAS PRODUCTIVAS</v>
          </cell>
        </row>
        <row r="645">
          <cell r="B645" t="str">
            <v>1100P076 NRO DE FAMILIAS BENEFICIADAS CON PROYECTOS DE MEJORAMEINTO DE INFRAESTRUCTURA</v>
          </cell>
        </row>
        <row r="646">
          <cell r="B646" t="str">
            <v>1100P077 NRO DE FAMILIAS BENEFICIADAS CON SUBSIDIOS DE VIVIENDA SOCIAL RURAL</v>
          </cell>
        </row>
        <row r="647">
          <cell r="B647" t="str">
            <v>1100P078 NRO DE PLANES DE ORDENAMIENTO Y MANEJO DE RECURSOS PESQUEROS FORMULADOS</v>
          </cell>
        </row>
        <row r="648">
          <cell r="B648" t="str">
            <v>1100P079 NRO DE HECTAREAS REFORESTADAS CON EL CERTIFICADO DE INCENTIVO FORESTAL, CIF</v>
          </cell>
        </row>
        <row r="649">
          <cell r="B649" t="str">
            <v>1100P080 VALOR ENTREGADO  A TRAVES DE LOS PROGRAMAS DE "INCENTIVO AL ALMACENAMIENTO Y COMPENSACION DEL PRECIO"</v>
          </cell>
        </row>
        <row r="650">
          <cell r="B650" t="str">
            <v>1100P081 NRO DE TONELADAS TRANSADAS CON LOS PROGRAMAS DE "INCENTIVO AL ALMACENAMIENTO Y COMPENSACION DEL PRECIO" ( ALGODON)</v>
          </cell>
        </row>
        <row r="651">
          <cell r="B651" t="str">
            <v>1100P082 NRO DE HECTAREAS ADECUADAS QUE SE INCORPORAN A LA PRODUCION EN PEQUEÑA IRRIGACION</v>
          </cell>
        </row>
        <row r="652">
          <cell r="B652" t="str">
            <v>1100P083 NRO DE EMPRESAS DE INNOVACION CREADAS EN EL SECTOR AGROPECUARIO</v>
          </cell>
        </row>
        <row r="653">
          <cell r="B653" t="str">
            <v>1100P084 NRO DE PERSONAS BENEFICIADAS CON LAS TRANSFERENCIAS TECNOLOGICAS QUE FUERON APROPIADAS POR LAS COMUNIDADES Y/O EL SECTOR PRIVADO</v>
          </cell>
        </row>
        <row r="654">
          <cell r="B654" t="str">
            <v>12000000 SECTOR SANEAMIENTO BASICO</v>
          </cell>
        </row>
        <row r="655">
          <cell r="B655" t="str">
            <v>1200P001 LONGITUD DE ALCANTARILLADO CONSTRUIDO</v>
          </cell>
        </row>
        <row r="656">
          <cell r="B656" t="str">
            <v>1200P002 COBERTURA CON EL SISTEMA DE ALCANTARILLADO</v>
          </cell>
        </row>
        <row r="657">
          <cell r="B657" t="str">
            <v>1200P003 COBERTURA CON SISTEMA DE ACUEDUCTO</v>
          </cell>
        </row>
        <row r="658">
          <cell r="B658" t="str">
            <v>1200P004 COBERTURA EN SERVICIO DE ASEO</v>
          </cell>
        </row>
        <row r="659">
          <cell r="B659" t="str">
            <v>1200P005 M3 DE AGUA TRATADA PARA SERVICIO DE ACUEDUCTO</v>
          </cell>
        </row>
        <row r="660">
          <cell r="B660" t="str">
            <v>1200P006 M3 DE AGUA TRATADA RECUPERADA (TRATAMIENTO DE AGUAS)</v>
          </cell>
        </row>
        <row r="661">
          <cell r="B661" t="str">
            <v>1200P007 PLANTAS DE TRATAMIENTO DE AGUAS NEGRAS POR CADA CIEN MIL HABITANTES</v>
          </cell>
        </row>
        <row r="662">
          <cell r="B662" t="str">
            <v>1200P008 LICITACIONES ABIERTAS OPERACION CON INVERSION</v>
          </cell>
        </row>
        <row r="663">
          <cell r="B663" t="str">
            <v>1200P009 LICITACIONES ABIERTAS CONSTRUCTOR-OPERADOR</v>
          </cell>
        </row>
        <row r="664">
          <cell r="B664" t="str">
            <v>1200P010 PERSONAS CAPACITADAS EN GESTION AMBIENTAL Y EMPRESARIAL</v>
          </cell>
        </row>
        <row r="665">
          <cell r="B665" t="str">
            <v>1200P011 TRABAJADORES DEL SECTOR CERTIFICADOS EN FORMACION BASADAS EN COMPETENCIAS LABORALES</v>
          </cell>
        </row>
        <row r="666">
          <cell r="B666" t="str">
            <v>1200P012 CONSTRUCCION SISTEMA DE ALCANTARILLADO</v>
          </cell>
        </row>
        <row r="667">
          <cell r="B667" t="str">
            <v>1200P013 ACOMETIDAS DE ACUEDUCTO INSTALADAS Y FUNCIONANDO</v>
          </cell>
        </row>
        <row r="668">
          <cell r="B668" t="str">
            <v>1200P014 SERVICIO DE RECOLECCION DE BASURA</v>
          </cell>
        </row>
        <row r="669">
          <cell r="B669" t="str">
            <v>1200P015 VIVIENDAS CON SERVICIOS BASICOS DE ACUEDUTO, ALCANTARILLADO Y SERVICIO DE RECOLECCION DE BASURAS</v>
          </cell>
        </row>
        <row r="670">
          <cell r="B670" t="str">
            <v>13000000 SECTOR TRABAJO Y SEGURIDAD SOCIAL</v>
          </cell>
        </row>
        <row r="671">
          <cell r="B671" t="str">
            <v>1300P001 NIÑOS ATENDIDOS CON EL PROGRAMA HOGARES COMUNITARIOS DE BIENESTAR INFANTIL</v>
          </cell>
        </row>
        <row r="672">
          <cell r="B672" t="str">
            <v>1300P002 NIÑOS ATENDIDOS EN PROGRAMAS DE DESAYUNOS, ALMUERZOS Y REFRIGERIOS ESCOLARES</v>
          </cell>
        </row>
        <row r="673">
          <cell r="B673" t="str">
            <v>1300P003 NIÑOS, JOVENES Y MUJERES GESTANTES Y LACTANTES CON COMPLEMENTO NUTRICIONAL Y OTROS BENEFICIOS</v>
          </cell>
        </row>
        <row r="674">
          <cell r="B674" t="str">
            <v>1300P004 FAMILIAS ATENDIDAS EN TORNO A EPISODIOS DE VIOLENCIA INTRA FAMILIAR</v>
          </cell>
        </row>
        <row r="675">
          <cell r="B675" t="str">
            <v>1300P005 ALUMNOS ATENDIDOS POR EL FONDO DE INDUSTRIA DE LA CONSTRUCCION, FIC</v>
          </cell>
        </row>
        <row r="676">
          <cell r="B676" t="str">
            <v>1300P006 ALUMNOS ATENDIDOS SEGUN EL SISTEMA DE INFORMACION PARA LA GESTION ACADEMICA - CENTROS AGROPECUARIOS Y MINEROS</v>
          </cell>
        </row>
        <row r="677">
          <cell r="B677" t="str">
            <v>1300P007 ALUMNOS ATENDIDOS SEGUN EL SISTEMA DE INFORMACION PARA LA GESTION ACADEMICA - CENTROS DE FORMACION PROFESIONAL COMERCIALES Y DE SERVICIOS DEL SENA</v>
          </cell>
        </row>
        <row r="678">
          <cell r="B678" t="str">
            <v>1300P008 ALUMNOS ATENDIDOS SEGUN EL SISTEMA DE INFORMACION PARA LA GESTION ACADEMICA - CENTROS INDUSTRIALES Y DE LA CONSTRUCCION DEL SENA</v>
          </cell>
        </row>
        <row r="679">
          <cell r="B679" t="str">
            <v>1300P009 ALUMNOS ATENDIDOS SEGUN EL SISTEMA DE INFORMACION PARA LA GESTION ACADEMICA - CENTROS MULTISECTORIALES DEL SENA</v>
          </cell>
        </row>
        <row r="680">
          <cell r="B680" t="str">
            <v>1300P010 DISEÑOS CURRICULARES ACTUALIZADOS POR COMPETENCIAS LABORALES</v>
          </cell>
        </row>
        <row r="681">
          <cell r="B681" t="str">
            <v>1300P011 DISEÑOS CURRICULARES ELABORADOS POR COMPETENCIAS LABORALES</v>
          </cell>
        </row>
        <row r="682">
          <cell r="B682" t="str">
            <v>1300P012 EMPRESAS ATENDIDAS POR EL PROGRAMA DE DESARROLLO EMPRESARIAL</v>
          </cell>
        </row>
        <row r="683">
          <cell r="B683" t="str">
            <v>1300P013 EMPRESAS INCUBADAS OPERANDO</v>
          </cell>
        </row>
        <row r="684">
          <cell r="B684" t="str">
            <v>1300P014 INVERSION PROMEDIO EN CAPACITACION POR FUNCIONARIO</v>
          </cell>
        </row>
        <row r="685">
          <cell r="B685" t="str">
            <v>1300P015 PATENTES REGISTRADAS EN PROYECTOS DE INNOVACION TECNOLOGICA</v>
          </cell>
        </row>
        <row r="686">
          <cell r="B686" t="str">
            <v>1300P016 PROYECTOS DE INNOVACION Y DESARROLLO TECNOLOGICO APOYADOS POR EL SENA,</v>
          </cell>
        </row>
        <row r="687">
          <cell r="B687" t="str">
            <v>1300P017 INFORMES ENTREGADOS</v>
          </cell>
        </row>
        <row r="688">
          <cell r="B688" t="str">
            <v>14000000 SECTOR VIVIENDA Y DESARROLLO URBANO</v>
          </cell>
        </row>
        <row r="689">
          <cell r="B689" t="str">
            <v>1400P001 FAMILIAS QUE HABITAN EN VIVIENDA ALQUILADA</v>
          </cell>
        </row>
        <row r="690">
          <cell r="B690" t="str">
            <v>1400P002 FAMILIAS QUE HABITAN EN INQUILINATOS</v>
          </cell>
        </row>
        <row r="691">
          <cell r="B691" t="str">
            <v>1400P003 VIVIENDAS QUE NO CUMPLEN CON LOS ESTANDARES INTERNACIONALES Y/O NACIONALES DE CONSTRUCCION</v>
          </cell>
        </row>
        <row r="692">
          <cell r="B692" t="str">
            <v>1400P004 CUENTAS DE AHORRO PROGRAMADO ABIERTAS EN LAS ENTES FINANCIEROS</v>
          </cell>
        </row>
        <row r="693">
          <cell r="B693" t="str">
            <v>1400P005 SUBSIDIOS DE VIVIENDA OTORGADOS</v>
          </cell>
        </row>
        <row r="694">
          <cell r="B694" t="str">
            <v>1400P006 PROGRAMAS DE MEJORAMIENTO DE LAS CONDICIONES DE HABITABILIDAD Y CALIDAD DE VIDA EN LOS ASENTAMIENTOS</v>
          </cell>
        </row>
        <row r="695">
          <cell r="B695" t="str">
            <v>1400P007 PROGRAMAS DESARROLLADOS PARA LA COMERCIALIZACION DE VIVIENDA DE INTERES SOCIAL (OFERENTES Y DEMANDANTES)</v>
          </cell>
        </row>
        <row r="696">
          <cell r="B696" t="str">
            <v>1400P008 FAMILIAS QUE POSEEN  VIVIENDA PROPIA</v>
          </cell>
        </row>
        <row r="697">
          <cell r="B697" t="str">
            <v>1400P009 FAMILIAS QUE TIENEN DIFICULTADES PARA PAGAR LAS CUOTAS DE SU VIVIENDA</v>
          </cell>
        </row>
        <row r="698">
          <cell r="B698" t="str">
            <v>1400P010 PROGRAMAS DE CONSTRUCCION HABITACIONAL EN UNA ZONA O REGION</v>
          </cell>
        </row>
        <row r="699">
          <cell r="B699" t="str">
            <v>1400P011 FAMILIAS QUE HABITAN EN VIVIENDAS QUE  CUMPLEN CON LOS REQUISITOS  MINIMOS DE HABITABILIDAD DE LAS UNIDADES BASICAS</v>
          </cell>
        </row>
        <row r="700">
          <cell r="B700" t="str">
            <v>1400P012 PROGRAMAS DE VIVIENDA DIRIGIDOS A FAMILIAS Y/O REFUGIADOS QUE HAN SIDO OBJETO DE FENOMENOS NATURALES</v>
          </cell>
        </row>
        <row r="701">
          <cell r="B701" t="str">
            <v>1400P013 PROGRAMAS DIRIGIDOS A LOTES CON SERVICIOS</v>
          </cell>
        </row>
        <row r="702">
          <cell r="B702" t="str">
            <v>1400P014 PROGRAMAS DE MEJORAMIENTO A  BARRIOS POPULARES Y TUGURIOS</v>
          </cell>
        </row>
        <row r="703">
          <cell r="B703" t="str">
            <v>1400P015 FAMILIAS ATENDIDAS CON SOLUCION DE VIVIENDA</v>
          </cell>
        </row>
        <row r="704">
          <cell r="B704" t="str">
            <v>1400P016 PREDIOS MEJORADOS</v>
          </cell>
        </row>
        <row r="705">
          <cell r="B705" t="str">
            <v>1400P017 VIVIENDAS CON SERVICIOS BASICOS: ENERGIA, ACUEDUCTO Y ALCANTARILLADO</v>
          </cell>
        </row>
        <row r="706">
          <cell r="B706" t="str">
            <v>1400P018 MUNICIPIOS ASISTIDOS TECNICAMENTE EN SUS PROCESOS DE PLANIFICACION Y GESTION TERRITORIAL</v>
          </cell>
        </row>
        <row r="707">
          <cell r="B707" t="str">
            <v>1400P019 ESTUDIOS DE VIVIENDA Y DESARROLLO URBANO ELABORADOS</v>
          </cell>
        </row>
        <row r="708">
          <cell r="B708" t="str">
            <v>15000000 SECTOR DESARROLLO COMUNITARIO</v>
          </cell>
        </row>
        <row r="709">
          <cell r="B709" t="str">
            <v>1500P001 TASA DE MORTALIDAD INFANTIL</v>
          </cell>
        </row>
        <row r="710">
          <cell r="B710" t="str">
            <v>1500P002 ESTUDIOS DE MERCADO REALIZADOS</v>
          </cell>
        </row>
        <row r="711">
          <cell r="B711" t="str">
            <v>1500P003 PRESUPU EJECUTADO POR PRODUCTO</v>
          </cell>
        </row>
        <row r="712">
          <cell r="B712" t="str">
            <v>1500P004 SUBSIDIOS Y/O CREDITOS ENTREGADOS</v>
          </cell>
        </row>
        <row r="713">
          <cell r="B713" t="str">
            <v>17000000 SECTOR TURISMO</v>
          </cell>
        </row>
        <row r="714">
          <cell r="B714" t="str">
            <v>1700P001 ACTOS DELINCUENCIALES PRESENTADOS CONTRA TURISTAS</v>
          </cell>
        </row>
        <row r="715">
          <cell r="B715" t="str">
            <v>1700P002 TIPO DE ACTOS DELINCUENCIALES FRECUENTES</v>
          </cell>
        </row>
        <row r="716">
          <cell r="B716" t="str">
            <v>1700P003 ATRACTIVOS TURISTICOS CON VIGILANCIA</v>
          </cell>
        </row>
        <row r="717">
          <cell r="B717" t="str">
            <v>1700P004 INVERSION PARA LA ADQUISICION DE EQUIPOS DE VIGILANCIA</v>
          </cell>
        </row>
        <row r="718">
          <cell r="B718" t="str">
            <v>1700P005 INVERSION PARA DOTACION</v>
          </cell>
        </row>
        <row r="719">
          <cell r="B719" t="str">
            <v>1700P006 PUNTOS DE INFORMACION Y CONTROL</v>
          </cell>
        </row>
        <row r="720">
          <cell r="B720" t="str">
            <v>1700P007 PROYECTOS PRESENTADOS ANTE ENTES DE COOPERACION INTERNACIONAL</v>
          </cell>
        </row>
        <row r="721">
          <cell r="B721" t="str">
            <v>1700P008 ASISTENCIAS TECNICAS IMPARTIDAS</v>
          </cell>
        </row>
        <row r="722">
          <cell r="B722" t="str">
            <v>1700P009 ASISTENCIAS TECNICAS RECIBIDAS</v>
          </cell>
        </row>
        <row r="723">
          <cell r="B723" t="str">
            <v>1700P010 INTERCAMBIOS REALIZADOS CON EXPERTOS INTERNACIONALES</v>
          </cell>
        </row>
        <row r="724">
          <cell r="B724" t="str">
            <v>1700P011 INDICADORES IMPLEMENTADOS</v>
          </cell>
        </row>
        <row r="725">
          <cell r="B725" t="str">
            <v>1700P012 ASESORIAS IMPARTIDAS</v>
          </cell>
        </row>
        <row r="726">
          <cell r="B726" t="str">
            <v>1700P013 EVENTOS DE SENSIBILIZACION Y DIFUSION DE INDICADORES</v>
          </cell>
        </row>
        <row r="727">
          <cell r="B727" t="str">
            <v>1700P014 EVENTOS DE SENSIBILIZACION Y APROPIACION DE PROYECTOS</v>
          </cell>
        </row>
        <row r="728">
          <cell r="B728" t="str">
            <v>1700P015 TURISTAS (NACIONALES O EXTRANJEROS) QUE VISITAN UNA REGION</v>
          </cell>
        </row>
        <row r="729">
          <cell r="B729" t="str">
            <v>1700P016 PRESTADORES DE SERVICIOS TURISTICOS</v>
          </cell>
        </row>
        <row r="730">
          <cell r="B730" t="str">
            <v>1700P017 NORMAS TECNICAS SECTORIALES</v>
          </cell>
        </row>
        <row r="731">
          <cell r="B731" t="str">
            <v>1700P018 EMPRESAS CERTIFICADAS</v>
          </cell>
        </row>
        <row r="732">
          <cell r="B732" t="str">
            <v>1700P019 PERSONAS CERTIFICADAS</v>
          </cell>
        </row>
        <row r="733">
          <cell r="B733" t="str">
            <v>1700P020 EVENTOS DE CAPACITACION</v>
          </cell>
        </row>
        <row r="734">
          <cell r="B734" t="str">
            <v>1700P021 LICITACIONES ABIERTAS</v>
          </cell>
        </row>
        <row r="735">
          <cell r="B735" t="str">
            <v>1700P022 LICITACIONES NACIONALES ABIERTAS</v>
          </cell>
        </row>
        <row r="736">
          <cell r="B736" t="str">
            <v>1700P023 LICITACIONES INTERNACIONALES ABIERTAS.</v>
          </cell>
        </row>
        <row r="737">
          <cell r="B737" t="str">
            <v>19000000 SECTOR ARTESANIAS</v>
          </cell>
        </row>
        <row r="738">
          <cell r="B738" t="str">
            <v>1900P001 EMPLEOS CONSERVADOS POR EMPRESAS ARTESANALES ATENDIDAS</v>
          </cell>
        </row>
        <row r="739">
          <cell r="B739" t="str">
            <v>1900P002 EMPLEOS GENERADOS POR EMPRESAS ARTESANALES ATENDIDAS</v>
          </cell>
        </row>
        <row r="740">
          <cell r="B740" t="str">
            <v>1900P003 EVENTOS DE PROMOCION DEL SECTOR ARTESANAL REALIZADOS</v>
          </cell>
        </row>
        <row r="741">
          <cell r="B741" t="str">
            <v>20000000 CIENCIA Y TECNOLOGIA</v>
          </cell>
        </row>
        <row r="742">
          <cell r="B742" t="str">
            <v>2000P001 AGENDAS TERRITORIALES DE C&amp;T</v>
          </cell>
        </row>
        <row r="743">
          <cell r="B743" t="str">
            <v>2000P002 AVANCE EN EL MAPA DE REFERENCIA DEL SNC&amp;T</v>
          </cell>
        </row>
        <row r="744">
          <cell r="B744" t="str">
            <v>2000P003 PROYECTOS DE ALTO RIESGO TECNOLOGICO Y COMERCIAL FINANCIADOS</v>
          </cell>
        </row>
        <row r="745">
          <cell r="B745" t="str">
            <v>2000P004 PORTALES EN C&amp;T</v>
          </cell>
        </row>
      </sheetData>
      <sheetData sheetId="15">
        <row r="2">
          <cell r="B2" t="str">
            <v>01000000 SECTOR DEFENSA Y SEGURIDAD</v>
          </cell>
        </row>
        <row r="3">
          <cell r="B3" t="str">
            <v>0100I001 ASALTOS POR PARTE DE GRUPOS AL MARGEN DE LA LEY A POBLACIONES</v>
          </cell>
        </row>
        <row r="4">
          <cell r="B4" t="str">
            <v>0100I002 CAPACIDAD HELICOPORADA (HELICOPTEROS) EN HORAS</v>
          </cell>
        </row>
        <row r="5">
          <cell r="B5" t="str">
            <v>0100I003 AREA CUBIERTA CON PRESENCIA DE FUERZA PUBLICA</v>
          </cell>
        </row>
        <row r="6">
          <cell r="B6" t="str">
            <v>0100I004 POBLACION CUBIERTA CON PRESENCIA DE FUERZA PUBLICA</v>
          </cell>
        </row>
        <row r="7">
          <cell r="B7" t="str">
            <v>0100I005 ASALTOS GUERRILLEROS A POBLACIONES</v>
          </cell>
        </row>
        <row r="8">
          <cell r="B8" t="str">
            <v>0100I006 ATAQUES GUERRILLEROS A UNIDADES MILITARES</v>
          </cell>
        </row>
        <row r="9">
          <cell r="B9" t="str">
            <v>0100I007 OPERACIONES MILITARES OFENSIVAS Y DE CONTROL DE AREA</v>
          </cell>
        </row>
        <row r="10">
          <cell r="B10" t="str">
            <v>0100I008 MIEMBROS DE LA FUERZA PUBLICA POR CADA 100 KMS²</v>
          </cell>
        </row>
        <row r="11">
          <cell r="B11" t="str">
            <v>0100I009 CAPTURAS</v>
          </cell>
        </row>
        <row r="12">
          <cell r="B12" t="str">
            <v>0100I010 LABORATORIOS DESTRUIDOS</v>
          </cell>
        </row>
        <row r="13">
          <cell r="B13" t="str">
            <v>0100I011 COCAINA INCAUTADA</v>
          </cell>
        </row>
        <row r="14">
          <cell r="B14" t="str">
            <v>0100I012 MARIHUANA INCAUTADA</v>
          </cell>
        </row>
        <row r="15">
          <cell r="B15" t="str">
            <v>0100I013 DROGA INCAUTADA (MORFINA, HEROINA, BAZUCO)</v>
          </cell>
        </row>
        <row r="16">
          <cell r="B16" t="str">
            <v>0100I014 PRECURSORES QUIMICOS LIQUIDOS INCAUTADOS</v>
          </cell>
        </row>
        <row r="17">
          <cell r="B17" t="str">
            <v>0100I015 PRECURSORES QUIMICOS SOLIDOS INCAUTADOS</v>
          </cell>
        </row>
        <row r="18">
          <cell r="B18" t="str">
            <v>0100I016 CULTIVOS ILICITOS ERRADICADOS MANUALMENTE</v>
          </cell>
        </row>
        <row r="19">
          <cell r="B19" t="str">
            <v>0100I017 CULTIVOS ILICITOS FUMIGADOS</v>
          </cell>
        </row>
        <row r="20">
          <cell r="B20" t="str">
            <v>0100I018 DELITOS DE MAYOR IMPACTO</v>
          </cell>
        </row>
        <row r="21">
          <cell r="B21" t="str">
            <v>0100I019 MATERIAL DE GUERRA INCAUTADO (ARMAS, MUNICION, GRANADAS)</v>
          </cell>
        </row>
        <row r="22">
          <cell r="B22" t="str">
            <v>0100I020 SECUESTRADOS RESCATADOS</v>
          </cell>
        </row>
        <row r="23">
          <cell r="B23" t="str">
            <v>0100I021 COBERTURA AREA MARITIMA</v>
          </cell>
        </row>
        <row r="24">
          <cell r="B24" t="str">
            <v>0100I022 RECURSOS ASIGNADOS AL PROGRAMA DE "TRANSPARENCIA Y CONVIVENCIA.</v>
          </cell>
        </row>
        <row r="25">
          <cell r="B25" t="str">
            <v>0100I023 PREDIOS TITULADOS O CON CONTRATO DE ASIGNACION EN EL PROGRAMA DE "TRANSPARENCIA Y CONVIVENCIA".</v>
          </cell>
        </row>
        <row r="26">
          <cell r="B26" t="str">
            <v>0100I024 PERSONAS CAPACITADAS EN PREVENCION EN EL PROGRAMA DE "TRANSPARENCIA Y CONVIVENCIA".</v>
          </cell>
        </row>
        <row r="27">
          <cell r="B27" t="str">
            <v>0100I025 ENTIDADES BENEFICIADAS CON PROYECTOS DE FORTALECIMIENTO INSTITUCIONAL EN EL PROGRAMA DE "TRANSPARENCIA Y CONVIVENCIA".</v>
          </cell>
        </row>
        <row r="28">
          <cell r="B28" t="str">
            <v>0100I026 HECTAREAS CULTIVADAS EN EL PROGRAMA DE "EL CAMPO EN ACCION".</v>
          </cell>
        </row>
        <row r="29">
          <cell r="B29" t="str">
            <v>0100I027 FAMILIAS INVOLUCRADAS  EN EL PROGRAMA DE EL CAMPO EN ACCION".</v>
          </cell>
        </row>
        <row r="30">
          <cell r="B30" t="str">
            <v>0100I028 RECURSOS APALANCADOS EN EL PROGRAMA DE "EL CAMPO EN ACCION".</v>
          </cell>
        </row>
        <row r="31">
          <cell r="B31" t="str">
            <v>0100I029 CARTILLAS REPRODUCIDAS CON EL PROGRAMA DE "CONVIVENCIA CIUDADANA".</v>
          </cell>
        </row>
        <row r="32">
          <cell r="B32" t="str">
            <v>0100I030 MUNICIPIOS APLICANDO LA CAPACITACION CON EL PROGRAMA DE "CONVIVENCIA CIUDADANA".</v>
          </cell>
        </row>
        <row r="33">
          <cell r="B33" t="str">
            <v>0100I031 MULTIPLICADORES CAPACITADOS EN EL MATERIAL DEL BUEN CIUDADANO CON EL PROGRAMA DE "CONVIVENCIA CIUDADANA".</v>
          </cell>
        </row>
        <row r="34">
          <cell r="B34" t="str">
            <v>0100I032 INDICE DE ACTIVIDAD ARMADA DE GRUPOS GUERRILLEROS</v>
          </cell>
        </row>
        <row r="35">
          <cell r="B35" t="str">
            <v>0100I033 INDICE DE MASACRES</v>
          </cell>
        </row>
        <row r="36">
          <cell r="B36" t="str">
            <v>0100I034 INDICE DE HOMICIDIOS</v>
          </cell>
        </row>
        <row r="37">
          <cell r="B37" t="str">
            <v>0100I035 INDICE DE SECUESTRO</v>
          </cell>
        </row>
        <row r="38">
          <cell r="B38" t="str">
            <v>0100I036 INDICE DE VIOLENCIA INTRA FAMILIAR</v>
          </cell>
        </row>
        <row r="39">
          <cell r="B39" t="str">
            <v>0100I037 INDICE DE DELITOS SEXUALES</v>
          </cell>
        </row>
        <row r="40">
          <cell r="B40" t="str">
            <v>0100I038 INDICE DE LESIONES PERSONALES</v>
          </cell>
        </row>
        <row r="41">
          <cell r="B41" t="str">
            <v>0100I039 INDICE DE ATRACOS</v>
          </cell>
        </row>
        <row r="42">
          <cell r="B42" t="str">
            <v>0100I040 INDICE DE HURTO A RESIDENCIAS</v>
          </cell>
        </row>
        <row r="43">
          <cell r="B43" t="str">
            <v>0100I041 INDICE DE HURTO DE VEHICULOS</v>
          </cell>
        </row>
        <row r="44">
          <cell r="B44" t="str">
            <v>0100I042 INDICE DE ASALTOS BANCARIOS</v>
          </cell>
        </row>
        <row r="45">
          <cell r="B45" t="str">
            <v>0100I043 INDICE DE PIRATERIA TERRESTRE</v>
          </cell>
        </row>
        <row r="46">
          <cell r="B46" t="str">
            <v>0100I044 INDICE DE MUERTES EN ACCIDENTE DE TRANSITO</v>
          </cell>
        </row>
        <row r="47">
          <cell r="B47" t="str">
            <v>0100I045 INDICE DE SUICIDIO</v>
          </cell>
        </row>
        <row r="48">
          <cell r="B48" t="str">
            <v>0100I046 INDICE DE VIOLACIONES A DERECHOS HUMANOS</v>
          </cell>
        </row>
        <row r="49">
          <cell r="B49" t="str">
            <v>0100I047 INDICE DE DESPLAZADOS</v>
          </cell>
        </row>
        <row r="50">
          <cell r="B50" t="str">
            <v>0100I048 ENTES TERRITORIALES CON CENTROS OPERATIVOS DE SEGUIMIENTO DEL DELITO, COSED EN FUNCIONAMIENTO</v>
          </cell>
        </row>
        <row r="51">
          <cell r="B51" t="str">
            <v>0100I049 EJES VIALES CON PROGRAMAS DE SEGURIDAD INSTALADOS</v>
          </cell>
        </row>
        <row r="52">
          <cell r="B52" t="str">
            <v>0100I050 INDICE DE DELITOS COMETIDOS EN EJES VIALES</v>
          </cell>
        </row>
        <row r="53">
          <cell r="B53" t="str">
            <v>0100I051 MUNICIPIOS EN LOS QUE LA POLICIA IMPLEMENTE EL PROGRAMA "CENTROS OPERATIVOS DE SEGUIMIENTO DEL DELITO, COSED"</v>
          </cell>
        </row>
        <row r="54">
          <cell r="B54" t="str">
            <v>0100I052 MUNICIPIOS QUE IMPLEMENTEN PROGRAMA DE CIRCUITOS CERRADOS DE TELEVISION, CCTV</v>
          </cell>
        </row>
        <row r="55">
          <cell r="B55" t="str">
            <v>0100I053 CAMARAS INSTALADAS POR MUNICIPIO</v>
          </cell>
        </row>
        <row r="56">
          <cell r="B56" t="str">
            <v>0100I054 MUNICIPIOS DE LOS AUTORIZADOS A SOLICITAR LA RESTRICCION "PORTE DE ARMAS", QUE APLICAN LA MEDIDA</v>
          </cell>
        </row>
        <row r="57">
          <cell r="B57" t="str">
            <v>0100I055 INDICE DE HOMICIDIO CON ARMA DE FUEGO EN LOS MUNICIPIOS EN DONDE SE APLIQUE LA RESTRICCION (TASA POR CIEN MIL)</v>
          </cell>
        </row>
        <row r="58">
          <cell r="B58" t="str">
            <v>0100I056 RECURSOS CAPTADOS PARA LA IMPLEMENTACION DEL SISTEMA EN LAS CUATRO INSTITUCIONES CON FUNCIONES DE POLICIA JUDICIAL</v>
          </cell>
        </row>
        <row r="59">
          <cell r="B59" t="str">
            <v>0100I057 INDICE DE IMPUNIDAD EN CASOS DE DELITOS COMETIDOS CON ARMA DE FUEGO</v>
          </cell>
        </row>
        <row r="60">
          <cell r="B60" t="str">
            <v>0100I058 REGISTROS POR AÑO EN LA BASE DE DATOS CENTRAL (INFORMACION DE ARMAS, BALAS Y CASQUILLOS INVOLUCRADOS EN CRIMENES INVESTIGADOS POR LAS AUTORIDADES)</v>
          </cell>
        </row>
        <row r="61">
          <cell r="B61" t="str">
            <v>0100I059 CONVENIOS INTERINSTITUCIONALES PARA CONSOLIDAR SISTEMA (QUE CONTENGA, ACTUALICE Y ALMACENE LA INFORMACION DE ARMAS, BALAS Y CASQUILLOS INVOLUCRADOS EN CRIMENES INVESTIGADOS POR LAS AUTORIDADES)</v>
          </cell>
        </row>
        <row r="62">
          <cell r="B62" t="str">
            <v>0100I060 ASALTOS GUERRILLEROS A POBLACIONES</v>
          </cell>
        </row>
        <row r="63">
          <cell r="B63" t="str">
            <v>0100I061 ATAQUES GUERRILLEROS A UNIDADES MILITARES</v>
          </cell>
        </row>
        <row r="64">
          <cell r="B64" t="str">
            <v>0100I062 OPERACIONES MILITARES OFENSIVAS Y DE CONTROL DE AREA</v>
          </cell>
        </row>
        <row r="65">
          <cell r="B65" t="str">
            <v>0100I063 MIEMBROS DE LA FUERZA PUBLICA POR CADA 100 KMS.²</v>
          </cell>
        </row>
        <row r="66">
          <cell r="B66" t="str">
            <v>0100I064 CAPTURAS</v>
          </cell>
        </row>
        <row r="67">
          <cell r="B67" t="str">
            <v>0100I065 LABORATORIOS DESTRUIDOS</v>
          </cell>
        </row>
        <row r="68">
          <cell r="B68" t="str">
            <v>0100I066 DROGAS INCAUTADAS (TONELADAS DE COCAINA)</v>
          </cell>
        </row>
        <row r="69">
          <cell r="B69" t="str">
            <v>0100I067 DROGA INCAUTADAS (TONELADAS DE MORFINA, HEROINA, BAZUCO Y MARIHUANA)</v>
          </cell>
        </row>
        <row r="70">
          <cell r="B70" t="str">
            <v>0100I068 PRECURSORES QUIMICOS SOLIDOS INCAUTADOS</v>
          </cell>
        </row>
        <row r="71">
          <cell r="B71" t="str">
            <v>0100I069 PRECURSORES QUIMICOS LIQUIDOS INCAUTADOS</v>
          </cell>
        </row>
        <row r="72">
          <cell r="B72" t="str">
            <v>0100I070 HECTAREAS DE CULTIVOS ILICITOS ERRADICADOS MANUALMENTE</v>
          </cell>
        </row>
        <row r="73">
          <cell r="B73" t="str">
            <v>0100I071 HECTAREAS DE CULTIVOS ILICITOS FUMIGADOS</v>
          </cell>
        </row>
        <row r="74">
          <cell r="B74" t="str">
            <v>0100I072 DELITOS DE MAYOR IMPACTO</v>
          </cell>
        </row>
        <row r="75">
          <cell r="B75" t="str">
            <v>0100I073 MATERIAL DE GUERRA INCAUTADO (ARMAS, MUNICION, GRANADAS)</v>
          </cell>
        </row>
        <row r="76">
          <cell r="B76" t="str">
            <v>0100I074 SECUESTRADOS RESCATADOS</v>
          </cell>
        </row>
        <row r="77">
          <cell r="B77" t="str">
            <v>0100I075 COBERTURA AREA MARITIMA</v>
          </cell>
        </row>
        <row r="78">
          <cell r="B78" t="str">
            <v>0100I076 SOLDADOS PROFESIONALES</v>
          </cell>
        </row>
        <row r="79">
          <cell r="B79" t="str">
            <v>0100I077 HORAS DE VUELO EN APOYO DE OPERACIONES DE ORDEN PUBLICO</v>
          </cell>
        </row>
        <row r="80">
          <cell r="B80" t="str">
            <v>0100I078 UNIDADES DE CONTRAGUERRILLA DOTADAS CON TELEFONOS SATELITALES PARA OPERAR EFICAZMENTE EN EL AREA</v>
          </cell>
        </row>
        <row r="81">
          <cell r="B81" t="str">
            <v>0100I079 CAPACIDAD HELICOPORTADA</v>
          </cell>
        </row>
        <row r="82">
          <cell r="B82" t="str">
            <v>0100I080 MANTENIMIENTO DE LA CAPACIDAD DE VIGILANCIA COSTERA</v>
          </cell>
        </row>
        <row r="83">
          <cell r="B83" t="str">
            <v>02000000 SECTOR INDUSTRIA COMERCIO EXTERIOR</v>
          </cell>
        </row>
        <row r="84">
          <cell r="B84" t="str">
            <v>0200I001 INICIATIVAS INDUSTRIALES GENERADAS DE LAS DEMOSTRACIONES DE CATALOGO</v>
          </cell>
        </row>
        <row r="85">
          <cell r="B85" t="str">
            <v>0200I002 EMPLEOS GENERADOS POR EMPRESAS QUE RECIBIERON PRESTAMOS  (12/24 MESES DESPUES DE LA RECEPCION DEL PRESTAMO)</v>
          </cell>
        </row>
        <row r="86">
          <cell r="B86" t="str">
            <v>0200I003 EMPLEOS CONSERVADOS POR EMPRESAS QUE RECIBIERON PRESTAMOS  (12/24 MESES DESPUES DE LA RECEPCION DEL PRESTAMO)</v>
          </cell>
        </row>
        <row r="87">
          <cell r="B87" t="str">
            <v>0200I004 ASISTENTES POR EVENTO</v>
          </cell>
        </row>
        <row r="88">
          <cell r="B88" t="str">
            <v>0200I005 RESTRICCIONES INTERNAS POR PRODUCTO</v>
          </cell>
        </row>
        <row r="89">
          <cell r="B89" t="str">
            <v>0200I006 MONTO DE EXPORTACIONES</v>
          </cell>
        </row>
        <row r="90">
          <cell r="B90" t="str">
            <v>0200I007 MONTO DE IMPORTACIONES</v>
          </cell>
        </row>
        <row r="91">
          <cell r="B91" t="str">
            <v>0200I008 MONTO DE COMERCIO (EXPORTACIONES + IMPORTACIONES)</v>
          </cell>
        </row>
        <row r="92">
          <cell r="B92" t="str">
            <v>0200I009 MONTO DE LAS EXPORTACIONES DE BIENES</v>
          </cell>
        </row>
        <row r="93">
          <cell r="B93" t="str">
            <v>0200I010 TASA DE EXPORTACIONES DE BIENES</v>
          </cell>
        </row>
        <row r="94">
          <cell r="B94" t="str">
            <v>0200I011 MONTO DE LAS EXPORTACIONES DE SERVICIOS</v>
          </cell>
        </row>
        <row r="95">
          <cell r="B95" t="str">
            <v>0200I012 TASA DE EXPORTACIONES DE BIENES</v>
          </cell>
        </row>
        <row r="96">
          <cell r="B96" t="str">
            <v>0200I013 MONTO DE LAS EXPORTACIONES TRADICIONALES</v>
          </cell>
        </row>
        <row r="97">
          <cell r="B97" t="str">
            <v>0200I014 TASA DE EXPORTACIONES TRADICIONALES</v>
          </cell>
        </row>
        <row r="98">
          <cell r="B98" t="str">
            <v>0200I015 MONTO DE LAS EXPORTACIONES NO TRADICIONALES</v>
          </cell>
        </row>
        <row r="99">
          <cell r="B99" t="str">
            <v>0200I016 TASA DE EXPORTACIONES NO TRADICIONALES</v>
          </cell>
        </row>
        <row r="100">
          <cell r="B100" t="str">
            <v>0200I017 MONTO DE LAS EXPORTACIONES REALIZADAS A TRAVES DEL PLAN VALLEJO</v>
          </cell>
        </row>
        <row r="101">
          <cell r="B101" t="str">
            <v>0200I018 TASA DE EXPORTACIONES REALIZADAS A TRAVES DEL PLAN VALLEJO</v>
          </cell>
        </row>
        <row r="102">
          <cell r="B102" t="str">
            <v>0200I019 MONTO DE LAS IMPORTACIONES REALIZADAS A TRAVES DEL PLAN VALLEJO</v>
          </cell>
        </row>
        <row r="103">
          <cell r="B103" t="str">
            <v>0200I020 TASA DE IMPORTACIONES REALIZADAS A TRAVES DEL PLAN VALLEJO</v>
          </cell>
        </row>
        <row r="104">
          <cell r="B104" t="str">
            <v>0200I021 MONTO DE LAS EXPORTACIONES A ESTADOS UNIDOS</v>
          </cell>
        </row>
        <row r="105">
          <cell r="B105" t="str">
            <v>0200I022 TASA DE EXPORTACIONES A ESTADOS UNIDOS</v>
          </cell>
        </row>
        <row r="106">
          <cell r="B106" t="str">
            <v>0200I023 MONTO DE LAS IMPORTACIONES DE ESTADOS UNIDOS</v>
          </cell>
        </row>
        <row r="107">
          <cell r="B107" t="str">
            <v>0200I024 TASA DE IMPORTACIONES DE ESTADOS UNIDOS</v>
          </cell>
        </row>
        <row r="108">
          <cell r="B108" t="str">
            <v>0200I025 MONTO DE LAS EXPORTACIONES A CANADA</v>
          </cell>
        </row>
        <row r="109">
          <cell r="B109" t="str">
            <v>0200I026 TASA DE EXPORTACIONES A CANADA</v>
          </cell>
        </row>
        <row r="110">
          <cell r="B110" t="str">
            <v>0200I027 MONTO DE LAS IMPORTACIONES DE CANADA</v>
          </cell>
        </row>
        <row r="111">
          <cell r="B111" t="str">
            <v>0200I028 TASA DE IMPORTACIONES DE CANADA</v>
          </cell>
        </row>
        <row r="112">
          <cell r="B112" t="str">
            <v>0200I029 MONTO DE LAS EXPORTACIONES A CENTROAMERICA Y EL CARIBE</v>
          </cell>
        </row>
        <row r="113">
          <cell r="B113" t="str">
            <v>0200I030 TASA DE EXPORTACIONES A CENTROAMERICA Y EL CARIBE</v>
          </cell>
        </row>
        <row r="114">
          <cell r="B114" t="str">
            <v>0200I031 MONTO DE LAS IMPORTACIONES DE CENTROAMERICA Y EL CARIBE</v>
          </cell>
        </row>
        <row r="115">
          <cell r="B115" t="str">
            <v>0200I032 TASA DE IMPORTACIONES DE CENTROAMERICA Y EL CARIBE</v>
          </cell>
        </row>
        <row r="116">
          <cell r="B116" t="str">
            <v>0200I033 MONTO DE LAS EXPORTACIONES A LA UNION EUROPEA</v>
          </cell>
        </row>
        <row r="117">
          <cell r="B117" t="str">
            <v>0200I034 TASA DE EXPORTACIONES A LA UNION EUROPEA</v>
          </cell>
        </row>
        <row r="118">
          <cell r="B118" t="str">
            <v>0200I035 MONTO DE LAS IMPORTACIONES DE LA UNION EUROPEA</v>
          </cell>
        </row>
        <row r="119">
          <cell r="B119" t="str">
            <v>0200I036 TASA DE IMPORTACIONES DE LA UNION EUROPEA</v>
          </cell>
        </row>
        <row r="120">
          <cell r="B120" t="str">
            <v>0200I037 MONTO DE LAS EXPORTACIONES A LA CUENCA PACIFICA NICS</v>
          </cell>
        </row>
        <row r="121">
          <cell r="B121" t="str">
            <v>0200I038 TASA DE EXPORTACIONES A LA CUENCA PACIFICA NICS</v>
          </cell>
        </row>
        <row r="122">
          <cell r="B122" t="str">
            <v>0200I039 MONTO DE LAS IMPORTACIONES DE LA CUENCA PACIFICA NICS</v>
          </cell>
        </row>
        <row r="123">
          <cell r="B123" t="str">
            <v>0200I040 TASA DE IMPORTACIONES DE LA CUENCA PACIFICA NICS</v>
          </cell>
        </row>
        <row r="124">
          <cell r="B124" t="str">
            <v>0200I041 MONTO DE LAS EXPORTACIONES A JAPON</v>
          </cell>
        </row>
        <row r="125">
          <cell r="B125" t="str">
            <v>0200I042 TASA DE EXPORTACIONES A JAPON</v>
          </cell>
        </row>
        <row r="126">
          <cell r="B126" t="str">
            <v>0200I043 MONTO DE LAS IMPORTACIONES DE JAPON</v>
          </cell>
        </row>
        <row r="127">
          <cell r="B127" t="str">
            <v>0200I044 TASA DE IMPORTACIONES DE JAPON</v>
          </cell>
        </row>
        <row r="128">
          <cell r="B128" t="str">
            <v>0200I045 SOLICITUDES CERT RADICADAS</v>
          </cell>
        </row>
        <row r="129">
          <cell r="B129" t="str">
            <v>0200I046 SOCIEDADES DE COMERCIALIZACION INTERNACIONAL APROBADAS</v>
          </cell>
        </row>
        <row r="130">
          <cell r="B130" t="str">
            <v>0200I047 EMPRESAS REGISTRADAS EN EL SISTEMA DE INTELIGENCIA DE MERCADOS</v>
          </cell>
        </row>
        <row r="131">
          <cell r="B131" t="str">
            <v>0200I048 USUARIOS REGISTRADOS EN EL SISTEMA DE INTELIGENCIA DE MERCADOS</v>
          </cell>
        </row>
        <row r="132">
          <cell r="B132" t="str">
            <v>0200I049 COMBINACIONES DE PRODUCTOS CON POTENCIAL EXPORTADOR IDENTIFICADOS POR EL PIAS</v>
          </cell>
        </row>
        <row r="133">
          <cell r="B133" t="str">
            <v>0200I050 IDENTIFICACION DE COMBINACIONES DE PRODUCTOS CON POTENCIAL EXPORTADOR</v>
          </cell>
        </row>
        <row r="134">
          <cell r="B134" t="str">
            <v>0200I051 PLANES EXPORTADORES CON RECURSOS</v>
          </cell>
        </row>
        <row r="135">
          <cell r="B135" t="str">
            <v>0200I052 EMPRESAS ATENDIDAS POR PROEXPORT</v>
          </cell>
        </row>
        <row r="136">
          <cell r="B136" t="str">
            <v>0200I053 PROYECTOS ESPECIALES DE EXPORTACION APROBADOS</v>
          </cell>
        </row>
        <row r="137">
          <cell r="B137" t="str">
            <v>0200I054 EMPRESAS EN PROYECTOS ESPECIALES DE EXPORTACION APROBADOS</v>
          </cell>
        </row>
        <row r="138">
          <cell r="B138" t="str">
            <v>0200I055 EMPRESAS ATENDIDAS EN EL PROGRAMA EXPOPYME CON PLAN EXPORTADOR</v>
          </cell>
        </row>
        <row r="139">
          <cell r="B139" t="str">
            <v>0200I056 MONTO DE LA INVERSION EXTRANJERA DIRECTA CON PORTAFOLIO</v>
          </cell>
        </row>
        <row r="140">
          <cell r="B140" t="str">
            <v>0200I057 EMPRESAS VINCULADAS DENTRO DEL PROGRAMA DE ASEGURAMIENTO DE CALIDAD</v>
          </cell>
        </row>
        <row r="141">
          <cell r="B141" t="str">
            <v>0200I058 JORNADAS "SEMANA DEL EXPORTADOR" EFECTUADAS</v>
          </cell>
        </row>
        <row r="142">
          <cell r="B142" t="str">
            <v>0200I059 JORNADAS DE CAPACITACION A FUNCIONARIOS DEL SECTOR DE COMERCIO EXTERIOR</v>
          </cell>
        </row>
        <row r="143">
          <cell r="B143" t="str">
            <v>0200I060 FUNCIONARIOS CAPACITADOS EN LAS JORNADAS DE CAPACITACION A FUNCIONARIOS DEL SECTOR COMERCIO EXTERIOR</v>
          </cell>
        </row>
        <row r="144">
          <cell r="B144" t="str">
            <v>0200I061 VISITANTES DE LA PAGINA WEB DEL MINCOMEX</v>
          </cell>
        </row>
        <row r="145">
          <cell r="B145" t="str">
            <v>0200I062 UNIVERSIDADES CON CONVENIO DE CATEDRA DE NEGOCIOS INTERNACIONALES</v>
          </cell>
        </row>
        <row r="146">
          <cell r="B146" t="str">
            <v>0200I063 ANTEPROYECTOS PRESENTADOS AL PROGRAMA JOVENES EMPRENDEDORES EXPORTADORES</v>
          </cell>
        </row>
        <row r="147">
          <cell r="B147" t="str">
            <v>0200I064 PROYECTOS ACEPTADOS EN EL PROGRAMA JOVENES EMPRENDEDORES EXPORTADORES</v>
          </cell>
        </row>
        <row r="148">
          <cell r="B148" t="str">
            <v>0200I065 JORNADAS DE FORMACION A FORMADORES</v>
          </cell>
        </row>
        <row r="149">
          <cell r="B149" t="str">
            <v>0200I066 PERSONAS CAPACITADAS EN LAS JORNADAS DE FORMACION A FORMADORES</v>
          </cell>
        </row>
        <row r="150">
          <cell r="B150" t="str">
            <v>0200I067 COSTOS PROMEDIOS DE CREACION Y LEGALIZACION DE EMPRESAS</v>
          </cell>
        </row>
        <row r="151">
          <cell r="B151" t="str">
            <v>0200I068 RECURSOS FINANCIEROS COLOCADOS EN EL SECTOR COMERCIO</v>
          </cell>
        </row>
        <row r="152">
          <cell r="B152" t="str">
            <v>0200I069 VOLUMEN DE VENTAS DEL SECTOR COMERCIO</v>
          </cell>
        </row>
        <row r="153">
          <cell r="B153" t="str">
            <v>0200I070 EMPRESAS COMERCIALES CREADAS E INCUBADAS</v>
          </cell>
        </row>
        <row r="154">
          <cell r="B154" t="str">
            <v>03000000 SECTOR SALUD</v>
          </cell>
        </row>
        <row r="155">
          <cell r="B155" t="str">
            <v>0300I001 COBERTURA DE VACUNACION EN NIÑOS MENORES DE UN (1) AÑO</v>
          </cell>
        </row>
        <row r="156">
          <cell r="B156" t="str">
            <v>0300I002 COBERTURA DE VACUNACION EN NIÑOS ENTRE UN (1) Y CINCO (5) AÑOS (TRIPLE V)</v>
          </cell>
        </row>
        <row r="157">
          <cell r="B157" t="str">
            <v>0300I003 TASA DE INCIDENCIA DE LA MALARIA EN ZONAS ENDEMICAS</v>
          </cell>
        </row>
        <row r="158">
          <cell r="B158" t="str">
            <v>0300I004 TASA DE MORTALIDAD MATERNA</v>
          </cell>
        </row>
        <row r="159">
          <cell r="B159" t="str">
            <v>0300I005 TASA DE MORTALIDAD INFANTIL</v>
          </cell>
        </row>
        <row r="160">
          <cell r="B160" t="str">
            <v>0300I006 TASA DE MORTALIDAD POR TUMORES MALIGNOS</v>
          </cell>
        </row>
        <row r="161">
          <cell r="B161" t="str">
            <v>0300I007 TASA DE MORTALIDAD POR ENFERMEDADES CARDIOVASCULARES</v>
          </cell>
        </row>
        <row r="162">
          <cell r="B162" t="str">
            <v>0300I008 TASA DE MORTALIDAD POR CAUSA EXTERNA</v>
          </cell>
        </row>
        <row r="163">
          <cell r="B163" t="str">
            <v>0300I009 EFICIENCIA OPERACIONAL</v>
          </cell>
        </row>
        <row r="164">
          <cell r="B164" t="str">
            <v>0300I010 PROCESO DE DESCENTRALIZACION FORTALECIDO</v>
          </cell>
        </row>
        <row r="165">
          <cell r="B165" t="str">
            <v>0300I011 INDICE DE COBERTURA</v>
          </cell>
        </row>
        <row r="166">
          <cell r="B166" t="str">
            <v>0300I012 TRABAJADORES POBRES EN EL SISBEN EN ESTRATOS 1 Y 2 RESPECTO DE LOS TRABAJADORES DE EMPLEO EN ACCION</v>
          </cell>
        </row>
        <row r="167">
          <cell r="B167" t="str">
            <v>0300I013 NUMERO DE FAMILIAS BENEFICIADAS POR SUBSIDIO NUTRICION QUE PERTENECEN AL PROGRAMA "FAMILIAS EN ACCION"</v>
          </cell>
        </row>
        <row r="168">
          <cell r="B168" t="str">
            <v>0300I014 NIÑOS LLEVADOS A LOS CENTROS DE SALUD PARA ATENCION PREVENTIVA QUE PERTENECE AL PROGRAMA "FAMILIAS EN ACCION"</v>
          </cell>
        </row>
        <row r="169">
          <cell r="B169" t="str">
            <v>0300I015 BENEFICIARIOS DEL SUBPROGRAMA "JOVENES EN ACCION" EMPLEADOS.</v>
          </cell>
        </row>
        <row r="170">
          <cell r="B170" t="str">
            <v>0300I016 CUMPLIMIENTO EN EL RECAUDO EN LAS AREAS DE PENSIONES</v>
          </cell>
        </row>
        <row r="171">
          <cell r="B171" t="str">
            <v>0300I017 TIEMPO DE RECONOCIMIENTO (DIAS) DE PENSIONES</v>
          </cell>
        </row>
        <row r="172">
          <cell r="B172" t="str">
            <v>0300I018 INDICE DE INSATISFACCION EN EL SISTEMA DE SALUD</v>
          </cell>
        </row>
        <row r="173">
          <cell r="B173" t="str">
            <v>0300I019 INDICE DE INSATISFACCION EN EL REGIMEN DE PENSIONES</v>
          </cell>
        </row>
        <row r="174">
          <cell r="B174" t="str">
            <v>0300I020 INDICE DE INSATISFACCION EN EL SISTEMA GENERAL DE RIESGOS PROFESIONALES</v>
          </cell>
        </row>
        <row r="175">
          <cell r="B175" t="str">
            <v>0300I021 PASIVO PENSIONAL A CARGO DE LA NACION (% DEL PIB)</v>
          </cell>
        </row>
        <row r="176">
          <cell r="B176" t="str">
            <v>0300I022 CUMPLIMIENTO EN EL RECAUDO DEL SISTEMA GENERAL DE RIESGOS PROFESIONALES</v>
          </cell>
        </row>
        <row r="177">
          <cell r="B177" t="str">
            <v>0300I023 PRESTACIONES (ASISTENCIALES Y ECONOMICAS, SIN RESERVAS TECNICAS, POR ACCIDENTES DE TRABAJO Y ENFERMEDADES PROFESIONALES) RESPECTO DEL RECAUDO</v>
          </cell>
        </row>
        <row r="178">
          <cell r="B178" t="str">
            <v>0300I024 RESERVAS TECNICAS POR ACCIDENTES DE TRABAJO Y ENFERMEDADES PROFESIONALES RESPECTO A LOS RECAUDOS</v>
          </cell>
        </row>
        <row r="179">
          <cell r="B179" t="str">
            <v>0300I025 PROMOCION Y PREVENCION DEL SISTEMA GENERAL DE RIESGOS PROFESIONALES RESPECTO DEL RECAUDO</v>
          </cell>
        </row>
        <row r="180">
          <cell r="B180" t="str">
            <v>0300I026 NIVEL DE EVASION EN RIESGOS PROFESIONALES</v>
          </cell>
        </row>
        <row r="181">
          <cell r="B181" t="str">
            <v>0300I027 AFILIADOS ACTIVOS AL FONDO DE SOLIDARIDAD PENSIONAL</v>
          </cell>
        </row>
        <row r="182">
          <cell r="B182" t="str">
            <v>0300I028 COBERTURA EN PENSIONES A NIVEL NACIONAL</v>
          </cell>
        </row>
        <row r="183">
          <cell r="B183" t="str">
            <v>0300I029 COBERTURA EN PENSIONES DE AFILIADOS ACTIVOS A NIVEL NACIONAL</v>
          </cell>
        </row>
        <row r="184">
          <cell r="B184" t="str">
            <v>0300I030 POBLACION DE TRABAJADORES AFILIADOS AL SISTEMA GENERAL DE RIESGOS PROFESIONALES</v>
          </cell>
        </row>
        <row r="185">
          <cell r="B185" t="str">
            <v>0300I031 POBLACION AFILIADA AL SISTEMA GENERAL DE RIESGOS PROFESIONALES RESPECTO DE LA POBLACION ECONOMICAMENTE ACTIVA (PEA)</v>
          </cell>
        </row>
        <row r="186">
          <cell r="B186" t="str">
            <v>0300I032 CASOS DE ACCIDENTES DE TRABAJO RESPECTO A LOS TRABAJADORES AFILIADOS AL SISTEMA GENERAL DE RIESGOS PROFESIONALES</v>
          </cell>
        </row>
        <row r="187">
          <cell r="B187" t="str">
            <v>0300I033 CASOS DE ENFERMEDAD PROFESIONAL RESPECTO A LOS TRABAJADORES AFILIADOS AL SISTEMA GENERAL DE RIESGOS PROFESIONALES</v>
          </cell>
        </row>
        <row r="188">
          <cell r="B188" t="str">
            <v>0300I034 AFILIADOS AL REGIMEN SUBSIDIADO</v>
          </cell>
        </row>
        <row r="189">
          <cell r="B189" t="str">
            <v>0300I035 AFILIACION  MULTIPLE AL REGIMEN SUBSIDIADO</v>
          </cell>
        </row>
        <row r="190">
          <cell r="B190" t="str">
            <v>0300I036 AFILIADOS AL REGIMEN CONTRIBUTIVO</v>
          </cell>
        </row>
        <row r="191">
          <cell r="B191" t="str">
            <v>0300I037 POBLACION AFILIADA AL SISTEMA GENERAL DE SEGURIDAD SOCIAL EN SALUD</v>
          </cell>
        </row>
        <row r="192">
          <cell r="B192" t="str">
            <v>0300I038 POBLACION POBRE NO AFILIADA DEBIDAMENTE IDENTIFICADA MEDIANTE SISBEN</v>
          </cell>
        </row>
        <row r="193">
          <cell r="B193" t="str">
            <v>0300I039 NUEVOS AFILIADOS AL SISTEMA GENERAL DE SEGURIDAD SOCIAL EN SALUD</v>
          </cell>
        </row>
        <row r="194">
          <cell r="B194" t="str">
            <v>0300I040 COBERTURA DE VACUNACION DE NIÑOS MENORES DE UN AÑO</v>
          </cell>
        </row>
        <row r="195">
          <cell r="B195" t="str">
            <v>0300I041 CUMPLIMIENTO DE LA COBERTURA DE VACUNACION DE NIÑOS MENORES DE UN AÑO</v>
          </cell>
        </row>
        <row r="196">
          <cell r="B196" t="str">
            <v>0300I042 COBERTURA DE VACUNACION CON TRIPLE VIRAL EN NIÑOS DE UN AÑO</v>
          </cell>
        </row>
        <row r="197">
          <cell r="B197" t="str">
            <v>0300I043 CUMPLIMIENTO DE LA COBERTURA DE VACUNACION CON TRIPLE VIRAL EN NIÑOS DE UN AÑO</v>
          </cell>
        </row>
        <row r="198">
          <cell r="B198" t="str">
            <v>0300I044 COBERTURA DE VACUNACION ANTIRRABICA</v>
          </cell>
        </row>
        <row r="199">
          <cell r="B199" t="str">
            <v>0300I045 DEPARTAMENTOS QUE DESARROLLAN PROYECTOS DE PREVENCION AL CONSUMO (ALCOHOL, TABACO Y SUSTANCIAS PSICOACTIVAS)</v>
          </cell>
        </row>
        <row r="200">
          <cell r="B200" t="str">
            <v>0300I046 DISTRITOS QUE DESARROLLAN PROYECTOS DE PREVENCION AL CONSUMO (ALCOHOL, TABACO Y SUSTANCIAS PSICOACTIVAS)</v>
          </cell>
        </row>
        <row r="201">
          <cell r="B201" t="str">
            <v>0300I047 DEPARTAMENTOS QUE DESARROLLAN PROYECTOS DE PREVENCION DE LAS ENFERMEDADES CRONICAS NO TRANSMISIBLES</v>
          </cell>
        </row>
        <row r="202">
          <cell r="B202" t="str">
            <v>0300I048 DISTRITOS QUE DESARROLLAN PROYECTOS DE PREVENCION DE LAS ENFERMEDADES CRONICAS NO TRANSMISIBLES</v>
          </cell>
        </row>
        <row r="203">
          <cell r="B203" t="str">
            <v>0300I049 INCIDENCIA DE MALARIA EN EL PAIS (POR CADA 1,000 HABITANTES)</v>
          </cell>
        </row>
        <row r="204">
          <cell r="B204" t="str">
            <v>0300I050 DETECCION DE CASOS DE TUBERCULOSIS, TBC POSITIVOS</v>
          </cell>
        </row>
        <row r="205">
          <cell r="B205" t="str">
            <v>0300I051 CASOS NUEVOS DE LEPRA SIN DISCAPACIDAD</v>
          </cell>
        </row>
        <row r="206">
          <cell r="B206" t="str">
            <v>0300I052 DEPARTAMENTOS QUE DESARROLLAN PROYECTOS DE PROMOCION DE LA SALUD SEXUAL Y REPRODUCTIVA EN ADOLESCENTES</v>
          </cell>
        </row>
        <row r="207">
          <cell r="B207" t="str">
            <v>0300I053 DISTRITOS QUE DESARROLLAN PROYECTOS DE PROMOCION DE LA SALUD SEXUAL Y REPRODUCTIVA EN ADOLESCENTES</v>
          </cell>
        </row>
        <row r="208">
          <cell r="B208" t="str">
            <v>0300I054 INCIDENCIA DE SIFILIS CONGENITA (POR CADA 1,000 NACIDOS VIVOS)</v>
          </cell>
        </row>
        <row r="209">
          <cell r="B209" t="str">
            <v>0300I055 INCIDENCIA DE  POLIO (POR CADA 1,000 NACIDOS VIVOS)</v>
          </cell>
        </row>
        <row r="210">
          <cell r="B210" t="str">
            <v>0300I056 INCIDENCIA DE TETANOS NEONATAL (POR CADA 1,000 NACIDOS VIVOS)</v>
          </cell>
        </row>
        <row r="211">
          <cell r="B211" t="str">
            <v>0300I057 INCIDENCIA DE SARAMPION (POR CADA 100.000 NIÑOS MENORES DE 5 AÑOS)</v>
          </cell>
        </row>
        <row r="212">
          <cell r="B212" t="str">
            <v>0300I058 MORTALIDAD MATERNA</v>
          </cell>
        </row>
        <row r="213">
          <cell r="B213" t="str">
            <v>0300I059 MORTALIDAD INFANTIL</v>
          </cell>
        </row>
        <row r="214">
          <cell r="B214" t="str">
            <v>0300I060 REGISTRO DE PRESTADORES DE SERVICIOS DE SALUD ACTUALIZADO Y CONFIABLE (IPS PUBLICAS Y PRIVADAS)</v>
          </cell>
        </row>
        <row r="215">
          <cell r="B215" t="str">
            <v>0300I061 CAMAS POR TIPO DE INSTITUCION (IPS PUBLICAS Y PRIVADAS)</v>
          </cell>
        </row>
        <row r="216">
          <cell r="B216" t="str">
            <v>0300I062 NIÑOS ATENDIDOS EN HOGARES COMUNITARIOS DE BIENESTAR</v>
          </cell>
        </row>
        <row r="217">
          <cell r="B217" t="str">
            <v>0300I063 NIÑOS ATENDIDOS EN RESTAURANTES ESCOLARES</v>
          </cell>
        </row>
        <row r="218">
          <cell r="B218" t="str">
            <v>0300I064 JOVENES ATENDIDOS EN CLUBES JUVENILES</v>
          </cell>
        </row>
        <row r="219">
          <cell r="B219" t="str">
            <v>0300I065 EMBARAZADAS ATENDIDAS</v>
          </cell>
        </row>
        <row r="220">
          <cell r="B220" t="str">
            <v>0300I066 LACTANTES ATENDIDAS</v>
          </cell>
        </row>
        <row r="221">
          <cell r="B221" t="str">
            <v>0300I067 NIÑOS DE LA CALLE ATENDIDOS EN LAS MODALIDADES DE SERVICIO</v>
          </cell>
        </row>
        <row r="222">
          <cell r="B222" t="str">
            <v>0300I068 AGENTES EDUCATIVOS  COMUNITARIOS CAPACITADOS (PARA LA DETECCION PRECOZ, PREVENCION Y MANEJO DE EPISODIOS DE VIOLENCIA INTRA FAMILIAR)</v>
          </cell>
        </row>
        <row r="223">
          <cell r="B223" t="str">
            <v>0300I069 FAMILIAS ATENDIDAS EN TORNO A EPISODIOS DE VIOLENCIA INTRA FAMILIAR (MEDIANTE LAS ESTRATEGIAS EDUCADOR FAMILIAR Y ESCUELA DE PADRES)</v>
          </cell>
        </row>
        <row r="224">
          <cell r="B224" t="str">
            <v>0300I070 NIÑOS CON MEDIDA DE PROTECCION UBICADOS EN MEDIO FAMILIAR</v>
          </cell>
        </row>
        <row r="225">
          <cell r="B225" t="str">
            <v>0300I071 POBLACION FOCALIZADA EN HOGARES COMUNITARIOS DE BIENESTAR</v>
          </cell>
        </row>
        <row r="226">
          <cell r="B226" t="str">
            <v>0300I072 POBLACION FOCALIZADA EN RESTAURANTES ESCOLARES</v>
          </cell>
        </row>
        <row r="227">
          <cell r="B227" t="str">
            <v>0300I073 POBLACION FOCALIZADA EN CLUBES JUVENILES</v>
          </cell>
        </row>
        <row r="228">
          <cell r="B228" t="str">
            <v>0300I074 EMBARAZADAS Y LACTANTES FOCALIZADAS</v>
          </cell>
        </row>
        <row r="229">
          <cell r="B229" t="str">
            <v>0300I075 DESNUTRICION GLOBAL NACIONAL</v>
          </cell>
        </row>
        <row r="230">
          <cell r="B230" t="str">
            <v>0300I076 DESNUTRICION CRONICA NACIONAL</v>
          </cell>
        </row>
        <row r="231">
          <cell r="B231" t="str">
            <v>0300I077 DESNUTRICION AGUDA NACIONAL</v>
          </cell>
        </row>
        <row r="232">
          <cell r="B232" t="str">
            <v>04000000 SECTOR COMUNICACIONES</v>
          </cell>
        </row>
        <row r="233">
          <cell r="B233" t="str">
            <v>0400I001 LINEAS TELEFONICAS EN REGIONES DE ALTA DENSIDAD TELEFONICA</v>
          </cell>
        </row>
        <row r="234">
          <cell r="B234" t="str">
            <v>0400I002 LINEAS TELEFONICAS EN REGIONES DE BAJA DENSIDAD TELEFONICA.</v>
          </cell>
        </row>
        <row r="235">
          <cell r="B235" t="str">
            <v>0400I003 ATENCION EN INSTALACION DE LINEAS TELEFONICAS POR USUARIO</v>
          </cell>
        </row>
        <row r="236">
          <cell r="B236" t="str">
            <v>0400I004 ATENCION EN INSTALACION DE LINEAS POR FAMILIA</v>
          </cell>
        </row>
        <row r="237">
          <cell r="B237" t="str">
            <v>0400I005 PERSONAS CON ACCESO A INTERNET</v>
          </cell>
        </row>
        <row r="238">
          <cell r="B238" t="str">
            <v>0400I006 USUARIOS DE LOS SERVICIOS DE TELECOMUNICACIONES CONTROLADOS Y VIGILADOS POR EL MINISTERIO DE COMUNICACIONES</v>
          </cell>
        </row>
        <row r="239">
          <cell r="B239" t="str">
            <v>0400I007 FUNCIONARIOS BENEFICIADOS CON EL PLAN DE CAPACITACION</v>
          </cell>
        </row>
        <row r="240">
          <cell r="B240" t="str">
            <v>0400I008 FUNCIONARIOS BENEFICIADOS CON EL PROGRAMA DE BIENESTAR SOCIAL</v>
          </cell>
        </row>
        <row r="241">
          <cell r="B241" t="str">
            <v>0400I009 MUNICIPIOS QUE CUENTAN EL SERVICIO DE CORREO SOCIAL</v>
          </cell>
        </row>
        <row r="242">
          <cell r="B242" t="str">
            <v>0400I010 INTERCONEXION A LA RED DE ALTA VELOCIDAD DEL ESTADO COMUNITARIO</v>
          </cell>
        </row>
        <row r="243">
          <cell r="B243" t="str">
            <v>0400I011 MUNICIPIOS CUBIERTOS CON TELEFONOS PUBLICOS PARA SORDOS</v>
          </cell>
        </row>
        <row r="244">
          <cell r="B244" t="str">
            <v>0400I012 ESCUELAS BENEFICIADAS CON EL PROGRAMA COMPUTADORES PARA EDUCAR</v>
          </cell>
        </row>
        <row r="245">
          <cell r="B245" t="str">
            <v>0400I013 FUNCIONARIOS BENEFICIADOS CON MANTENIMIENTO DE EQUIPOS DE COMPUTO</v>
          </cell>
        </row>
        <row r="246">
          <cell r="B246" t="str">
            <v>0400I014 USUARIOS VIGILADOS Y COTROLADOS POR EL MINISTERIO DE COMUNICACIONES</v>
          </cell>
        </row>
        <row r="247">
          <cell r="B247" t="str">
            <v>0400I015 HORAS DE CAPACITACION POR FUNCIONARIO</v>
          </cell>
        </row>
        <row r="248">
          <cell r="B248" t="str">
            <v>0400I016 SATISFACCION DE LOS FUNCIONARIOS BENEFICIADOS CON PROGRAMAS DE BIENESTAR SOCIAL</v>
          </cell>
        </row>
        <row r="249">
          <cell r="B249" t="str">
            <v>0400I017 INTERCONEXION CON LAS DIRECCIONES TERRITORIALES</v>
          </cell>
        </row>
        <row r="250">
          <cell r="B250" t="str">
            <v>0400I018 TIEMPO DE RESPUESTA AL USUARIO</v>
          </cell>
        </row>
        <row r="251">
          <cell r="B251" t="str">
            <v>0400I019 MUNICIPIOS CUBIERTOS CON AGENCIAS DE CORREO SOCIAL</v>
          </cell>
        </row>
        <row r="252">
          <cell r="B252" t="str">
            <v>0400I020 LOCALIDADES CON SERVICIO DE TELEFONIA RURAL COMUNITARIA</v>
          </cell>
        </row>
        <row r="253">
          <cell r="B253" t="str">
            <v>0400I021 ESCUELAS PUBLICAS CONECTADAS A INTERNET</v>
          </cell>
        </row>
        <row r="254">
          <cell r="B254" t="str">
            <v>0400I022 HOSPITALES CONECTADOS A INTERNET</v>
          </cell>
        </row>
        <row r="255">
          <cell r="B255" t="str">
            <v>0400I023 ALCALDIAS CONECTADAS A INTERNET</v>
          </cell>
        </row>
        <row r="256">
          <cell r="B256" t="str">
            <v>0400I024 POBLACION BENEFICADA CON TELEFONOS PUBLICOS PARA SORDOS</v>
          </cell>
        </row>
        <row r="257">
          <cell r="B257" t="str">
            <v>0400I025 ESCUELAS PUBLICAS BENEFICIADAS CON EL PROGRAMA COMPUTADORES PARA EDUCAR</v>
          </cell>
        </row>
        <row r="258">
          <cell r="B258" t="str">
            <v>0400I026 ALUMNOS BENEFICADOS CON EL PROGRAMA COMPUTADORES PARA EDUCAR</v>
          </cell>
        </row>
        <row r="259">
          <cell r="B259" t="str">
            <v>0400I027 DOCENTES CAPACITADOS POR COMPUTADORES PARA EDUCAR</v>
          </cell>
        </row>
        <row r="260">
          <cell r="B260" t="str">
            <v>0400I028 DIRECTIVOS CAPACITADOS POR COMPUTADORES PARA EDUCAR</v>
          </cell>
        </row>
        <row r="261">
          <cell r="B261" t="str">
            <v>0400I029 POBLACION BENEFICIADA POR LA RADIODIFUSORA NACIONAL</v>
          </cell>
        </row>
        <row r="262">
          <cell r="B262" t="str">
            <v>0400I030 TIEMPO PROMEDIO DE RESPUESTA EN LA BUSQUEDA DE DOCUMENTOS</v>
          </cell>
        </row>
        <row r="263">
          <cell r="B263" t="str">
            <v>0400I031 DENSIDAD TELEFONICA EN EL RESTO DEL PAIS (EXCLUYE 5 GRANDES CIUDADES)</v>
          </cell>
        </row>
        <row r="264">
          <cell r="B264" t="str">
            <v>0400I032 LOCALIDADES RURALES CON ACCESO A TELEFONIA COMUNITARIA</v>
          </cell>
        </row>
        <row r="265">
          <cell r="B265" t="str">
            <v>0400I033 CIUDADES CON ACCESO LOCAL A INTERNET</v>
          </cell>
        </row>
        <row r="266">
          <cell r="B266" t="str">
            <v>0400I034 LOCALIDADES CON SERVICIO POSTAL</v>
          </cell>
        </row>
        <row r="267">
          <cell r="B267" t="str">
            <v>0400I035 PENETRACION TELEFONIA MOVIL</v>
          </cell>
        </row>
        <row r="268">
          <cell r="B268" t="str">
            <v>0400I036 LINEAS DE TELEFONIA BASICA CONMUTADA (TPBC) EN SERVICIO</v>
          </cell>
        </row>
        <row r="269">
          <cell r="B269" t="str">
            <v>0400I037 DENSIDAD TELEFONICA PUBLICA BASICA CONMUTADA EN SERVICIO</v>
          </cell>
        </row>
        <row r="270">
          <cell r="B270" t="str">
            <v>0400I038 USUARIOS DE TELEFONIA MOVIL CELULAR</v>
          </cell>
        </row>
        <row r="271">
          <cell r="B271" t="str">
            <v>0400I039 DENSIDAD DEL SERVICIO DE TELEFONIA MOVIL</v>
          </cell>
        </row>
        <row r="272">
          <cell r="B272" t="str">
            <v>0400I040 TIEMPO MEDIO DE REPARACION LINEAS TELEFONICAS</v>
          </cell>
        </row>
        <row r="273">
          <cell r="B273" t="str">
            <v>0400I041 TIEMPO MEDIO DE INSTALACION DE NUEVAS LINEAS</v>
          </cell>
        </row>
        <row r="274">
          <cell r="B274" t="str">
            <v>0400I042 DAÑOS POR CADA 100 ABONADOS DE TPBC</v>
          </cell>
        </row>
        <row r="275">
          <cell r="B275" t="str">
            <v>0400I043 AMPLIACION DE LA COBERTURA TELEFONICA</v>
          </cell>
        </row>
        <row r="276">
          <cell r="B276" t="str">
            <v>0400I044 TARIFA PROMEDIO DE TELEFONIA PUBLICA BASICA CONMUTADA DE LARGA DISTANCIA -TPBCLD- NACIONAL</v>
          </cell>
        </row>
        <row r="277">
          <cell r="B277" t="str">
            <v>0400I045 TARIFA PROMEDIO DE TELEFONIA PUBLICA BASICA CONMUTADA DE LARGA DISTANCIA -TPBCLD- INTERNACIONAL</v>
          </cell>
        </row>
        <row r="278">
          <cell r="B278" t="str">
            <v>0400I046 PARTICIPACION DEL SECTOR DE LAS TELECOMUNICACIONES EN EL PIB</v>
          </cell>
        </row>
        <row r="279">
          <cell r="B279" t="str">
            <v>0400I047 INVERSION NACIONAL EN EL SECTOR DE LAS TELECOMUNICACIONES</v>
          </cell>
        </row>
        <row r="280">
          <cell r="B280" t="str">
            <v>0400I048 INVERSION EXTRANJERA EN EL SECTOR DE LAS TELECOMUNICACIONES.</v>
          </cell>
        </row>
        <row r="281">
          <cell r="B281" t="str">
            <v>0400I049 CENTROS (INCLUYE ENTIDADES MILITARES) DE ACCESO COMUNITARIO A INTERNET</v>
          </cell>
        </row>
        <row r="282">
          <cell r="B282" t="str">
            <v>0400I050 CABECERAS  MUNICIPALES CON ACCESO CONMUTADO A INTERNET</v>
          </cell>
        </row>
        <row r="283">
          <cell r="B283" t="str">
            <v>0400I051 USUARIOS EN COLOMBIA CON ACCESO A INTERNET</v>
          </cell>
        </row>
        <row r="284">
          <cell r="B284" t="str">
            <v>0400I052 ENTIDADES GUBERNAMENTALES DEL NIVEL NACIONAL CON PAGINAS DE INTERNET</v>
          </cell>
        </row>
        <row r="285">
          <cell r="B285" t="str">
            <v>0400I053 MUNICIPIOS CON ACCESO A TECNOLOGIAS DE BANDA ANCHA LDMS</v>
          </cell>
        </row>
        <row r="286">
          <cell r="B286" t="str">
            <v>0400I054 COMPUTADORES POR CADA 100 HABITANTES</v>
          </cell>
        </row>
        <row r="287">
          <cell r="B287" t="str">
            <v>0400I055 USUARIOS DE INTERNET SECTOR COMERCIO</v>
          </cell>
        </row>
        <row r="288">
          <cell r="B288" t="str">
            <v>0400I056 USUARIOS DE INTERNET SECTOR EDUCACION</v>
          </cell>
        </row>
        <row r="289">
          <cell r="B289" t="str">
            <v>0400I057 USUARIOS DE INTERNET EN LOS HOGARES</v>
          </cell>
        </row>
        <row r="290">
          <cell r="B290" t="str">
            <v>0400I058 COMPUTADORES CONECTADOS A UNA RED</v>
          </cell>
        </row>
        <row r="291">
          <cell r="B291" t="str">
            <v>05000000 SECTOR MINAS Y ENERGIA</v>
          </cell>
        </row>
        <row r="292">
          <cell r="B292" t="str">
            <v>0500I001 COSTO PROMEDIO DE KWH</v>
          </cell>
        </row>
        <row r="293">
          <cell r="B293" t="str">
            <v>0500I002 COSTO CONEXION</v>
          </cell>
        </row>
        <row r="294">
          <cell r="B294" t="str">
            <v>0500I003 COSTO POTENCIA INSTALADA</v>
          </cell>
        </row>
        <row r="295">
          <cell r="B295" t="str">
            <v>0500I004 COBERTURA DEL SERVICIO DE GAS</v>
          </cell>
        </row>
        <row r="296">
          <cell r="B296" t="str">
            <v>0500I005 PROMEDIO DE HORAS DIARIAS DEL SERVICIO DE GAS</v>
          </cell>
        </row>
        <row r="297">
          <cell r="B297" t="str">
            <v>0500I006 VIVIENDAS (HOGARES) ATENDIDOS CON SERVICIO DE GAS</v>
          </cell>
        </row>
        <row r="298">
          <cell r="B298" t="str">
            <v>0500I007 CONSUMO NACIONAL DE ENERGIA EN KWH-DIA</v>
          </cell>
        </row>
        <row r="299">
          <cell r="B299" t="str">
            <v>0500I008 PROYECTOS DE EXPLOTACION MINERA LLEVADOS A CABO</v>
          </cell>
        </row>
        <row r="300">
          <cell r="B300" t="str">
            <v>0500I009 PROYECTOS DE EXPLOTACION MINERA LLEVADOS A CABO CON EXITO</v>
          </cell>
        </row>
        <row r="301">
          <cell r="B301" t="str">
            <v>0500I010 PERMISOS O LICENCIAS DE EXPLORACION MINERA APROBADAS O LEGALIZADAS</v>
          </cell>
        </row>
        <row r="302">
          <cell r="B302" t="str">
            <v>0500I011 DESVIACION PORCENTUAL DE LA DEMANDA ESTIMADA</v>
          </cell>
        </row>
        <row r="303">
          <cell r="B303" t="str">
            <v>0500I012 POBLACION CON SERVICIO DE ENERGIA ELECTRICA EN LAS AREAS RURALES</v>
          </cell>
        </row>
        <row r="304">
          <cell r="B304" t="str">
            <v>0500I013 COBERTURA DE LA RED DE SISTEMAS DEL MINISTERIO</v>
          </cell>
        </row>
        <row r="305">
          <cell r="B305" t="str">
            <v>0500I014 DEMANDA DE ENERGIA CUBIERTA CON TRANSACCIONES INTERCONEXIONALES</v>
          </cell>
        </row>
        <row r="306">
          <cell r="B306" t="str">
            <v>0500I015 CAPACIDAD INSTALADA</v>
          </cell>
        </row>
        <row r="307">
          <cell r="B307" t="str">
            <v>0500I016 VIVIENDAS (HOGARES) ATENDIDOS CON SERVICIO DE ENERGIA</v>
          </cell>
        </row>
        <row r="308">
          <cell r="B308" t="str">
            <v>0500I017 VALOR DE LOS SUBSIDIOS ENTREGADOS A LOS USUARIOS DE LOS ESTRATOS 1, 2 Y 3</v>
          </cell>
        </row>
        <row r="309">
          <cell r="B309" t="str">
            <v>0500I018 COBERTURA DEL SERVICIO DE ENERGIA EN LAS ZONAS INTERCONECTADAS</v>
          </cell>
        </row>
        <row r="310">
          <cell r="B310" t="str">
            <v>0500I019 COSTO PROMEDIO KILOWATIO HORA, KWH</v>
          </cell>
        </row>
        <row r="311">
          <cell r="B311" t="str">
            <v>0500I020 COSTO PROMEDIO DE KILOWATIOS HORA, KWH REPORTADOS.</v>
          </cell>
        </row>
        <row r="312">
          <cell r="B312" t="str">
            <v>0500I021 COSTO CONEXION</v>
          </cell>
        </row>
        <row r="313">
          <cell r="B313" t="str">
            <v>0500I022 COSTO POTENCIA INSTALADA.</v>
          </cell>
        </row>
        <row r="314">
          <cell r="B314" t="str">
            <v>0500I023 COBERTURA DEL SERVICIO DE ENERGIA EN ZONAS NO INTERCONECTADAS, ZNI</v>
          </cell>
        </row>
        <row r="315">
          <cell r="B315" t="str">
            <v>0500I024 VIVIENDAS (HOGARES) ATENDIDOS CON SERVICIO DE ENERGIA EN LAS ZNI</v>
          </cell>
        </row>
        <row r="316">
          <cell r="B316" t="str">
            <v>0500I025 PROMEDIO EN TIEMPO DEL SERVICIO DE ENERGIA EN ZNI</v>
          </cell>
        </row>
        <row r="317">
          <cell r="B317" t="str">
            <v>0500I026 PROYECTOS ENERGETICOS INTEGRALES (PRODUCTIVOS Y SOSTENIBLES) IDENTIFICADOS PARA ZNI</v>
          </cell>
        </row>
        <row r="318">
          <cell r="B318" t="str">
            <v>0500I027 PROYECTOS ESTRUCTURADOS CON ENERGIAS ALTERNATIVAS</v>
          </cell>
        </row>
        <row r="319">
          <cell r="B319" t="str">
            <v>0500I028 VARIACION DE LA PRODUCCION DEL SECTOR MINERO (PIBMINERO)</v>
          </cell>
        </row>
        <row r="320">
          <cell r="B320" t="str">
            <v>0500I029 NUEVOS PROSPECTOS MINEROS</v>
          </cell>
        </row>
        <row r="321">
          <cell r="B321" t="str">
            <v>0500I030 CRECIMIENTO DE LA PRODUCCION DEL SECTOR MINERO</v>
          </cell>
        </row>
        <row r="322">
          <cell r="B322" t="str">
            <v>0500I031 USUARIOS RESIDENCIALES CONECTADOS CON SERVICIO DE GAS NATURAL AL AÑO</v>
          </cell>
        </row>
        <row r="323">
          <cell r="B323" t="str">
            <v>0500I032 GRADO DE UTILIZACION DE PRODUCTOS</v>
          </cell>
        </row>
        <row r="324">
          <cell r="B324" t="str">
            <v>0500I033 VARIACION DE COSTOS DE PRODUCCION DE LAS UNIDADES MINERAS DOTADAS TECNOLOGICAMENTE</v>
          </cell>
        </row>
        <row r="325">
          <cell r="B325" t="str">
            <v>0500I034 CARGOS DE TRANSMISION</v>
          </cell>
        </row>
        <row r="326">
          <cell r="B326" t="str">
            <v>0500I035 CONSULTAS ATENDIDAS DE USUARIOS</v>
          </cell>
        </row>
        <row r="327">
          <cell r="B327" t="str">
            <v>0500I036 DERECHOS DE USUARIOS</v>
          </cell>
        </row>
        <row r="328">
          <cell r="B328" t="str">
            <v>0500I037 EMPRESAS QUE INCUMPLEN LA NORMATIVIDAD</v>
          </cell>
        </row>
        <row r="329">
          <cell r="B329" t="str">
            <v>0500I038 NUEVAS EMPRESAS COMPETITIVAS</v>
          </cell>
        </row>
        <row r="330">
          <cell r="B330" t="str">
            <v>0500I039 SOBRECOSTOS DE LOS GENERADORES POR FALTA DE SINCRONIZACION DE DESPACHO DE GAS</v>
          </cell>
        </row>
        <row r="331">
          <cell r="B331" t="str">
            <v>0500I040 GENERACION DE PRODUCTOS MINEROS</v>
          </cell>
        </row>
        <row r="332">
          <cell r="B332" t="str">
            <v>0500I041 CONTRAPRESTACIONES POR PRODUCCION MINERA RESULTADO DE LA GESTION INSTITUCIONAL</v>
          </cell>
        </row>
        <row r="333">
          <cell r="B333" t="str">
            <v>0500I043 VOLUMEN DE EXPORTACION MINERA</v>
          </cell>
        </row>
        <row r="334">
          <cell r="B334" t="str">
            <v>0500I044 INFORMACION URBANA DE AGUA NO CONTABILIZADA EN MUNICIPIOS MENOR A 100.000 HAB</v>
          </cell>
        </row>
        <row r="335">
          <cell r="B335" t="str">
            <v>0500I045 COBERTURA DEL SERVICIO DE ENERGIA ELECTRICA EN LAS AREAS URBANAS</v>
          </cell>
        </row>
        <row r="336">
          <cell r="B336" t="str">
            <v>0500I046 CUBRIMIENTO DEL SERVICIO ENERGIA ELECTRICA EN CAPITALES DE ZONAS NO INTERCONECTADAS</v>
          </cell>
        </row>
        <row r="337">
          <cell r="B337" t="str">
            <v>0500I047 PROMEDIO DE HORAS DIARIAS DE SERVICIO DE ENERGIA ELECTRICA EN CAPITALES DE ZONAS NO INTERCONECTADAS</v>
          </cell>
        </row>
        <row r="338">
          <cell r="B338" t="str">
            <v>0500I048 KILOMETROS DE LINEA DE TRANSMISION CONSTRUIDOS</v>
          </cell>
        </row>
        <row r="339">
          <cell r="B339" t="str">
            <v>0500I049 COBERTURA DE MUNICIPIOS CON POTENCIAL MAYOR DEL 30% EN SERVICIO DE GAS NATURAL POR RED PARA USUARIOS RESIDENCIALES</v>
          </cell>
        </row>
        <row r="340">
          <cell r="B340" t="str">
            <v>0500I050 CONSUMO NACIONAL DE GAS NATURAL (MILLONES DE BTU/DIA)</v>
          </cell>
        </row>
        <row r="341">
          <cell r="B341" t="str">
            <v>0500I051 PRODUCCION NACIONAL DE CRUDO (MILES DE BARRILES DE PETROLEO PRODUCIDOS DIARIAMENTE)</v>
          </cell>
        </row>
        <row r="342">
          <cell r="B342" t="str">
            <v>0500I052 BARRILES DE RESERVA DE PETROLEO DESCUBIERTOS</v>
          </cell>
        </row>
        <row r="343">
          <cell r="B343" t="str">
            <v>0500I053 POZOS DE PETROLEO PERFORADOS</v>
          </cell>
        </row>
        <row r="344">
          <cell r="B344" t="str">
            <v>0500I054 PARTICIPACION DEL PETROLEO Y SUS DERIVADOS EN LAS EXPORTACIONES NACIONALES</v>
          </cell>
        </row>
        <row r="345">
          <cell r="B345" t="str">
            <v>0500I055 RESERVAS REMANENTES DE PETROLEO (MILLONES DE BARRILES)</v>
          </cell>
        </row>
        <row r="346">
          <cell r="B346" t="str">
            <v>0500I056 DISPONIBILIDAD DE PETROLEO</v>
          </cell>
        </row>
        <row r="347">
          <cell r="B347" t="str">
            <v>0500I057 PRODUCCION DE ESMERALDAS</v>
          </cell>
        </row>
        <row r="348">
          <cell r="B348" t="str">
            <v>0500I058 PRODUCCION TOTAL DE CARBON</v>
          </cell>
        </row>
        <row r="349">
          <cell r="B349" t="str">
            <v>0500I059 PRODUCCION DE NIQUEL</v>
          </cell>
        </row>
        <row r="350">
          <cell r="B350" t="str">
            <v>0500I060 PRODUCCION DE ORO</v>
          </cell>
        </row>
        <row r="351">
          <cell r="B351" t="str">
            <v>0500I061 PRODUCCION DE PLATA</v>
          </cell>
        </row>
        <row r="352">
          <cell r="B352" t="str">
            <v>0500I062 USUARIOS ATENDIDOS POR EMPRESAS PRIVADAS DE DISTRIBUCION ELECTRICA</v>
          </cell>
        </row>
        <row r="353">
          <cell r="B353" t="str">
            <v>0500I063 ACTIVOS DE TRANSMISION ELECTRICA BAJO EL CONTROL PRIVADO</v>
          </cell>
        </row>
        <row r="354">
          <cell r="B354" t="str">
            <v>0500I064 ACTIVOS DE GENERACION ELECTRICA BAJO EL CONTROL PRIVADO</v>
          </cell>
        </row>
        <row r="355">
          <cell r="B355" t="str">
            <v>0500I065 EXPORTACIONES DE CARBON</v>
          </cell>
        </row>
        <row r="356">
          <cell r="B356" t="str">
            <v>0500I066 EXPORTACIONES DE NIQUEL</v>
          </cell>
        </row>
        <row r="357">
          <cell r="B357" t="str">
            <v>0500I067 EXPORTACIONES DE ORO</v>
          </cell>
        </row>
        <row r="358">
          <cell r="B358" t="str">
            <v>0500I068 EXPORTACIONES DE PLATA</v>
          </cell>
        </row>
        <row r="359">
          <cell r="B359" t="str">
            <v>0500I069 EXPORTACIONES DE ESMERALDA</v>
          </cell>
        </row>
        <row r="360">
          <cell r="B360" t="str">
            <v>06000000 SECTOR TRANSPORTE</v>
          </cell>
        </row>
        <row r="361">
          <cell r="B361" t="str">
            <v>0600I001 TIEMPO DE VIAJE POR TRAMO DE VIA TERRESTRE DEFINIDO</v>
          </cell>
        </row>
        <row r="362">
          <cell r="B362" t="str">
            <v>0600I002 MOVIMIENTO DE VEHICULOS POR TRAMO DE VIA DEFINIDO</v>
          </cell>
        </row>
        <row r="363">
          <cell r="B363" t="str">
            <v>0600I003 MOVIMIENTO DE BUQUES POR PUERTO O MUELLE</v>
          </cell>
        </row>
        <row r="364">
          <cell r="B364" t="str">
            <v>0600I004 OPERACIONES DE CABOTAJE POR PUERTO O MUELLE</v>
          </cell>
        </row>
        <row r="365">
          <cell r="B365" t="str">
            <v>0600I005 OPERACIONES INTERNACIONALES POR PUERTO O MUELLE</v>
          </cell>
        </row>
        <row r="366">
          <cell r="B366" t="str">
            <v>0600I006 HORAS DE VUELO POR AERONAVE</v>
          </cell>
        </row>
        <row r="367">
          <cell r="B367" t="str">
            <v>0600I007 SILLAS OCUPADAS POR VUELO Y AERONAVE</v>
          </cell>
        </row>
        <row r="368">
          <cell r="B368" t="str">
            <v>0600I008 VUELOS PROGRAMADOS POR VUELO O AERONAVE</v>
          </cell>
        </row>
        <row r="369">
          <cell r="B369" t="str">
            <v>0600I009 AEROPUERTOS QUE CUMPLEN CON ESPECIFICACIONES DE LA FEDERAL AVIATION ADMINISTRATION, FAA</v>
          </cell>
        </row>
        <row r="370">
          <cell r="B370" t="str">
            <v>0600I010 PASAJEROS MOVILIZADOS EN PUERTOS INTERNACIONALES</v>
          </cell>
        </row>
        <row r="371">
          <cell r="B371" t="str">
            <v>0600I011 MOVIMIENTO DE CARGA NACIONAL POR MODO DE TRANSPORTE</v>
          </cell>
        </row>
        <row r="372">
          <cell r="B372" t="str">
            <v>0600I012 VALOR TOTAL FLETE DE TRANSPORTE TERRESTRE DE CARGA POR TONELADA KILOMETRO</v>
          </cell>
        </row>
        <row r="373">
          <cell r="B373" t="str">
            <v>0600I013 VALOR TOTAL FLETE DE TRANSPORTE AEREO DE CARGA POR TONELADA Y KILOMETROS O RUTA</v>
          </cell>
        </row>
        <row r="374">
          <cell r="B374" t="str">
            <v>0600I014 VALOR TOTAL FLETE DE TRANSPORTE FERREO DE CARGA POR TONELADA Y KILOMETRO</v>
          </cell>
        </row>
        <row r="375">
          <cell r="B375" t="str">
            <v>0600I015 VALOR TOTAL FLETE DE TRANSPORTE FLUVIAL O MARITIMO DE CARGA POR TONELADA Y KILOMETRO</v>
          </cell>
        </row>
        <row r="376">
          <cell r="B376" t="str">
            <v>0600I016 VUELOS (LLEGANDO O SALIENDO) POR AEROPUERTO</v>
          </cell>
        </row>
        <row r="377">
          <cell r="B377" t="str">
            <v>0600I017 VARIACION EN EL VOLUMEN DE ALMACENAMIENTO DE CARGA EN PUERTOS</v>
          </cell>
        </row>
        <row r="378">
          <cell r="B378" t="str">
            <v>0600I018 VARIACION DEL MOVIMIENTO DIARIO DE CARGA EN PUERTOS</v>
          </cell>
        </row>
        <row r="379">
          <cell r="B379" t="str">
            <v>0600I019 VARIACION DE DESCARGA DIARIA DE CARGA EN PUERTOS</v>
          </cell>
        </row>
        <row r="380">
          <cell r="B380" t="str">
            <v>0600I020 COBERTURA DEL SISTEMAS DE RADIOAYUDAS</v>
          </cell>
        </row>
        <row r="381">
          <cell r="B381" t="str">
            <v>0600I021 COBERTURA DEL SISTEMA DE INFORMACION EN AEROPUERTOS</v>
          </cell>
        </row>
        <row r="382">
          <cell r="B382" t="str">
            <v>0600I022 COBERTURA DE SISTEMAS DE COMUNICACION</v>
          </cell>
        </row>
        <row r="383">
          <cell r="B383" t="str">
            <v>0600I023 COBERTURA DEL SISTEMA DE ENERGIA</v>
          </cell>
        </row>
        <row r="384">
          <cell r="B384" t="str">
            <v>0600I024 COBERTURA DE LA RED METEOROLOGICA</v>
          </cell>
        </row>
        <row r="385">
          <cell r="B385" t="str">
            <v>0600I025 COBERTURA DE EQUIPOS DE INCENDIO EN AEROPUERTOS</v>
          </cell>
        </row>
        <row r="386">
          <cell r="B386" t="str">
            <v>0600I026 MANTENIMIENTO Y CONSERVACION DE EQUIPOS DE COMPUTACION</v>
          </cell>
        </row>
        <row r="387">
          <cell r="B387" t="str">
            <v>0600I027 ADQUISICION DE SISTEMAS Y SERVICIOS INFORMATICOS</v>
          </cell>
        </row>
        <row r="388">
          <cell r="B388" t="str">
            <v>0600I028 MANTENIMIENTO A TERMINALES AEREOS</v>
          </cell>
        </row>
        <row r="389">
          <cell r="B389" t="str">
            <v>0600I029 INSPECCIONES A EMPRESAS AEREAS</v>
          </cell>
        </row>
        <row r="390">
          <cell r="B390" t="str">
            <v>0600I030 AEROPUERTOS CON SISTEMAS DE SEGURIDAD</v>
          </cell>
        </row>
        <row r="391">
          <cell r="B391" t="str">
            <v>0600I031 AEROPUERTOS CON OBRAS DE SISMORESISTENCIA</v>
          </cell>
        </row>
        <row r="392">
          <cell r="B392" t="str">
            <v>0600I032 INSPECCIONES A TALLERES AERONAUTICOS</v>
          </cell>
        </row>
        <row r="393">
          <cell r="B393" t="str">
            <v>0600I033 INSPECCION A ESCUELAS DE AVIACION</v>
          </cell>
        </row>
        <row r="394">
          <cell r="B394" t="str">
            <v>0600I034 MANTENIMIENTO DE PISTAS</v>
          </cell>
        </row>
        <row r="395">
          <cell r="B395" t="str">
            <v>0600I035 PASAJEROS MOVILIZADOS POR MEDIOS DE TRANSPORTE FERREO</v>
          </cell>
        </row>
        <row r="396">
          <cell r="B396" t="str">
            <v>0600I036 BUQUES CON CALADO MAXIMO PERMITIDO QUE USAN CANAL DE ACCESO</v>
          </cell>
        </row>
        <row r="397">
          <cell r="B397" t="str">
            <v>0600I037 VARIACION DE CARGA MOVILIZADA EN PUERTOS</v>
          </cell>
        </row>
        <row r="398">
          <cell r="B398" t="str">
            <v>0600I038 COBERTURA DE CAPACITACION A MANO DE OBRA NO CALIFICADA EN LA REGION</v>
          </cell>
        </row>
        <row r="399">
          <cell r="B399" t="str">
            <v>0600I039 COBERTURA CON EQUIPOS DE COMPUTO Y SERVICIOS DE RED</v>
          </cell>
        </row>
        <row r="400">
          <cell r="B400" t="str">
            <v>0600I040 CUBRIMIENTO DEL PROGRAMA ALIANZA</v>
          </cell>
        </row>
        <row r="401">
          <cell r="B401" t="str">
            <v>0600I041 VARIACION EN EL VOLUMEN DE CARGA MOVILIZADA EN PUERTOS</v>
          </cell>
        </row>
        <row r="402">
          <cell r="B402" t="str">
            <v>0600I042 VARIACION EN TIEMPO DE LA NAVEGABILIDAD</v>
          </cell>
        </row>
        <row r="403">
          <cell r="B403" t="str">
            <v>0600I043 INCREMENTO DE DIAS NAVEGABLES.</v>
          </cell>
        </row>
        <row r="404">
          <cell r="B404" t="str">
            <v>0600I044 VOLUMEN DE PASAJEROS</v>
          </cell>
        </row>
        <row r="405">
          <cell r="B405" t="str">
            <v>0600I045 INVERSION DE RECURSOS POR DEPARTAMENTO</v>
          </cell>
        </row>
        <row r="406">
          <cell r="B406" t="str">
            <v>0600I046 COBERTURA A PERSONAS BENEFICIADAS CON PROYECTOS</v>
          </cell>
        </row>
        <row r="407">
          <cell r="B407" t="str">
            <v>0600I047 COBERTURA A POBLACION BENEFICIADA CON PROYECTOS</v>
          </cell>
        </row>
        <row r="408">
          <cell r="B408" t="str">
            <v>0600I048 PASAJEROS MOVILIZADOS EN CANALES MUELLES O PUERTOS</v>
          </cell>
        </row>
        <row r="409">
          <cell r="B409" t="str">
            <v>0600I049 PASAJEROS MOVILIZADOS POR MEDIO DE TRANSPORTE</v>
          </cell>
        </row>
        <row r="410">
          <cell r="B410" t="str">
            <v>0600I050 VARIACION EN COSTOS DE OPERACION VEHICULAR</v>
          </cell>
        </row>
        <row r="411">
          <cell r="B411" t="str">
            <v>0600I051 APLICACIONES DE SISTEMAS EN SERVICIOS (PROCESOS ADMINISTRATIVOS Y MISIONALES)</v>
          </cell>
        </row>
        <row r="412">
          <cell r="B412" t="str">
            <v>0600I052 AREA DE PRODUCCION ANUAL POR ACTIVIDADES ECONOMICAS</v>
          </cell>
        </row>
        <row r="413">
          <cell r="B413" t="str">
            <v>0600I053 ATENCION ACCIDENTES DE TRANSITO A NIVEL NACIONAL</v>
          </cell>
        </row>
        <row r="414">
          <cell r="B414" t="str">
            <v>0600I054 CAPACIDAD CARGA AEREA MOVILIZADA</v>
          </cell>
        </row>
        <row r="415">
          <cell r="B415" t="str">
            <v>0600I055 VARIACION DE LA CARGA MOVILIZADA</v>
          </cell>
        </row>
        <row r="416">
          <cell r="B416" t="str">
            <v>0600I056 CONSULTAS O SOLICITUDES SOBRE OPERACION Y COSTOS DE TRANSPORTE RESUELTAS</v>
          </cell>
        </row>
        <row r="417">
          <cell r="B417" t="str">
            <v>0600I057 CUBRIMIENTO DE LA SEGURIDAD VIAL EN LA RED NACIONAL DE CARRETERAS</v>
          </cell>
        </row>
        <row r="418">
          <cell r="B418" t="str">
            <v>0600I058 TRAFICO PROMEDIO DIARIO</v>
          </cell>
        </row>
        <row r="419">
          <cell r="B419" t="str">
            <v>0600I059 VELOCIDAD DE OPERACION</v>
          </cell>
        </row>
        <row r="420">
          <cell r="B420" t="str">
            <v>0600I060 MOVILIZACION DE CARGA POR VIAJE</v>
          </cell>
        </row>
        <row r="421">
          <cell r="B421" t="str">
            <v>0600I061 REUNIONES DE CONCERTACION LOGRADAS CON LA COMUNIDAD</v>
          </cell>
        </row>
        <row r="422">
          <cell r="B422" t="str">
            <v>0600I062 OPERACIONES AEREAS</v>
          </cell>
        </row>
        <row r="423">
          <cell r="B423" t="str">
            <v>0600I063 TIEMPO DE ATERRIZAJE Y DECOLAJE DE LAS NAVES</v>
          </cell>
        </row>
        <row r="424">
          <cell r="B424" t="str">
            <v>0600I064 TIEMPO DE PASO POR FRONTERA</v>
          </cell>
        </row>
        <row r="425">
          <cell r="B425" t="str">
            <v>0600I065 TIEMPOS DE DESPLAZAMIENTO</v>
          </cell>
        </row>
        <row r="426">
          <cell r="B426" t="str">
            <v>0600I066 USUARIOS ATENDIDOS</v>
          </cell>
        </row>
        <row r="427">
          <cell r="B427" t="str">
            <v>0600I067 VENTAS ANUALES EN UNA ZONA</v>
          </cell>
        </row>
        <row r="428">
          <cell r="B428" t="str">
            <v>0600I068 VARIACION EN EL VALOR TOTAL FLETE TERRESTRE DE CARGA</v>
          </cell>
        </row>
        <row r="429">
          <cell r="B429" t="str">
            <v>0600I069 COBERTURA EN SEGURIDAD EN AEROPUERTOS</v>
          </cell>
        </row>
        <row r="430">
          <cell r="B430" t="str">
            <v>0600I070 MOVIMIENTO DE CARGA NACIONAL POR MODO DE TRANSPORTE AEREO</v>
          </cell>
        </row>
        <row r="431">
          <cell r="B431" t="str">
            <v>0600I071 MOVIMIENTO DE PASAJEROS POR MODO DE TRANSPORTE</v>
          </cell>
        </row>
        <row r="432">
          <cell r="B432" t="str">
            <v>0600I072 MOVIMIENTO DE PASAJEROS POR MODO DE TRANSPORTE AEREO</v>
          </cell>
        </row>
        <row r="433">
          <cell r="B433" t="str">
            <v>0600I073 NRO DE ACCIDENTES POR MODO DE TRANSPORTE</v>
          </cell>
        </row>
        <row r="434">
          <cell r="B434" t="str">
            <v>0600I074 NRO DE ACCIDENTES POR MODO DE TRANSPORTE FERREO</v>
          </cell>
        </row>
        <row r="435">
          <cell r="B435" t="str">
            <v>0600I075 MANTENIMIENTO DE PISTAS</v>
          </cell>
        </row>
        <row r="436">
          <cell r="B436" t="str">
            <v>0600I076 MANTENIMIENTO DE CERRAMIENTOS EN PISTA AEREAS</v>
          </cell>
        </row>
        <row r="437">
          <cell r="B437" t="str">
            <v>0600I077 MANTENIMIENTO DE TERMINALES AEREOS</v>
          </cell>
        </row>
        <row r="438">
          <cell r="B438" t="str">
            <v>0600I078 CONSTRUCCIÓN DE PISTAS AEREAS</v>
          </cell>
        </row>
        <row r="439">
          <cell r="B439" t="str">
            <v>0600I079 CONSTRUCCIÓN DE CERRAMIENTOS EN PISTAS AEREAS</v>
          </cell>
        </row>
        <row r="440">
          <cell r="B440" t="str">
            <v>0600I080 CONSTRUCCIÓN DE TERMINALES AEREOS</v>
          </cell>
        </row>
        <row r="441">
          <cell r="B441" t="str">
            <v>0600I081 CONSTRUCCIÓN DE INSTALACIONES ADMINISTRATIVAS</v>
          </cell>
        </row>
        <row r="442">
          <cell r="B442" t="str">
            <v>0600I082 MANTENIMIENTO DE INSTALACIONES ADMINISTRATIVAS</v>
          </cell>
        </row>
        <row r="443">
          <cell r="B443" t="str">
            <v>0600I083 OBRAS DE SISMORESISTENCIA EN INSTALACIONES</v>
          </cell>
        </row>
        <row r="444">
          <cell r="B444" t="str">
            <v>0600I084 MANTENIMIENTO A EQUIPOS DE SEGURIDAD</v>
          </cell>
        </row>
        <row r="445">
          <cell r="B445" t="str">
            <v>0600I085 SEGURIDAD AEROPORTUARIA</v>
          </cell>
        </row>
        <row r="446">
          <cell r="B446" t="str">
            <v>0600I086 AEROPUERTOS CON INFRAESTRUCTURA AMBIENTAL</v>
          </cell>
        </row>
        <row r="447">
          <cell r="B447" t="str">
            <v>0600I087 AEROPUERTOS CUBIERTOS CON SISTEMAS DE VIGILANCIA</v>
          </cell>
        </row>
        <row r="448">
          <cell r="B448" t="str">
            <v>0600I088 COBERTURA DE LA RED DE SISTEMAS</v>
          </cell>
        </row>
        <row r="449">
          <cell r="B449" t="str">
            <v>0600I089 CUBRIMIENTO ESTACIONES METEOROLÓGICAS</v>
          </cell>
        </row>
        <row r="450">
          <cell r="B450" t="str">
            <v>0600I090 MEJORAMIENTO EN LAS CONDICIONES DE TRABAJO</v>
          </cell>
        </row>
        <row r="451">
          <cell r="B451" t="str">
            <v>0600I091 KILOMETROS CONSTRUIDOS EN LA RED VIAL PRIMARIA POR CONCESION</v>
          </cell>
        </row>
        <row r="452">
          <cell r="B452" t="str">
            <v>0600I092 RED VIAL PRIMARIA CONSTRUIDA POR CONCESION</v>
          </cell>
        </row>
        <row r="453">
          <cell r="B453" t="str">
            <v>0600I093 KILOMETROS REHABILITADOS EN LA RED VIAL PRIMARIA POR CONCESION</v>
          </cell>
        </row>
        <row r="454">
          <cell r="B454" t="str">
            <v>0600I094 RED VIAL PRIMARIA REHABILITADA POR CONCESION</v>
          </cell>
        </row>
        <row r="455">
          <cell r="B455" t="str">
            <v>0600I095 KILOMETROS MANTENIDOS EN LA RED VIAL PRIMARIA POR CONCESION</v>
          </cell>
        </row>
        <row r="456">
          <cell r="B456" t="str">
            <v>0600I096 RED VIAL PRIMARIA MANTENIDA POR CONCESION</v>
          </cell>
        </row>
        <row r="457">
          <cell r="B457" t="str">
            <v>0600I097 VELOCIDAD PROMEDIO DE OPERACION DE LOS CORREDORES FERREOS</v>
          </cell>
        </row>
        <row r="458">
          <cell r="B458" t="str">
            <v>0600I098 KILOMETROS DE RED FERREA MANTENIDA</v>
          </cell>
        </row>
        <row r="459">
          <cell r="B459" t="str">
            <v>0600I099 RED FERREA MANTENIDA POR CONCESION</v>
          </cell>
        </row>
        <row r="460">
          <cell r="B460" t="str">
            <v>0600I100 KILOMETROS DE RED FERREA REHABILITADA</v>
          </cell>
        </row>
        <row r="461">
          <cell r="B461" t="str">
            <v>0600I101 RED FERREA MANTENIDA POR CONCESION</v>
          </cell>
        </row>
        <row r="462">
          <cell r="B462" t="str">
            <v>0600I102 CARGA MOVILIZADAS POR LA RED FERREA</v>
          </cell>
        </row>
        <row r="463">
          <cell r="B463" t="str">
            <v>0600I103 MOVIMIENTO DE PASAJEROS POR LA RED FERREA</v>
          </cell>
        </row>
        <row r="464">
          <cell r="B464" t="str">
            <v>0600I104 CANALES DE ACCESO A PUERTOS ADJUDICADOS EN CONCESION</v>
          </cell>
        </row>
        <row r="465">
          <cell r="B465" t="str">
            <v>0600I105 RED VIAL PRINCIPAL CONSTRUIDA</v>
          </cell>
        </row>
        <row r="466">
          <cell r="B466" t="str">
            <v>0600I106 KILOMETROS CONSTRUIDOS RED VIAL PRINCIPAL</v>
          </cell>
        </row>
        <row r="467">
          <cell r="B467" t="str">
            <v>0600I107 RED VIAL PRINCIPAL REHABILITADA</v>
          </cell>
        </row>
        <row r="468">
          <cell r="B468" t="str">
            <v>0600I108 KILOMETROS REHABILITADOS RED VIAL PRINCIPAL</v>
          </cell>
        </row>
        <row r="469">
          <cell r="B469" t="str">
            <v>0600I109 RED VIAL PRINCIPAL CONSERVADA A TRAVES DE MICROEMPRESAS</v>
          </cell>
        </row>
        <row r="470">
          <cell r="B470" t="str">
            <v>0600I110 KILOMETROS CONSERVADOS EN LA RED VIAL PRINCIPAL A TRAVES DE MICROEMPRESAS</v>
          </cell>
        </row>
        <row r="471">
          <cell r="B471" t="str">
            <v>0600I111 RED VIAL PRINCIPAL CONSERVADOS POR MANTENIMIENTO PERIODICO</v>
          </cell>
        </row>
        <row r="472">
          <cell r="B472" t="str">
            <v>0600I112 KILOMETROS CONSERVADOS POR MANTENIMIENTO PERIODICO EN LA RED VIAL PRINCIPAL</v>
          </cell>
        </row>
        <row r="473">
          <cell r="B473" t="str">
            <v>0600I113 RED VIAL PAVIMENTADA EN BUEN ESTADO</v>
          </cell>
        </row>
        <row r="474">
          <cell r="B474" t="str">
            <v>0600I114 KILOMETROS PAVIMENTADOS Y EN BUEN ESTADO EN LA RED VIAL PRINCIPAL</v>
          </cell>
        </row>
        <row r="475">
          <cell r="B475" t="str">
            <v>0600I115 RED VIAL PAVIMENTADA EN REGULAR ESTADO</v>
          </cell>
        </row>
        <row r="476">
          <cell r="B476" t="str">
            <v>0600I116 KILOMETROS PAVIMENTADOS Y EN REGULAR ESTADO EN LA RED VIAL PRINCIPAL</v>
          </cell>
        </row>
        <row r="477">
          <cell r="B477" t="str">
            <v>0600I117 RED VIAL PAVIMENTADA EN MAL ESTADO</v>
          </cell>
        </row>
        <row r="478">
          <cell r="B478" t="str">
            <v>0600I118 KILOMETROS PAVIMENTADOS Y EN MAL ESTADO EN LA RED VIAL PRINCIPAL</v>
          </cell>
        </row>
        <row r="479">
          <cell r="B479" t="str">
            <v>0600I119 RED VIAL EN AFIRMADO EN BUEN ESTADO</v>
          </cell>
        </row>
        <row r="480">
          <cell r="B480" t="str">
            <v>0600I120 KILOMETROS EN AFIRMADO Y EN BUEN ESTADO EN LA RED VIAL PRINCIPAL</v>
          </cell>
        </row>
        <row r="481">
          <cell r="B481" t="str">
            <v>0600I121 RED VIAL EN AFIRMADO EN REGULAR ESTADO</v>
          </cell>
        </row>
        <row r="482">
          <cell r="B482" t="str">
            <v>0600I122 KILOMETROS EN AFIRMADO Y EN REGULAR ESTADO EN LA RED VIAL PRINCIPAL</v>
          </cell>
        </row>
        <row r="483">
          <cell r="B483" t="str">
            <v>0600I123 RED VIAL EN AFIRMADO EN MAL ESTADO</v>
          </cell>
        </row>
        <row r="484">
          <cell r="B484" t="str">
            <v>0600I124 KILOMETROS EN AFIRMADO Y EN MAL ESTADO EN LA RED VIAL PRINCIPAL</v>
          </cell>
        </row>
        <row r="485">
          <cell r="B485" t="str">
            <v>0600I125 RED VIAL SECUNDARIA MANTENIDA</v>
          </cell>
        </row>
        <row r="486">
          <cell r="B486" t="str">
            <v>0600I126 KILOMETROS MANTENIDOS EN LA RED VIAL SECUNDARIA</v>
          </cell>
        </row>
        <row r="487">
          <cell r="B487" t="str">
            <v>0600I127 RED VIAL TERCIARIA MANTENIDA</v>
          </cell>
        </row>
        <row r="488">
          <cell r="B488" t="str">
            <v>0600I128 KILOMETROS MANTENIDOS EN LA RED VIAL TERCIARIA</v>
          </cell>
        </row>
        <row r="489">
          <cell r="B489" t="str">
            <v>0600I129 RED VIAL SECUNDARIA CONSTRUIDA</v>
          </cell>
        </row>
        <row r="490">
          <cell r="B490" t="str">
            <v>0600I130 KILOMETROS CONSTRUIDOS EN LA RED VIAL SECUNDARIA</v>
          </cell>
        </row>
        <row r="491">
          <cell r="B491" t="str">
            <v>0600I131 RED VIAL TERCIARIA CONSTRUIDA</v>
          </cell>
        </row>
        <row r="492">
          <cell r="B492" t="str">
            <v>0600I132 KILOMETROS  CONSTRUIDOS EN LA RED VIAL TERCIARIA</v>
          </cell>
        </row>
        <row r="493">
          <cell r="B493" t="str">
            <v>0600I133 KILOMETROS TRANSFERIDOS DE LA RED VIAL TERCIARIA</v>
          </cell>
        </row>
        <row r="494">
          <cell r="B494" t="str">
            <v>0600I134 RED VIAL TERCIARIA TRANSFERIDA</v>
          </cell>
        </row>
        <row r="495">
          <cell r="B495" t="str">
            <v>0600I135 KILOMETROS MANTENIDOS EN LA RED FLUVIAL NAVEGABLE</v>
          </cell>
        </row>
        <row r="496">
          <cell r="B496" t="str">
            <v>0600I136 RED FLUVIAL NAVEGABLE MANTENIDA</v>
          </cell>
        </row>
        <row r="497">
          <cell r="B497" t="str">
            <v>0600I137 PERMANENCIA DE BUQUES EN PUERTO</v>
          </cell>
        </row>
        <row r="498">
          <cell r="B498" t="str">
            <v>0600I138 CARGA MOVILIZADA POR NAVE</v>
          </cell>
        </row>
        <row r="499">
          <cell r="B499" t="str">
            <v>0600I139 MOVIMIENTO DE CARGA POR NAVE</v>
          </cell>
        </row>
        <row r="500">
          <cell r="B500" t="str">
            <v>0600I140 MOVIMIENTO DE CARGA POR NAVE AL DIA</v>
          </cell>
        </row>
        <row r="501">
          <cell r="B501" t="str">
            <v>0600I141 DEPARTAMENTOS CON INVENTARIO DE VIAS ACTUALIZADO</v>
          </cell>
        </row>
        <row r="502">
          <cell r="B502" t="str">
            <v>0600I142 ACCIDENTALIDAD EN LA RED VIAL PRINCIPAL</v>
          </cell>
        </row>
        <row r="503">
          <cell r="B503" t="str">
            <v>0600I143 ACCIDENTALIDAD EN LA RED VIAL PRIMARIA</v>
          </cell>
        </row>
        <row r="504">
          <cell r="B504" t="str">
            <v>0600I144 ACCIDENTALIDAD EN LA RED VIAL SECUNDARIA</v>
          </cell>
        </row>
        <row r="505">
          <cell r="B505" t="str">
            <v>0600I145 ACCIDENTALIDAD EN LA RED VIAL TERCIARIA</v>
          </cell>
        </row>
        <row r="506">
          <cell r="B506" t="str">
            <v>0600I146 COBERTURA DE RADAR SECUNDARIO DE NIVEL SUPERIOR</v>
          </cell>
        </row>
        <row r="507">
          <cell r="B507" t="str">
            <v>0600I147 COBERTURA DE RADAR SECUNDARIO DE NIVEL INFERIOR</v>
          </cell>
        </row>
        <row r="508">
          <cell r="B508" t="str">
            <v>0600I148 COBERTURA DE RADAR PRIMARIO</v>
          </cell>
        </row>
        <row r="509">
          <cell r="B509" t="str">
            <v>0600I149 COBERTURA SISTEMA DE RADIOAYUDAS ILS</v>
          </cell>
        </row>
        <row r="510">
          <cell r="B510" t="str">
            <v>0600I150 COBERTURA SISTEMA DE RADIOAYUDAS VOR</v>
          </cell>
        </row>
        <row r="511">
          <cell r="B511" t="str">
            <v>0600I151 COBERTURA SISTEMA DE RADIOAYUDAS DME</v>
          </cell>
        </row>
        <row r="512">
          <cell r="B512" t="str">
            <v>0600I152 CUBRIMIENTO DEL SISTEMA DE COMUNICACIONES TIERRA - AIRE</v>
          </cell>
        </row>
        <row r="513">
          <cell r="B513" t="str">
            <v>0600I153 ACCIDENTES EN EL MODO DE TRANSPORTE AEREO</v>
          </cell>
        </row>
        <row r="514">
          <cell r="B514" t="str">
            <v>0600I154 ACCIDENTES EN EL MODO DE TRANSPORTE FERREO</v>
          </cell>
        </row>
        <row r="515">
          <cell r="B515" t="str">
            <v>0600I155 NOVEDADES EN LAS VIAS FERREAS</v>
          </cell>
        </row>
        <row r="516">
          <cell r="B516" t="str">
            <v>07000000 SECTOR EDUCACION Y CULTURA</v>
          </cell>
        </row>
        <row r="517">
          <cell r="B517" t="str">
            <v>0700I001 COBERTURA EN EDUCACION PREESCOLAR</v>
          </cell>
        </row>
        <row r="518">
          <cell r="B518" t="str">
            <v>0700I002 ESTUDIANTES QUE INGRESAN A UNA UNIVERSIDAD 2 AÑOS DESPUES DE LA GRADUACION</v>
          </cell>
        </row>
        <row r="519">
          <cell r="B519" t="str">
            <v>0700I003 RETENCION ESCOLAR SECUNDARIA</v>
          </cell>
        </row>
        <row r="520">
          <cell r="B520" t="str">
            <v>0700I004 COBERTURA EN EDUCACION PRIMARIA</v>
          </cell>
        </row>
        <row r="521">
          <cell r="B521" t="str">
            <v>0700I005 COBERTURA EN EDUCACION SECUNDARIA Y MEDIA</v>
          </cell>
        </row>
        <row r="522">
          <cell r="B522" t="str">
            <v>0700I006 VISITANTES A BIBLIOTECAS</v>
          </cell>
        </row>
        <row r="523">
          <cell r="B523" t="str">
            <v>0700I007 ARTISTAS PARTICIPANTES EN EL SALON NACIONAL DE ARTISTAS</v>
          </cell>
        </row>
        <row r="524">
          <cell r="B524" t="str">
            <v>0700I008 PUNTAJES MINIMOS LOGRADOS EN LAS PRUEBAS ACADEMICAS GRADUATE RECORD EXAM, GRE O DE LAS PRUEBAS GRADUATE MANAGEMENT ADMISION TEST, GMAT</v>
          </cell>
        </row>
        <row r="525">
          <cell r="B525" t="str">
            <v>0700I009 ESTUDIANTES QUE LOGRAN PUNTAJE MINIMO EN LAS PRUEBAS ACADEMICAS GRADUATE MANAGEMENT ADMISION TEST, GMAT</v>
          </cell>
        </row>
        <row r="526">
          <cell r="B526" t="str">
            <v>0700I010 EGRESADOS QUE SOLICITAN INGRESO A UNIVERSIDADES EXTRANJERAS Y SON ADMITIDOS</v>
          </cell>
        </row>
        <row r="527">
          <cell r="B527" t="str">
            <v>0700I011 EGRESADOS DE UNIVERSIDADES QUE LOGRAN CONSEGUIR TRABAJO DURANTE EL AÑO SIGUIENTE A SU TERMINACION, EN SU AREA DE TRABAJO</v>
          </cell>
        </row>
        <row r="528">
          <cell r="B528" t="str">
            <v>0700I012 RESULTADOS POR AREA TEMATICA EN LOS PUNTAJES DEL LOS EXAMEN DEL ICFES</v>
          </cell>
        </row>
        <row r="529">
          <cell r="B529" t="str">
            <v>0700I013 COBERTURA CON EXAMENES DEL ICFES</v>
          </cell>
        </row>
        <row r="530">
          <cell r="B530" t="str">
            <v>0700I014 ESTUDIANTES CON ALTOS PUNTAJES</v>
          </cell>
        </row>
        <row r="531">
          <cell r="B531" t="str">
            <v>0700I015 ESTUDIANTES DE SECUNDARIA GRADUADOS QUE NO LOGRARON INGRESAR A UNIVERSIDADES</v>
          </cell>
        </row>
        <row r="532">
          <cell r="B532" t="str">
            <v>0700I016 ESTUDIANTES DE SECUNDARIA GRADUADOS QUE LOGRARON INGRESAR A UNIVERSIDADES</v>
          </cell>
        </row>
        <row r="533">
          <cell r="B533" t="str">
            <v>0700I017 RESULTADOS DE LA PRUEBAS SABER E ICFES</v>
          </cell>
        </row>
        <row r="534">
          <cell r="B534" t="str">
            <v>0700I018 TASA DE COBERTURA NETA EN EDUCACION PRIMARIA</v>
          </cell>
        </row>
        <row r="535">
          <cell r="B535" t="str">
            <v>0700I019 TASA DE COBERTURA NETA EN EDUCACION MEDIA Y SECUNDARIA</v>
          </cell>
        </row>
        <row r="536">
          <cell r="B536" t="str">
            <v>0700I020 TASA DE RETENCION ESCOLAR PRIMARIA</v>
          </cell>
        </row>
        <row r="537">
          <cell r="B537" t="str">
            <v>0700I021 VARIACION EN EL NRO DE PERSONAS CON FORMACION EN DEPORTE</v>
          </cell>
        </row>
        <row r="538">
          <cell r="B538" t="str">
            <v>0700I022 INVESTIGADORES QUE HACEN PARTE DE LAS UNIVERSIDADES.</v>
          </cell>
        </row>
        <row r="539">
          <cell r="B539" t="str">
            <v>0700I023 PROGRAMAS ACREDITADOS DE EDUCACION SUPERIOR.</v>
          </cell>
        </row>
        <row r="540">
          <cell r="B540" t="str">
            <v>0700I024 AGRUPACIONES MUSICALES Y ORQUESTAS SINFONICAS JUVENILES E INFANTILES FUNCIONANDO</v>
          </cell>
        </row>
        <row r="541">
          <cell r="B541" t="str">
            <v>0700I025 BIBLIOTECAS PUBLICAS FORTALECIDAS A TRAVES DE LA RED DE BIBLIOTECAS A NIVEL NACIONAL</v>
          </cell>
        </row>
        <row r="542">
          <cell r="B542" t="str">
            <v>0700I026 DEPORTISTAS DE ALTO RENDIMIENTO APOYADOS POR ENTIDADES DEL ESTADO</v>
          </cell>
        </row>
        <row r="543">
          <cell r="B543" t="str">
            <v>0700I027 INVESTIGADORES FORMADOS.</v>
          </cell>
        </row>
        <row r="544">
          <cell r="B544" t="str">
            <v>0700I028 PROYECTOS AUTO EVALUADOS.</v>
          </cell>
        </row>
        <row r="545">
          <cell r="B545" t="str">
            <v>0700I029 ATENCION DE USUARIOS</v>
          </cell>
        </row>
        <row r="546">
          <cell r="B546" t="str">
            <v>0700I030 COBERTURA EDUCACION SUPERIOR</v>
          </cell>
        </row>
        <row r="547">
          <cell r="B547" t="str">
            <v>0700I031 COBERTURA EN EDUCCION DE LA POBLACION LIMITADA VISUAL</v>
          </cell>
        </row>
        <row r="548">
          <cell r="B548" t="str">
            <v>0700I032 COBERTURA CON EL CREDITO ICETEX</v>
          </cell>
        </row>
        <row r="549">
          <cell r="B549" t="str">
            <v>0700I033 ENTIDADES TERRITORIALES DOTADAS CON AULAS INFORMATICAS ACCESIBLES A LA POBLACION CON LIMITACION VISUAL</v>
          </cell>
        </row>
        <row r="550">
          <cell r="B550" t="str">
            <v>0700I034 POBLACION LIMITADA VISUAL BENEFICIADA CON MATERIAL Y EQUIPO TIFLOTECNICO</v>
          </cell>
        </row>
        <row r="551">
          <cell r="B551" t="str">
            <v>0700I035 GRADUADOS QUE NO LOGRARON INGRESAR AL MERCADO LABORAL, NI CONSIGUIERON ENTRADA A UNA UNIVERSIDAD</v>
          </cell>
        </row>
        <row r="552">
          <cell r="B552" t="str">
            <v>0700I036 GRADUADOS CON EMPLEOS BIEN REMUNERADOS O QUE CONTINUARON ESTUDIANDO 2 AÑOS DESPUES DE LA GRADUACION</v>
          </cell>
        </row>
        <row r="553">
          <cell r="B553" t="str">
            <v>0700I037 RESULTADOS DE LAS PRUEBAS "SABER"</v>
          </cell>
        </row>
        <row r="554">
          <cell r="B554" t="str">
            <v>0700I038 TASA DE COBERTURA (O TASA DE ESCOLARIDAD) EN EDUCACION PRIMARIA</v>
          </cell>
        </row>
        <row r="555">
          <cell r="B555" t="str">
            <v>0700I039 TASA DE COBERTURA EN EDUCACION MEDIA Y SECUNDARIA</v>
          </cell>
        </row>
        <row r="556">
          <cell r="B556" t="str">
            <v>0700I041 INDIVIDUOS FORMADOS EN EL DEPORTE</v>
          </cell>
        </row>
        <row r="557">
          <cell r="B557" t="str">
            <v>0700I042 CENTROS Y CASAS DE LA CULTURA OPERANDO</v>
          </cell>
        </row>
        <row r="558">
          <cell r="B558" t="str">
            <v>0700I043 ONGS CULTURALES ASESORADAS</v>
          </cell>
        </row>
        <row r="559">
          <cell r="B559" t="str">
            <v>0700I044 FONDOS MIXTOS DEL SISTEMA NACIONAL DE CULTURA EVALUADOS Y CON SEGUIMIENTO</v>
          </cell>
        </row>
        <row r="560">
          <cell r="B560" t="str">
            <v>0700I045 CENTROS CULTURALES DEL SISTEMA NACIONAL DE CULTURA EVALUADOS Y CON SEGUIMIENTO</v>
          </cell>
        </row>
        <row r="561">
          <cell r="B561" t="str">
            <v>0700I046 CONSEJOS DE ARCHIVISTICA EVALUADOS Y CON SEGUIMIENTO</v>
          </cell>
        </row>
        <row r="562">
          <cell r="B562" t="str">
            <v>0700I047 VISITANTES A PARQUES ARQUEOLOGICOS</v>
          </cell>
        </row>
        <row r="563">
          <cell r="B563" t="str">
            <v>0700I048 PERSONAS VISITANTES A PARQUES ARQUEOLOGICOS</v>
          </cell>
        </row>
        <row r="564">
          <cell r="B564" t="str">
            <v>0700I049 MONUMENTOS NACIONALES RESTAURADOS</v>
          </cell>
        </row>
        <row r="565">
          <cell r="B565" t="str">
            <v>0700I050 MONUMENTOS NACIONALES MANTENIDOS</v>
          </cell>
        </row>
        <row r="566">
          <cell r="B566" t="str">
            <v>0700I051 PARQUES ARQUEOLOGICOS RESTAURADOS</v>
          </cell>
        </row>
        <row r="567">
          <cell r="B567" t="str">
            <v>0700I052 PARQUES ARQUEOLOGICOS MANTENIDOS</v>
          </cell>
        </row>
        <row r="568">
          <cell r="B568" t="str">
            <v>0700I053 PARQUES ARQUEOLOGICOS PRESERVADOS</v>
          </cell>
        </row>
        <row r="569">
          <cell r="B569" t="str">
            <v>0700I054 MUSEOS VINCULADOS AL SISTEMA NACIONAL DE MUSEOS</v>
          </cell>
        </row>
        <row r="570">
          <cell r="B570" t="str">
            <v>0700I055 VISITANTES AL MUSEO NACIONAL</v>
          </cell>
        </row>
        <row r="571">
          <cell r="B571" t="str">
            <v>0700I056 VISITANTES A BIBLIOTECAS</v>
          </cell>
        </row>
        <row r="572">
          <cell r="B572" t="str">
            <v>0700I057 EVENTOS ARTISTICOS APOYADOS</v>
          </cell>
        </row>
        <row r="573">
          <cell r="B573" t="str">
            <v>0700I058 PROGRAMAS DE FORMACION QUE INVOLUCREN LA DIMENSION ARTISTICA Y CULTURAL COMO ESTRATEGIA PARA EL DESARROLLO INTEGRAL</v>
          </cell>
        </row>
        <row r="574">
          <cell r="B574" t="str">
            <v>0700I059 NIÑOS BENEFICIADOS EN TALLERES DE FORMACION ARTISTICA PARA LA INFANCIA</v>
          </cell>
        </row>
        <row r="575">
          <cell r="B575" t="str">
            <v>0700I060 CENTROS PILOTO DE FORMACION CULTURAL CREADOS</v>
          </cell>
        </row>
        <row r="576">
          <cell r="B576" t="str">
            <v>0700I061 CENTROS DE SERVICIOS ARCHIVISTICOS ASESORADOS</v>
          </cell>
        </row>
        <row r="577">
          <cell r="B577" t="str">
            <v>0700I062 CENTROS DE SERVICIOS ARCHIVISTICOS CREADOS</v>
          </cell>
        </row>
        <row r="578">
          <cell r="B578" t="str">
            <v>0700I063 CENTROS PILOTOS DE FORMACION ARQUEOLOGICA CREADOS</v>
          </cell>
        </row>
        <row r="579">
          <cell r="B579" t="str">
            <v>0700I064 ARTISTAS PARTICIPANTES EN EL SALON ARTISTAS</v>
          </cell>
        </row>
        <row r="580">
          <cell r="B580" t="str">
            <v>0700I065 BECAS NACIONALES EN ARTE OTORGADAS</v>
          </cell>
        </row>
        <row r="581">
          <cell r="B581" t="str">
            <v>0700I066 PREMIOS NACIONALES EN ARTE OTORGADOS</v>
          </cell>
        </row>
        <row r="582">
          <cell r="B582" t="str">
            <v>0700I067 INVESTIGACIONES EN ARTE Y CULTURA REALIZADAS</v>
          </cell>
        </row>
        <row r="583">
          <cell r="B583" t="str">
            <v>0700I068 INVESTIGACIONES EN ANTROPOLOGIA E HISTORIA REALIZADAS</v>
          </cell>
        </row>
        <row r="584">
          <cell r="B584" t="str">
            <v>0700I069 EXPOSICIONES DEL ARTE Y LA CULTURA E HISTORIA REALIZADAS</v>
          </cell>
        </row>
        <row r="585">
          <cell r="B585" t="str">
            <v>0700I070 OBRAS DE ARTE MUSICALES REGISTRADAS</v>
          </cell>
        </row>
        <row r="586">
          <cell r="B586" t="str">
            <v>0700I071 OBRAS DE ARTE ESCENICAS REGISTRADAS</v>
          </cell>
        </row>
        <row r="587">
          <cell r="B587" t="str">
            <v>0700I072 OBRAS DE LITERATURA REGISTRADAS</v>
          </cell>
        </row>
        <row r="588">
          <cell r="B588" t="str">
            <v>0700I073 PROGRAMAS DE RADIO PRODUCIDOS</v>
          </cell>
        </row>
        <row r="589">
          <cell r="B589" t="str">
            <v>0700I074 PROGRAMAS EMITIDOS A TRAVES DE RADIO COMUNITARIA</v>
          </cell>
        </row>
        <row r="590">
          <cell r="B590" t="str">
            <v>0700I075 PRODUCCIONES AUDIOVISUALES Y CINEMATOGRAFICAS COLOMBIANAS EXHIBIDAS</v>
          </cell>
        </row>
        <row r="591">
          <cell r="B591" t="str">
            <v>0700I076 PUBLICACIONES Y BOLETINES EN ARCHIVISTICA DIFUNDIDOS POR LOS MEDIOS</v>
          </cell>
        </row>
        <row r="592">
          <cell r="B592" t="str">
            <v>0700I077 PUBLICACIONES Y BOLETINES DE ANTROPOLOGIA E HISTORIA DIFUNDIDOS POR LOS MEDIOS</v>
          </cell>
        </row>
        <row r="593">
          <cell r="B593" t="str">
            <v>0700I078 PROGRAMAS DE DIALOGOS DE NACION PRODUCIDOS Y EMITIDOS</v>
          </cell>
        </row>
        <row r="594">
          <cell r="B594" t="str">
            <v>0700I079 PROGRAMAS DE TV DEL MINISTERIO DE CULTURA DIFUNDIDOS</v>
          </cell>
        </row>
        <row r="595">
          <cell r="B595" t="str">
            <v>0700I080 ESTUDIOS DE CONTRIBUCION A LA LUCHA  ANTIPIRATERIA DE LA INDUSTRIA CINEMATOGRAFICA</v>
          </cell>
        </row>
        <row r="596">
          <cell r="B596" t="str">
            <v>0700I081 ESTUDIOS DE CONTRIBUCION A LA LUCHA  ANTIPIRATERIA AUDIOVISUAL</v>
          </cell>
        </row>
        <row r="597">
          <cell r="B597" t="str">
            <v>0700I082 ESTUDIOS DE CONTRIBUCION A LA LUCHA  ANTIPIRATERIA RADIAL</v>
          </cell>
        </row>
        <row r="598">
          <cell r="B598" t="str">
            <v>0700I083 ESTUDIOS DE CONTRIBUCION A LA LUCHA  ANTIPIRATERIA DEL LIBRO</v>
          </cell>
        </row>
        <row r="599">
          <cell r="B599" t="str">
            <v>0700I084 PROYECTOS DE CONTRIBUCION A LA LUCHA  ANTIPIRATERIA DE LA INDUSTRIA CINEMATOGRAFICA</v>
          </cell>
        </row>
        <row r="600">
          <cell r="B600" t="str">
            <v>0700I085 PROYECTOS DE CONTRIBUCION A LA LUCHA  ANTIPIRATERIA AUDIOVISUAL</v>
          </cell>
        </row>
        <row r="601">
          <cell r="B601" t="str">
            <v>0700I086 PROYECTOS DE CONTRIBUCION A LA LUCHA  ANTIPIRATERIA RADIAL</v>
          </cell>
        </row>
        <row r="602">
          <cell r="B602" t="str">
            <v>0700I087 PROYECTOS DE CONTRIBUCION A LA LUCHA  ANTIPIRATERIA DEL LIBRO</v>
          </cell>
        </row>
        <row r="603">
          <cell r="B603" t="str">
            <v>0700I088 EJEMPLARES DE LAS MEMORIAS "SEMINARIO DE ECONOMIA Y CULTURA" PUBLICADOS Y DISTRIBUIDOS</v>
          </cell>
        </row>
        <row r="604">
          <cell r="B604" t="str">
            <v>0700I089 EVALUACION CENSAL A MUNICIPIOS CUBIERTOS POR EL PROGRAMA NUEVO SISTEMA ESCOLAR (ALUMNOS DE 5° A 9°)</v>
          </cell>
        </row>
        <row r="605">
          <cell r="B605" t="str">
            <v>0700I090 PRUEBAS A LAS QUE SE LES DIVULGA RESULTADOS (SABER, ICFES, TIMSS Y LLECE)</v>
          </cell>
        </row>
        <row r="606">
          <cell r="B606" t="str">
            <v>0700I091 PROMEDIO NACIONAL PREGUNTAS DEL NUCLEO COMUN (2) - ICFES (LENGUAJE)</v>
          </cell>
        </row>
        <row r="607">
          <cell r="B607" t="str">
            <v>0700I092 PROMEDIO NACIONAL PREGUNTAS DEL NUCLEO COMUN (2) - ICFES (MATEMATICAS)</v>
          </cell>
        </row>
        <row r="608">
          <cell r="B608" t="str">
            <v>0700I093 PROGRAMAS DE EDUCACION SUPERIOR EVALUADOS EN LOS PROCESOS DE CERTIFICACION DE REQUISITOS BASICOS</v>
          </cell>
        </row>
        <row r="609">
          <cell r="B609" t="str">
            <v>0700I094 NUEVOS CUPOS OFRECIDOS POR EL SECTOR OFICIAL</v>
          </cell>
        </row>
        <row r="610">
          <cell r="B610" t="str">
            <v>0700I095 CREDITOS PARA EDUCACION SUPERIOR ICETEX</v>
          </cell>
        </row>
        <row r="611">
          <cell r="B611" t="str">
            <v>0700I096 RECUPERACION DE CARTERA DE CREDITOS OTORGADOS POR EL ICETEX</v>
          </cell>
        </row>
        <row r="612">
          <cell r="B612" t="str">
            <v>0700I097 CREDITOS PARA EDUCACION AVALADOS A TRAVES DEL  ESQUEMA DEL FONDO NACIONAL DE GARANTIAS</v>
          </cell>
        </row>
        <row r="613">
          <cell r="B613" t="str">
            <v>0700I098 CREDITOS PARA EDUCACION OTORGADOS A LOS ESTRATOS 1, 2 Y 3</v>
          </cell>
        </row>
        <row r="614">
          <cell r="B614" t="str">
            <v>0700I099 CREDITOS UNIVERSITARIOS</v>
          </cell>
        </row>
        <row r="615">
          <cell r="B615" t="str">
            <v>0700I100 BENEFICIARIOS SUBSIDIADOS PARA EDUCACION BASICA Y MEDIA</v>
          </cell>
        </row>
        <row r="616">
          <cell r="B616" t="str">
            <v>0700I101 MUNICIPIOS GRADUADOS POR COBERTURA PLENA EN BASICA</v>
          </cell>
        </row>
        <row r="617">
          <cell r="B617" t="str">
            <v>0700I102 MUNICIPIOS CERTIFICADOS PARA EL MANEJO AUTONOMO DE LA EDUCACION</v>
          </cell>
        </row>
        <row r="618">
          <cell r="B618" t="str">
            <v>0700I103 CONVENIOS DE DESEMPEÑO CERTIFICADOS FIRMADOS</v>
          </cell>
        </row>
        <row r="619">
          <cell r="B619" t="str">
            <v>0700I104 DOCENTES TERRITORIALES INCORPORADOS A LA PLANTA DEL SITUADO FISCAL</v>
          </cell>
        </row>
        <row r="620">
          <cell r="B620" t="str">
            <v>0700I105 TRASLADO DE PLAZAS (EN Y ENTRE MUNICIPIOS)</v>
          </cell>
        </row>
        <row r="621">
          <cell r="B621" t="str">
            <v>0700I106 TRASLADO DE DOCENTES (EN Y ENTRE MUNICIPIOS)</v>
          </cell>
        </row>
        <row r="622">
          <cell r="B622" t="str">
            <v>0700I107 CANCELACION DE CARGOS TERRITORIALES NO FINANCIABLES</v>
          </cell>
        </row>
        <row r="623">
          <cell r="B623" t="str">
            <v>0700I108 CANCELACION DE CONTRATOS TERRITORIALES NO FINANCIABLES</v>
          </cell>
        </row>
        <row r="624">
          <cell r="B624" t="str">
            <v>0700I109 TASA DE COBERTURA EN EDUCACION PREESCOLAR</v>
          </cell>
        </row>
        <row r="625">
          <cell r="B625" t="str">
            <v>0700I110 TASA DE COBERTURA EN EDUCACION PRIMARIA</v>
          </cell>
        </row>
        <row r="626">
          <cell r="B626" t="str">
            <v>0700I111 TASA DE COBERTURA EN EDUCACION SECUNDARIA Y MEDIA</v>
          </cell>
        </row>
        <row r="627">
          <cell r="B627" t="str">
            <v>0700I112 TASA DE RETENCION ESCOLAR PREESCOLAR</v>
          </cell>
        </row>
        <row r="628">
          <cell r="B628" t="str">
            <v>0700I113 TASA DE RETENCION ESCOLAR PRIMARIA</v>
          </cell>
        </row>
        <row r="629">
          <cell r="B629" t="str">
            <v>0700I114 TASA DE RETENCION ESCOLAR SECUNDARIA Y MEDIA</v>
          </cell>
        </row>
        <row r="630">
          <cell r="B630" t="str">
            <v>0700I115 RELACION ALUMNO POR DOCENTE - OFICIAL - EN EDUCACION PREESCOLAR</v>
          </cell>
        </row>
        <row r="631">
          <cell r="B631" t="str">
            <v>0700I116 RELACION ALUMNO POR DOCENTE - OFICIAL - EN EDUCACION PRIMARIA</v>
          </cell>
        </row>
        <row r="632">
          <cell r="B632" t="str">
            <v>0700I117 RELACION ALUMNO POR DOCENTE - OFICIAL - EN EDUCACION MEDIA Y SECUNDARIA</v>
          </cell>
        </row>
        <row r="633">
          <cell r="B633" t="str">
            <v>0700I118 ALUMNOS CAPACITADOS EN CURSOS LARGOS POR EL SENA</v>
          </cell>
        </row>
        <row r="634">
          <cell r="B634" t="str">
            <v>0700I119 ALUMNOS CAPACITADOS EN CURSOS CORTOS POR EL SENA</v>
          </cell>
        </row>
        <row r="635">
          <cell r="B635" t="str">
            <v>0700I120 TASA DE DESEMPLEO DE LOS EGRESADOS DE CURSOS LARGOS DEL SENA</v>
          </cell>
        </row>
        <row r="636">
          <cell r="B636" t="str">
            <v>0700I121 TASA DE OCUPACION DE LOS EGRESADOS DE CURSOS LARGOS DEL SENA</v>
          </cell>
        </row>
        <row r="637">
          <cell r="B637" t="str">
            <v>0700I122 EGRESADOS CURSOS LARGOS DEL SENA QUE SE DEDICAN A ACTIVIDADES DIFERENTES A AQUELLAS EN LAS QUE RECIBIERON CAPACITACION</v>
          </cell>
        </row>
        <row r="638">
          <cell r="B638" t="str">
            <v>0700I123 EMPRESAS ATENDIDAS CON SERVICIOS TECNOLOGICOS POR EL SENA</v>
          </cell>
        </row>
        <row r="639">
          <cell r="B639" t="str">
            <v>0700I124 DESEMPLEADOS INSCRITOS EN LOS CENTROS DE INFORMACION PARA EL EMPLEO (CIES) DEL SENA QUE SE COLOCAN DIRECTA O INDIRECTAMENTE</v>
          </cell>
        </row>
        <row r="640">
          <cell r="B640" t="str">
            <v>0700I125 VACANTES CAPTADAS EN  LOS CIES DEL SENA Y CUBIERTAS A TRAVES DE ESTOS MISMOS CENTROS DIRECTAMENTE</v>
          </cell>
        </row>
        <row r="641">
          <cell r="B641" t="str">
            <v>0700I126 DESEMPLEADOS INSCRITOS EN LOS CIES DEL SENA, QUE SE ORIENTAN PARA CONSEGUIR EMPLEO O PARA CAPACITACION</v>
          </cell>
        </row>
        <row r="642">
          <cell r="B642" t="str">
            <v>0700I127 COLOCADOS POR LOS CIES DEL SENA EN  EMPLEOS GENERADOS POR LA ECONOMIA</v>
          </cell>
        </row>
        <row r="643">
          <cell r="B643" t="str">
            <v>0700I128 NUMERO DE NIÑOS BENEFICIADOS POR SUBSIDIOS EN EDUCACION PRIMARIA QUE PERTENECEN AL PROGRAMA "FAMILIAS EN ACCION"</v>
          </cell>
        </row>
        <row r="644">
          <cell r="B644" t="str">
            <v>0700I129 NUMERO DE JOVENES BENEFICIADOS POR SUBSIDIOS EN EDUCACION SECUNDARIA QUE PERTENECEN AL PROGRAMA "FAMILIAS EN ACCION"</v>
          </cell>
        </row>
        <row r="645">
          <cell r="B645" t="str">
            <v>0700I130 CAMBIO NETO EN LA ASISTENCIA ESCOLAR DE NIÑOS QUE PERTENECEN AL PROGRAMA "FAMILIAS EN ACCION"</v>
          </cell>
        </row>
        <row r="646">
          <cell r="B646" t="str">
            <v>0700I131 CAMBIO NETO EN DESERCION ESCOLAR DE NIÑOS QUE PERTENECEN AL PROGRAMA "FAMILIAS EN ACCION"</v>
          </cell>
        </row>
        <row r="647">
          <cell r="B647" t="str">
            <v>0700I132 CAMBIO NETO EN MATRICULAS ESCOLARES DE NIÑOS QUE PERTENECEN AL PROGRAMA "FAMILIAS EN ACCION"</v>
          </cell>
        </row>
        <row r="648">
          <cell r="B648" t="str">
            <v>08000000 SECTOR  INTERIOR Y JUSTICIA</v>
          </cell>
        </row>
        <row r="649">
          <cell r="B649" t="str">
            <v>0800I001 CASAS DE JUSTICIA EN FUNCIONAMIENTO</v>
          </cell>
        </row>
        <row r="650">
          <cell r="B650" t="str">
            <v>0800I002 INDICE DE EVACUAION RESPECTO AL TOT DE SALIDAS</v>
          </cell>
        </row>
        <row r="651">
          <cell r="B651" t="str">
            <v>0800I003 EVACUACION  DE PROCESOS</v>
          </cell>
        </row>
        <row r="652">
          <cell r="B652" t="str">
            <v>0800I004 INDICE DE DESCONGESTION RESPECTO AL TOT DE SALIDAS DEL PROCESO</v>
          </cell>
        </row>
        <row r="653">
          <cell r="B653" t="str">
            <v>0800I005 DESCONGESTION RESPECTO A LAS SALIDAS EFECTIVAS DE PROCESOS</v>
          </cell>
        </row>
        <row r="654">
          <cell r="B654" t="str">
            <v>0800I006 COBERTURA DE ATENCION DE USUARIOS DE REGISTRO CON LA NUEVA RED DE SISTEMAS</v>
          </cell>
        </row>
        <row r="655">
          <cell r="B655" t="str">
            <v>0800I007 COBERTURA  DE POBLACION ATENDIDA RESPECTO A LOS SERVICIOS PUBLICOS DE REGISTRO CON LA INTEGRACION DE SISTEMAS</v>
          </cell>
        </row>
        <row r="656">
          <cell r="B656" t="str">
            <v>0800I008 PORCENTAJE DE ATENCION A LOS USUARIOS CON LA REPOSICION DE EQUIPOS</v>
          </cell>
        </row>
        <row r="657">
          <cell r="B657" t="str">
            <v>0800I009 POBLACION BENEFICIADA POR PRESTACION DE SERVICIOS CON LA SISTEMATIZACION</v>
          </cell>
        </row>
        <row r="658">
          <cell r="B658" t="str">
            <v>0800I010 TIEMPO DE RESPUESTA EN EL SERVICIO</v>
          </cell>
        </row>
        <row r="659">
          <cell r="B659" t="str">
            <v>0800I011 VARIACION EN EL NRO DE USUARIOS ATENDIDOS</v>
          </cell>
        </row>
        <row r="660">
          <cell r="B660" t="str">
            <v>0800I012 COBERTURA DE SISTEMATIZACION DE PROCESOS MUNICIPALES</v>
          </cell>
        </row>
        <row r="661">
          <cell r="B661" t="str">
            <v>0800I013 VARIACION EN TIEMPO DE ENTREGA DE RESULTADOS EN LOS PROCESOS ELECTORALES CON VOTO ELECTRONICO</v>
          </cell>
        </row>
        <row r="662">
          <cell r="B662" t="str">
            <v>0800I014 MANTENIMIENTO Y MEJORAMIENTO DE SEDES POR MUNICIPIO.</v>
          </cell>
        </row>
        <row r="663">
          <cell r="B663" t="str">
            <v>0800I015 PERDIDA DE INFORMACION DE PROCESOS</v>
          </cell>
        </row>
        <row r="664">
          <cell r="B664" t="str">
            <v>0800I016 TIEMPO EN LA ENTREGA DEL DOCUMENTO</v>
          </cell>
        </row>
        <row r="665">
          <cell r="B665" t="str">
            <v>0800I017 BENEFICIARIOS ACTIVIDADES ESCUELA JUDICIAL</v>
          </cell>
        </row>
        <row r="666">
          <cell r="B666" t="str">
            <v>0800I018 CENTROS EDUCATIVOS ORGANIZADOS Y EN FUNCIONAMIENTO</v>
          </cell>
        </row>
        <row r="667">
          <cell r="B667" t="str">
            <v>0800I019 EQUIPOS INTERDISCIPLINARIOS CAPACITADOS EN ATENCION Y TRATAMIENTO PARA ATENCION AL RECLUSO</v>
          </cell>
        </row>
        <row r="668">
          <cell r="B668" t="str">
            <v>0800I020 ORGANIZACION DEL DESPACHO JUDICIAL (DESPACHOS ATENDIDOS CON PROGRAMAS DE ORGANIZACION DEL DESPACHO JUDICIAL JUEZ DIRECTOR DEL PROCESO)</v>
          </cell>
        </row>
        <row r="669">
          <cell r="B669" t="str">
            <v>0800I021 INTERNOS TRABAJANDO Y EN CAPACITACION</v>
          </cell>
        </row>
        <row r="670">
          <cell r="B670" t="str">
            <v>0800I022 COBERTURA DEL PROGRAMA DE PREVENCION A LA DROGADICCION A INTERNOS</v>
          </cell>
        </row>
        <row r="671">
          <cell r="B671" t="str">
            <v>0800I023 CAMBIO DE HABITOS DE SALUD DE INTERNOS POR PROGRAMAS DE PREVENCION SALUD</v>
          </cell>
        </row>
        <row r="672">
          <cell r="B672" t="str">
            <v>0800I024 VARIACION EN LA MORBILIDAD TOTAL POR PATOLOGIA A LOS SEIS MESES (PREVENCION Y PROMOCION DE LA SALUD)</v>
          </cell>
        </row>
        <row r="673">
          <cell r="B673" t="str">
            <v>0800I025 USUARIOS BENEFICIADOS POR LA INFRAESTRUCTURA FISICA</v>
          </cell>
        </row>
        <row r="674">
          <cell r="B674" t="str">
            <v>0800I026 PRODUCTIVIDAD</v>
          </cell>
        </row>
        <row r="675">
          <cell r="B675" t="str">
            <v>0800I027 OFERTA DEL SERVICIO</v>
          </cell>
        </row>
        <row r="676">
          <cell r="B676" t="str">
            <v>0800I028 EJECUCION PLANES SEGURIDAD</v>
          </cell>
        </row>
        <row r="677">
          <cell r="B677" t="str">
            <v>0800I029 ESTABILIDAD, ROTACION, EXCELENCIA EN EL SERVICIO</v>
          </cell>
        </row>
        <row r="678">
          <cell r="B678" t="str">
            <v>0800I030 EXCELENCIA EN EL SERVICIO</v>
          </cell>
        </row>
        <row r="679">
          <cell r="B679" t="str">
            <v>0800I031 OPORTUNIDAD</v>
          </cell>
        </row>
        <row r="680">
          <cell r="B680" t="str">
            <v>0800I032 PRODUCTIVIDAD PROCESOS</v>
          </cell>
        </row>
        <row r="681">
          <cell r="B681" t="str">
            <v>0800I033 PRODUCTIVIDAD PROCESOS QUE TERMINAN</v>
          </cell>
        </row>
        <row r="682">
          <cell r="B682" t="str">
            <v>0800I034 PERSONAL SANCIONADO POR VIOLACIONES A LOS DERECHOS HUMANOS QUE PERTENECE A LA FUERZA PUBLICA, FP</v>
          </cell>
        </row>
        <row r="683">
          <cell r="B683" t="str">
            <v>0800I035 PERSONAL SANCIONADO POR VIOLACIONES A LOS DERECHOS HUMANOS QUE PERTENECE A LA FUERZA PUBLICA, FP</v>
          </cell>
        </row>
        <row r="684">
          <cell r="B684" t="str">
            <v>0800I036 MIEMBROS DE LA FUERZA PUBLICA, FP, CONDENADOS POR LA FISCALIA, POR CONCEPTO DE VIOLACION DE DERECHOS HUMANOS</v>
          </cell>
        </row>
        <row r="685">
          <cell r="B685" t="str">
            <v>0800I037 MIEMBROS DE LA FUERZA PUBLICA, FP, CONDENADOS POR LA FISCALIA, POR CONCEPTO DE VIOLACION DE DERECHOS HUMANOS</v>
          </cell>
        </row>
        <row r="686">
          <cell r="B686" t="str">
            <v>0800I038 PERSONAL ABSUELTO POR LA FISCALIA</v>
          </cell>
        </row>
        <row r="687">
          <cell r="B687" t="str">
            <v>0800I039 PROCESOS ABIERTOS POR QUEJAS RECIBIDAS</v>
          </cell>
        </row>
        <row r="688">
          <cell r="B688" t="str">
            <v>0800I040 PROTECCION A LOS DEFENSORES DE DERECHOS HUMANOS</v>
          </cell>
        </row>
        <row r="689">
          <cell r="B689" t="str">
            <v>0800I041 CASOS PARA PROTECCION APROBADOS</v>
          </cell>
        </row>
        <row r="690">
          <cell r="B690" t="str">
            <v>0800I042 CASOS CON PROTECCION</v>
          </cell>
        </row>
        <row r="691">
          <cell r="B691" t="str">
            <v>0800I043 CASOS DE PERSONAS PROTEGIDAS QUE HAN SIDO ASESINADAS</v>
          </cell>
        </row>
        <row r="692">
          <cell r="B692" t="str">
            <v>0800I044 PERSONAS CAPACITADAS EN AUTOPROTECCION Y AUTO SEGURIDAD EN COORDINACION CON EL DEPARTAMENTO ADMINISTRATIVO DE SEGURIDAD, DAS</v>
          </cell>
        </row>
        <row r="693">
          <cell r="B693" t="str">
            <v>0800I045 EQUIDAD EN EL ACCESO</v>
          </cell>
        </row>
        <row r="694">
          <cell r="B694" t="str">
            <v>0800I046 OFERTA DEL SERVICIO</v>
          </cell>
        </row>
        <row r="695">
          <cell r="B695" t="str">
            <v>0800I047 OPORTUNIDAD</v>
          </cell>
        </row>
        <row r="696">
          <cell r="B696" t="str">
            <v>0800I048 PRODUCTIVIDAD</v>
          </cell>
        </row>
        <row r="697">
          <cell r="B697" t="str">
            <v>0800I049 ROTACION</v>
          </cell>
        </row>
        <row r="698">
          <cell r="B698" t="str">
            <v>0800I050 EXCELENCIA EN EL SERVICIO POR CALIFICACION</v>
          </cell>
        </row>
        <row r="699">
          <cell r="B699" t="str">
            <v>0800I051 EXCELENCIA EN EL SERVICIO POR JUECES DENTRO DEL RANGO DETERMINADO</v>
          </cell>
        </row>
        <row r="700">
          <cell r="B700" t="str">
            <v>0800I052 ESTABILIDAD</v>
          </cell>
        </row>
        <row r="701">
          <cell r="B701" t="str">
            <v>0800I053 CONTROL DISCIPLINARIO A ABOGADOS</v>
          </cell>
        </row>
        <row r="702">
          <cell r="B702" t="str">
            <v>0800I054 CONTROL DISCIPLINARIO A SERVIDORES</v>
          </cell>
        </row>
        <row r="703">
          <cell r="B703" t="str">
            <v>0800I055 PARTICIPACION PRESUPUESTAL</v>
          </cell>
        </row>
        <row r="704">
          <cell r="B704" t="str">
            <v>0800I056 SEGURIDAD COLECTIVA</v>
          </cell>
        </row>
        <row r="705">
          <cell r="B705" t="str">
            <v>0800I057 SEGURIDAD INDIVIDUAL</v>
          </cell>
        </row>
        <row r="706">
          <cell r="B706" t="str">
            <v>0800I058 COMITES REGIONALES PARA LA PREVENCION Y ATENCION DE DESASTRES CON PLAN TERRITORIAL</v>
          </cell>
        </row>
        <row r="707">
          <cell r="B707" t="str">
            <v>0800I059 MUNICIPIOS CON COMITES LOCALES DE PREVENCION Y ATENCION DE DESASTRES CON FONDO EN FUNCIONAMIENTO</v>
          </cell>
        </row>
        <row r="708">
          <cell r="B708" t="str">
            <v>0800I060 MUNICIPIOS EN QUE SE APLICA EL INSTRUMENTO DE DESCENTRALIZACION</v>
          </cell>
        </row>
        <row r="709">
          <cell r="B709" t="str">
            <v>0800I061 EQUIPOS DE COORDINACION INTERINSTITUCIONAL</v>
          </cell>
        </row>
        <row r="710">
          <cell r="B710" t="str">
            <v>0800I062 CASAS DE PARTICIPACION QUE SE IMPLEMENTARAN CON EL PROGRAMA "CASAS DE  PARTICIPACION" EN LOS ENTES TERRITORIALES</v>
          </cell>
        </row>
        <row r="711">
          <cell r="B711" t="str">
            <v>0800I063 COBERTURA DEL PLAN DE APOYO LEGISLATIVO (ENTIDADES DE ORDEN NACIONAL Y ENTES TERRITORIALES)</v>
          </cell>
        </row>
        <row r="712">
          <cell r="B712" t="str">
            <v>0800I064 PROYECTOS DE LEY Y DE ACTOS LEGISLATIVOS DE INTERES GUBERNAMENTAL CON SEGUIMIENTO Y ANALISIS ANTE EL CONGRESO</v>
          </cell>
        </row>
        <row r="713">
          <cell r="B713" t="str">
            <v>0800I065 HECTAREAS TITULADAS</v>
          </cell>
        </row>
        <row r="714">
          <cell r="B714" t="str">
            <v>0800I066 ORGANIZACIONES AFRO COLOMBIANAS ACTIVAS</v>
          </cell>
        </row>
        <row r="715">
          <cell r="B715" t="str">
            <v>0800I067 ORGANIZACIONES AFRO COLOMBIANAS CAPACITADAS EN DERECHOS ETNICOS</v>
          </cell>
        </row>
        <row r="716">
          <cell r="B716" t="str">
            <v>0800I068 COMUNIDADES INDIGENAS REPORTADAS</v>
          </cell>
        </row>
        <row r="717">
          <cell r="B717" t="str">
            <v>0800I069 GOBERNADORES INDIGENAS VERIFICADOS</v>
          </cell>
        </row>
        <row r="718">
          <cell r="B718" t="str">
            <v>0800I070 COMUNIDADES INDIGENAS RECONOCIDAS EN SALUD</v>
          </cell>
        </row>
        <row r="719">
          <cell r="B719" t="str">
            <v>0800I071 CONFLICTOS REGISTRADOS</v>
          </cell>
        </row>
        <row r="720">
          <cell r="B720" t="str">
            <v>0800I072 CENTROS DE INFORMACION POLICIAL EN FUNCIONAMIENTO</v>
          </cell>
        </row>
        <row r="721">
          <cell r="B721" t="str">
            <v>0800I073 ESTACIONES DE POLICIAL COFINANCIADAS CONSTRUIDAS</v>
          </cell>
        </row>
        <row r="722">
          <cell r="B722" t="str">
            <v>0800I074 ESTACIONES DE POLICIA COFINANCIADAS RECONSTRUIDAS</v>
          </cell>
        </row>
        <row r="723">
          <cell r="B723" t="str">
            <v>0800I075 ALCALDIAS RECONSTRUIDAS</v>
          </cell>
        </row>
        <row r="724">
          <cell r="B724" t="str">
            <v>0800I076 PERSONAS DESMOVILIZADAS AFILIADAS AL REGIMEN SUBSIDIADO</v>
          </cell>
        </row>
        <row r="725">
          <cell r="B725" t="str">
            <v>0800I077 POBLACION DESMOVILIZADA QUE ACCEDE A LA EDUCACION SUPERIOR</v>
          </cell>
        </row>
        <row r="726">
          <cell r="B726" t="str">
            <v>0800I078 POBLACION DESMOVILIZADA QUE VA A LA UNIVERSIDAD</v>
          </cell>
        </row>
        <row r="727">
          <cell r="B727" t="str">
            <v>0800I079 NIÑOS DESMOVILIZADOS VINCULADOS AL POS</v>
          </cell>
        </row>
        <row r="728">
          <cell r="B728" t="str">
            <v>0800I080 NIÑOS DESMOVILIZADOS ATENDIDOS PSICO AFECTIVAMENTE</v>
          </cell>
        </row>
        <row r="729">
          <cell r="B729" t="str">
            <v>0800I081 EMPLEOS GENERADOS PARA LA POBLACION DESMOVILIZADOS</v>
          </cell>
        </row>
        <row r="730">
          <cell r="B730" t="str">
            <v>0800I082 FUNCIONARIOS TERRITORIALES INVESTIGADOS Y SANCIONADOS PENAL, FISCAL Y DISCIPLINARIAMENTE</v>
          </cell>
        </row>
        <row r="731">
          <cell r="B731" t="str">
            <v>0800I083 PLANTAS DE PERSONAL MUNICIPIOS</v>
          </cell>
        </row>
        <row r="732">
          <cell r="B732" t="str">
            <v>0800I084 PLANTAS DE PERSONAL DEPARTAMENTOS</v>
          </cell>
        </row>
        <row r="733">
          <cell r="B733" t="str">
            <v>0800I085 NUEVAS CASAS DE JUSTICIA EN FUNCIONAMIENTO</v>
          </cell>
        </row>
        <row r="734">
          <cell r="B734" t="str">
            <v>0800I086 REINCIDENCIA DELICTIVA</v>
          </cell>
        </row>
        <row r="735">
          <cell r="B735" t="str">
            <v>0800I087 PRESOS FUGADOS</v>
          </cell>
        </row>
        <row r="736">
          <cell r="B736" t="str">
            <v>0800I088 PRESOS FUGADOS EN LOS NUEVOS ESTABLECIMIENTOS  DE RECLUSION</v>
          </cell>
        </row>
        <row r="737">
          <cell r="B737" t="str">
            <v>0800I089 NIVEL DE HACINAMIENTO DE LA POBLACION RECLUSA</v>
          </cell>
        </row>
        <row r="738">
          <cell r="B738" t="str">
            <v>0800I090 CUPOS NUEVOS RECIBIDOS POR EL INPEC Y EN OPERACION EN LOS ESTABLECIMIENTOS DE RECLUSION DEL ORDEN NACIONAL</v>
          </cell>
        </row>
        <row r="739">
          <cell r="B739" t="str">
            <v>0800I091 CUPOS NUEVOS GENERADOS Y ENTREGADOS AL INPEC MEDIANTE ACTA</v>
          </cell>
        </row>
        <row r="740">
          <cell r="B740" t="str">
            <v>0800I092 POBLACION CARCELARIA (NUMERO DE PRESOS POR 100.000 HABITANTES)</v>
          </cell>
        </row>
        <row r="741">
          <cell r="B741" t="str">
            <v>0800I093 POBLACION EN LAS CARCELES (NUMERO DE PRESOS POR 100.000 HABITANTES)</v>
          </cell>
        </row>
        <row r="742">
          <cell r="B742" t="str">
            <v>0800I094 CONDENADOS ENCARCELADOS (NUMERO DE PRESOS POR 100.000 HABITANTES)</v>
          </cell>
        </row>
        <row r="743">
          <cell r="B743" t="str">
            <v>09000000 SECTOR MEDIO AMBIENTE</v>
          </cell>
        </row>
        <row r="744">
          <cell r="B744" t="str">
            <v>0900I001 POBLACION AFECTADA POR DESASTRE NATURAL</v>
          </cell>
        </row>
        <row r="745">
          <cell r="B745" t="str">
            <v>0900I002 AREA AFECTADA POR DESASTRES.</v>
          </cell>
        </row>
        <row r="746">
          <cell r="B746" t="str">
            <v>0900I003 PARTICIPACION EN EL DESARROLLO FORESTAL</v>
          </cell>
        </row>
        <row r="747">
          <cell r="B747" t="str">
            <v>0900I004 CONSERVACION DE TIERRAS</v>
          </cell>
        </row>
        <row r="748">
          <cell r="B748" t="str">
            <v>0900I005 DEMANDA BIOQUIMICA DE OXIGENO EN LAS CORRIENTES SUPERFICIALES, DBO (MEDIDA DE CONTENIDO DE MATERIA ORGANICA BIODEGRADABLE)</v>
          </cell>
        </row>
        <row r="749">
          <cell r="B749" t="str">
            <v>0900I006 FUENTES CONTAMINANTES</v>
          </cell>
        </row>
        <row r="750">
          <cell r="B750" t="str">
            <v>0900I007 POBLACION EN JURISDICCION DE UNA CORPORACION AUTONOMA REGIONAL</v>
          </cell>
        </row>
        <row r="751">
          <cell r="B751" t="str">
            <v>0900I008 AREA AFECTADA POR DESASTRES</v>
          </cell>
        </row>
        <row r="752">
          <cell r="B752" t="str">
            <v>0900I009 PERDIDAS HUMANAS POR DESASTRE NATURAL</v>
          </cell>
        </row>
        <row r="753">
          <cell r="B753" t="str">
            <v>0900I010 TASA DE DEFORESTACION ANUAL</v>
          </cell>
        </row>
        <row r="754">
          <cell r="B754" t="str">
            <v>0900I011 PRODUCCION DE MACERA</v>
          </cell>
        </row>
        <row r="755">
          <cell r="B755" t="str">
            <v>0900I012 RELACION PRODUCCION - RESERVA DE RECURSO MADERABLE</v>
          </cell>
        </row>
        <row r="756">
          <cell r="B756" t="str">
            <v>0900I013 EMPRESAS VINCULADAS A PROGRAMAS DE MEJORAMIENTO CONTINUO</v>
          </cell>
        </row>
        <row r="757">
          <cell r="B757" t="str">
            <v>0900I014 EAR, EMPRESAS ATENDIDAS EN PROGRAMAS DE RECONVERSION A TECNOLOGIAS LIMPIAS EN UN PERIODO N; TEA, NUMERO TOTAL DE EMPRESAS ATENDIDAS EN PROGRAMAS DE RECONVERSION A TECNOLOGIAS LIMPIAS; TESS, NUMERO TOTAL DE EMPRESAS QUE S</v>
          </cell>
        </row>
        <row r="758">
          <cell r="B758" t="str">
            <v>0900I015 EMPRESAS BENEFICIADAS POR EL SISTEMA NACIONAL DE GARANTIAS</v>
          </cell>
        </row>
        <row r="759">
          <cell r="B759" t="str">
            <v>0900I016 CAPACITADAS EN PROGRAMAS DEL SENA PARA EL SECTOR PRODUCTIVO</v>
          </cell>
        </row>
        <row r="760">
          <cell r="B760" t="str">
            <v>0900I017 INCUBADORAS OPERANDO</v>
          </cell>
        </row>
        <row r="761">
          <cell r="B761" t="str">
            <v>0900I018 EMPRESAS INCUBADAS</v>
          </cell>
        </row>
        <row r="762">
          <cell r="B762" t="str">
            <v>0900I019 ECORREGIONES ESTRATEGICAS</v>
          </cell>
        </row>
        <row r="763">
          <cell r="B763" t="str">
            <v>0900I020 ECORREGIONES ESTRATEGICAS NACIONALES CARACTERIZADAS</v>
          </cell>
        </row>
        <row r="764">
          <cell r="B764" t="str">
            <v>0900I021 ECORREGIONES ESTRATEGICAS REGIONALES IDENTIFICADAS</v>
          </cell>
        </row>
        <row r="765">
          <cell r="B765" t="str">
            <v>0900I022 ECORREGIONES ESTRATEGICAS REGIONALES CON PROGRAMAS DE DESARROLLO SOSTENIBLE</v>
          </cell>
        </row>
        <row r="766">
          <cell r="B766" t="str">
            <v>0900I023 ECORREGIONES ESTRATEGICAS MARINAS Y COSTERAS IDENTIFICADAS Y CARACTERIZADAS</v>
          </cell>
        </row>
        <row r="767">
          <cell r="B767" t="str">
            <v>0900I024 MICROCUENCAS ABASTECEDORAS DE ACUEDUCTOS CON PLANES DE ORDENAMIENTO Y MANEJO EN  OPERACION</v>
          </cell>
        </row>
        <row r="768">
          <cell r="B768" t="str">
            <v>0900I025 AUTORIDADES AMBIENTALES COBRANDO TASAS RETRIBUTIVAS POR CONTAMINACION HIDRICA</v>
          </cell>
        </row>
        <row r="769">
          <cell r="B769" t="str">
            <v>0900I026 VALOR TOTAL DE LOS RECAUDOS POR TASAS RETRIBUTIVAS</v>
          </cell>
        </row>
        <row r="770">
          <cell r="B770" t="str">
            <v>0900I027 VALOR TOTAL DE LOS RECAUDOS POR TASAS RETRIBUTIVAS EN FUNCION DEL PIB</v>
          </cell>
        </row>
        <row r="771">
          <cell r="B771" t="str">
            <v>0900I028 FONDOS REGIONALES DE RECUPERACION HIDRICA EN OPERACION</v>
          </cell>
        </row>
        <row r="772">
          <cell r="B772" t="str">
            <v>0900I029 POBLACION AFECTADA  POR ESCASEZ DE AGUA EN AÑO SECO</v>
          </cell>
        </row>
        <row r="773">
          <cell r="B773" t="str">
            <v>0900I030 DEMANDA TOTAL DE AGUA EN COLOMBIA</v>
          </cell>
        </row>
        <row r="774">
          <cell r="B774" t="str">
            <v>0900I031 DEMANDA TOTAL DE AGUA PARA CONSUMO HUMANO EN COLOMBIA</v>
          </cell>
        </row>
        <row r="775">
          <cell r="B775" t="str">
            <v>0900I032 DEMANDA DE AGUA PARA CONSUMO HUMANO EN COLOMBIA</v>
          </cell>
        </row>
        <row r="776">
          <cell r="B776" t="str">
            <v>0900I033 AREAS DE PARAMO EN COLOMBIA</v>
          </cell>
        </row>
        <row r="777">
          <cell r="B777" t="str">
            <v>0900I034 AREA DE PARAMO DELIMITADA EN COLOMBIA</v>
          </cell>
        </row>
        <row r="778">
          <cell r="B778" t="str">
            <v>0900I035 AREAS DE SUBPARAMO EN COLOMBIA</v>
          </cell>
        </row>
        <row r="779">
          <cell r="B779" t="str">
            <v>0900I036 PLANES DE MANEJO FORMULADOS EN ZONAS DE PARAMO Y SUBPARAMO</v>
          </cell>
        </row>
        <row r="780">
          <cell r="B780" t="str">
            <v>0900I037 ESPECIES DE FLORA AMENAZADAS</v>
          </cell>
        </row>
        <row r="781">
          <cell r="B781" t="str">
            <v>0900I038 FLORA AMENAZADA</v>
          </cell>
        </row>
        <row r="782">
          <cell r="B782" t="str">
            <v>0900I039 ESPECIES DE FAUNA AMENAZADAS</v>
          </cell>
        </row>
        <row r="783">
          <cell r="B783" t="str">
            <v>0900I040 FAUNA AMENAZADA</v>
          </cell>
        </row>
        <row r="784">
          <cell r="B784" t="str">
            <v>0900I041 FLORA AMENAZADA CON PLANES DE MANEJO EN OPERACION</v>
          </cell>
        </row>
        <row r="785">
          <cell r="B785" t="str">
            <v>0900I042 FAUNA AMENAZADA CON PLANES DE MANEJO EN OPERACION</v>
          </cell>
        </row>
        <row r="786">
          <cell r="B786" t="str">
            <v>0900I043 HECTAREAS TITULADAS A COMUNIDADES NEGRAS DENTRO DE  LA ESTRATEGIA DE CONSERVACION DE ESPACIOS DE BIODIVERSIDAD</v>
          </cell>
        </row>
        <row r="787">
          <cell r="B787" t="str">
            <v>0900I044 COMUNIDADES NEGRAS BENEFICIADAS CON LA TITULACION DE TIERRAS DENTRO DE  LA ESTRATEGIA DE CONSERVACION DE ESPACIOS DE BIODIVERSIDAD</v>
          </cell>
        </row>
        <row r="788">
          <cell r="B788" t="str">
            <v>0900I045 AREA POR COMUNIDAD NEGRA QUE FUE BENEFICIADA CON LA TITULACION DE TIERRAS DENTRO DE  LA ESTRATEGIA DE CONSERVACION DE ESPACIOS DE BIODIVERSIDAD EN UN PERIODO N; TAT, AREA TOTAL TITULADA DENTRO DE  LA ESTRATEGIA DE CONSER</v>
          </cell>
        </row>
        <row r="789">
          <cell r="B789" t="str">
            <v>0900I046 HECTAREAS DE CONSTITUCION DE RESGUARDOS INDIGENAS DENTRO DE  LA ESTRATEGIA DE CONSERVACION DE ESPACIOS DE BIODIVERSIDAD</v>
          </cell>
        </row>
        <row r="790">
          <cell r="B790" t="str">
            <v>0900I047 HECTAREAS DE AMPLIACION DE RESGUARDOS INDIGENAS DENTRO DE  LA ESTRATEGIA DE CONSERVACION DE ESPACIOS DE BIODIVERSIDAD</v>
          </cell>
        </row>
        <row r="791">
          <cell r="B791" t="str">
            <v>0900I048 RESGUARDOS INDIGENAS DENTRO DE  LA ESTRATEGIA DE CONSERVACION DE ESPACIOS DE BIODIVERSIDAD</v>
          </cell>
        </row>
        <row r="792">
          <cell r="B792" t="str">
            <v>0900I049 TERRITORIO NACIONAL PROTEGIDO POR LA UNIDAD ADMINISTRATIVA ESPECIAL DEL SISTEMA DE PARQUES NACIONALES NATURALES</v>
          </cell>
        </row>
        <row r="793">
          <cell r="B793" t="str">
            <v>0900I050 TERRITORIO DE PARQUES NACIONALES NATURALES</v>
          </cell>
        </row>
        <row r="794">
          <cell r="B794" t="str">
            <v>0900I051 PARQUES NACIONALES CON "ACUERDOS DE PARTICIPACION Y MANEJO"</v>
          </cell>
        </row>
        <row r="795">
          <cell r="B795" t="str">
            <v>0900I052 NUEVAS AREAS DE PROTEGIDAS "COGESTIONADAS Y APOYADAS" POR EL NIVEL REGIONAL</v>
          </cell>
        </row>
        <row r="796">
          <cell r="B796" t="str">
            <v>0900I053 ESPECIES COLOMBIANAS PROPUESTAS PARA REGULACION COMERCIAL</v>
          </cell>
        </row>
        <row r="797">
          <cell r="B797" t="str">
            <v>0900I054 ESPECIES PROPUESTAS PARA REGULACION COMERCIAL</v>
          </cell>
        </row>
        <row r="798">
          <cell r="B798" t="str">
            <v>0900I055 COBERTURA DE AREA NATURAL TOTAL DEL PAIS</v>
          </cell>
        </row>
        <row r="799">
          <cell r="B799" t="str">
            <v>0900I056 COBERTURA BOSCOSA</v>
          </cell>
        </row>
        <row r="800">
          <cell r="B800" t="str">
            <v>0900I057 AREA DEFORESTADA</v>
          </cell>
        </row>
        <row r="801">
          <cell r="B801" t="str">
            <v>0900I058 TASA DE DEFORESTACION</v>
          </cell>
        </row>
        <row r="802">
          <cell r="B802" t="str">
            <v>0900I059 AREA REFORESTADA</v>
          </cell>
        </row>
        <row r="803">
          <cell r="B803" t="str">
            <v>0900I060 TASA DE REFORESTACION</v>
          </cell>
        </row>
        <row r="804">
          <cell r="B804" t="str">
            <v>0900I061 AREA REFORESTADA EN EL MARCO DEL PLAN NACIONAL DE DESARROLLO FORESTAL - COMPONENTE PLAN VERDE</v>
          </cell>
        </row>
        <row r="805">
          <cell r="B805" t="str">
            <v>0900I062 TASA DE REFORESTACION EN EL MARCO DEL PLAN NACIONAL DE DESARROLLO FORESTAL - COMPONENTE PLAN VERDE</v>
          </cell>
        </row>
        <row r="806">
          <cell r="B806" t="str">
            <v>0900I063 AREA REFORESTADA EN MICROCUENCAS ABASTECEDORAS DE ACUEDUCTOS</v>
          </cell>
        </row>
        <row r="807">
          <cell r="B807" t="str">
            <v>0900I064 TASA DE REFORESTACION EN MICROCUENCAS ABASTECEDORAS DE ACUEDUCTOS</v>
          </cell>
        </row>
        <row r="808">
          <cell r="B808" t="str">
            <v>0900I065 CENTROS DE PREVENCION Y ATENCION DE INCENDIOS FORESTALES EN OPERACION</v>
          </cell>
        </row>
        <row r="809">
          <cell r="B809" t="str">
            <v>0900I066 GUIAS AMBIENTALES SECTORIALES EN OPERACION</v>
          </cell>
        </row>
        <row r="810">
          <cell r="B810" t="str">
            <v>0900I067 PROYECTOS DE PRODUCCION LIMPIA OPERANDO</v>
          </cell>
        </row>
        <row r="811">
          <cell r="B811" t="str">
            <v>0900I068 PROYECTOS DE RECONVERSION INDUSTRIAL OPERANDO</v>
          </cell>
        </row>
        <row r="812">
          <cell r="B812" t="str">
            <v>0900I069 TONELADAS METRICAS DE SUSTANCIAS AGOTADORAS DE LA CAPA DE OZONO ELIMINADAS POR PROYECTOS DE RECONVERSION INDUSTRIAL</v>
          </cell>
        </row>
        <row r="813">
          <cell r="B813" t="str">
            <v>0900I070 SUSTANCIAS AGOTADORAS DE LA CAPA DE OZONO ELIMINADAS POR PROYECTOS DE RECONVERSION INDUSTRIAL</v>
          </cell>
        </row>
        <row r="814">
          <cell r="B814" t="str">
            <v>0900I071 EMPRESAS PRODUCTORAS DE SUSTANCIAS AGOTADORAS DE LA CAPA DE OZONO</v>
          </cell>
        </row>
        <row r="815">
          <cell r="B815" t="str">
            <v>0900I072 EMPRESAS PRODUCTORAS DE SUSTANCIAS AGOTADORAS DE LA CAPA DE OZONO EN PLAN DE RECONVERSION INDUSTRIAL</v>
          </cell>
        </row>
        <row r="816">
          <cell r="B816" t="str">
            <v>0900I073 INVENTARIO NACIONAL SOBRE PLAGUICIDAS OBSOLETOS</v>
          </cell>
        </row>
        <row r="817">
          <cell r="B817" t="str">
            <v>0900I074 INVENTARIO NACIONAL DE PLAGUICIDAS OBSOLETOS</v>
          </cell>
        </row>
        <row r="818">
          <cell r="B818" t="str">
            <v>0900I075 PLAGUICIDAS OBSOLETOS</v>
          </cell>
        </row>
        <row r="819">
          <cell r="B819" t="str">
            <v>0900I076 TONELADAS DE RESIDUOS SOLIDOS QUE GENERA EL SECTOR INDUSTRIAL</v>
          </cell>
        </row>
        <row r="820">
          <cell r="B820" t="str">
            <v>0900I077 TONELADAS DE RESIDUOS SOLIDOS QUE GENERA EL SECTOR INDUSTRIAL MANUFACTURERO</v>
          </cell>
        </row>
        <row r="821">
          <cell r="B821" t="str">
            <v>0900I078 PLANES DE BIONEGOCIO PARA LA BOLSA AMAZONICA SOBRE ESPECIES PROMISORIAS PRESENTADOS</v>
          </cell>
        </row>
        <row r="822">
          <cell r="B822" t="str">
            <v>0900I079 PLANES DE BIONEGOCIO PARA LA BOLSA AMAZONICA SOBRE ESPECIES PROMISORIAS</v>
          </cell>
        </row>
        <row r="823">
          <cell r="B823" t="str">
            <v>0900I080 ESPECIES PROMISORIAS IDENTIFICADAS</v>
          </cell>
        </row>
        <row r="824">
          <cell r="B824" t="str">
            <v>0900I081 ESPECIES PROMISORIAS CARACTERIZADAS</v>
          </cell>
        </row>
        <row r="825">
          <cell r="B825" t="str">
            <v>0900I082 ESPECIES PROMISORIAS IDENTIFICADAS Y CARACTERIZADAS</v>
          </cell>
        </row>
        <row r="826">
          <cell r="B826" t="str">
            <v>0900I083 ESPECIES PROMISORIAS IDENTIFICADAS QUE PUEDEN HACER PARTE DE LOS PLANES DE BIONEGOCIO PARA LA BOLSA AMAZONICA SOBRE ESPECIES</v>
          </cell>
        </row>
        <row r="827">
          <cell r="B827" t="str">
            <v>0900I084 ESPECIES PROMISORIAS IDENTIFICADAS Y CARACTERIZADAS QUE PUEDEN HACER PARTE DE LOS PLANES DE BIONEGOCIO PARA LA BOLSA AMAZONICA SOBRE ESPECIES</v>
          </cell>
        </row>
        <row r="828">
          <cell r="B828" t="str">
            <v>0900I085 PAQUETES TECNOLOGICOS DE ESPECIES PROMISORIAS RECOMENDADOS PARA TRANSFERENCIA A PRODUCTORES</v>
          </cell>
        </row>
        <row r="829">
          <cell r="B829" t="str">
            <v>0900I086 ESPECIES PROMISORIAS OBJETO DE PROYECTOS PILOTO DE APROVECHAMIENTO</v>
          </cell>
        </row>
        <row r="830">
          <cell r="B830" t="str">
            <v>0900I087 ESPECIES PROMISORIAS EN PROYECTOS PILOTO DE APROVECHAMIENTO</v>
          </cell>
        </row>
        <row r="831">
          <cell r="B831" t="str">
            <v>0900I088 CIUDADES DONDE SE APLICAN EXPERIENCIAS PILOTO DEL MODELO DE GESTION AMBIENTAL URBANA, SIGAM</v>
          </cell>
        </row>
        <row r="832">
          <cell r="B832" t="str">
            <v>0900I089 PROYECTOS DE TRATAMIENTOS DE AGUAS RESIDUALES COFINANCIADOS EN LA ETAPA DE PREINVERSION</v>
          </cell>
        </row>
        <row r="833">
          <cell r="B833" t="str">
            <v>0900I090 PROYECTOS DE TRATAMIENTOS DE AGUAS RESIDUALES COFINANCIADOS EN LA ETAPA DE INVERSION</v>
          </cell>
        </row>
        <row r="834">
          <cell r="B834" t="str">
            <v>0900I091 PROYECTOS DE MANEJO INTEGRAL DE RESIDUOS SOLIDOS COFINANCIADOS EN LA ETAPA DE PREINVERSION</v>
          </cell>
        </row>
        <row r="835">
          <cell r="B835" t="str">
            <v>0900I092 PROYECTOS DE MANEJO INTEGRAL DE RESIDUOS SOLIDOS COFINANCIADOS EN LA ETAPA DE INVERSION</v>
          </cell>
        </row>
        <row r="836">
          <cell r="B836" t="str">
            <v>0900I093 PROYECTOS PILOTO PARA LA GESTION INTEGRAL DE RESIDUOS SOLIDOS</v>
          </cell>
        </row>
        <row r="837">
          <cell r="B837" t="str">
            <v>0900I094 PROYECTOS PILOTO PARA LA GESTION INTEGRAL DE LOS RESIDUOS HOSPITALARIOS</v>
          </cell>
        </row>
        <row r="838">
          <cell r="B838" t="str">
            <v>0900I095 GUIAS AMBIENTALES ELABORADAS PARA PROYECTOS DE ACUEDUCTOS</v>
          </cell>
        </row>
        <row r="839">
          <cell r="B839" t="str">
            <v>0900I096 GUIAS AMBIENTALES ELABORADAS PARA PROYECTOS DE ALCANTARILLADOS</v>
          </cell>
        </row>
        <row r="840">
          <cell r="B840" t="str">
            <v>0900I097 GUIAS AMBIENTALES ELABORADAS PARA PROYECTOS DE SISTEMAS DE TRATAMIENTO DE AGUAS RESIDUALES</v>
          </cell>
        </row>
        <row r="841">
          <cell r="B841" t="str">
            <v>0900I098 GUIAS AMBIENTALES ELABORADAS PARA PROYECTOS DE FORMULACION DE PLANES DE MANEJO INTEGRAL DE RESIDUOS SOLIDOS</v>
          </cell>
        </row>
        <row r="842">
          <cell r="B842" t="str">
            <v>0900I099 CUENCAS CRITICAS QUE REQUIEREN GESTION PRIORITARIA PARA EL SANEAMIENTO HIDRICO EN COLOMBIA</v>
          </cell>
        </row>
        <row r="843">
          <cell r="B843" t="str">
            <v>0900I100 CIUDADES CON EL PROGRAMA DE USO EFICIENTE Y AHORRO DEL AGUA IMPLEMENTADO</v>
          </cell>
        </row>
        <row r="844">
          <cell r="B844" t="str">
            <v>0900I101 RESIDUOS SOLIDOS DE LA POBLACION</v>
          </cell>
        </row>
        <row r="845">
          <cell r="B845" t="str">
            <v>0900I102 VOLUMEN TOTAL DE RESIDUOS SOLIDOS POR PERSONA</v>
          </cell>
        </row>
        <row r="846">
          <cell r="B846" t="str">
            <v>0900I103 RESIDUOS SOLIDOS DISPUESTOS ADECUADAMENTE</v>
          </cell>
        </row>
        <row r="847">
          <cell r="B847" t="str">
            <v>0900I104 DESARROLLO DE LA LINEA BASE  GENERAL SOBRE EL ESTADO DEL MEDIO AMBIENTE EN EL CONTEXTO URBANO - CARACTERIZADO Y GEOREFERENCIADA</v>
          </cell>
        </row>
        <row r="848">
          <cell r="B848" t="str">
            <v>0900I105 DESARROLLO DE LA LINEA BASE  GENERAL SOBRE EL ESTADO DEL MEDIO AMBIENTE EN EL CONTEXTO REGIONAL - CARACTERIZADO Y GEOREFERENCIADA</v>
          </cell>
        </row>
        <row r="849">
          <cell r="B849" t="str">
            <v>0900I106 DESARROLLO DE INDICADORES DE ESTADO EN HIDROLOGICA</v>
          </cell>
        </row>
        <row r="850">
          <cell r="B850" t="str">
            <v>0900I107 DESARROLLO DE INDICADORES DE ESTADO EN METEOROLOGIA</v>
          </cell>
        </row>
        <row r="851">
          <cell r="B851" t="str">
            <v>0900I108 DESARROLLO DE INDICADORES DE ESTADO EN ECOSISTEMAS</v>
          </cell>
        </row>
        <row r="852">
          <cell r="B852" t="str">
            <v>0900I109 DESARROLLO DE INDICADORES DE ESTADO EN CAMBIO GLOBAL</v>
          </cell>
        </row>
        <row r="853">
          <cell r="B853" t="str">
            <v>0900I110 DESARROLLO DE INDICADORES DE ESTADO EN GEOMORFOLOGIA</v>
          </cell>
        </row>
        <row r="854">
          <cell r="B854" t="str">
            <v>0900I111 DESARROLLO DE INDICADORES DE ESTADO EN SUELOS</v>
          </cell>
        </row>
        <row r="855">
          <cell r="B855" t="str">
            <v>0900I112 DESARROLLO DE LOS INDICES DE FRAGMENTACION DE ECOSISTEMAS PARA EL TOTAL DEL PAIS</v>
          </cell>
        </row>
        <row r="856">
          <cell r="B856" t="str">
            <v>0900I113 ELABORACION DE LA "LINEA BASE DE INDICADORES DE CALIDAD" DE LAS AGUAS CONTINENTALES</v>
          </cell>
        </row>
        <row r="857">
          <cell r="B857" t="str">
            <v>0900I114 ELABORACION DE LA "LINEA BASE DE INDICADORES DE CALIDAD" DE LAS AGUAS MARINAS Y COSTERAS</v>
          </cell>
        </row>
        <row r="858">
          <cell r="B858" t="str">
            <v>0900I115 MUNICIPIOS CON PLANES DE ORDENAMIENTO TERRITORIAL APROBADOS POR LAS CAR</v>
          </cell>
        </row>
        <row r="859">
          <cell r="B859" t="str">
            <v>10000000 SECTOR ADMINISTRACION DEL ESTADO</v>
          </cell>
        </row>
        <row r="860">
          <cell r="B860" t="str">
            <v>1000I001 PARTICIPACION DE LA INVERSION DEL RECURSO CENTRAL EN LAS INVERSIONES A NIVEL MUNICIPAL</v>
          </cell>
        </row>
        <row r="861">
          <cell r="B861" t="str">
            <v>1000I002 PARTICIPACION CIUDADANA</v>
          </cell>
        </row>
        <row r="862">
          <cell r="B862" t="str">
            <v>1000I003 EFICIENCIA DEL RECAUDO DE IMPUESTOS</v>
          </cell>
        </row>
        <row r="863">
          <cell r="B863" t="str">
            <v>1000I004 EXPORTACIONES DE TEXTILES</v>
          </cell>
        </row>
        <row r="864">
          <cell r="B864" t="str">
            <v>1000I005 EXPORTACIONES DE CONFECCIONES</v>
          </cell>
        </row>
        <row r="865">
          <cell r="B865" t="str">
            <v>1000I006 EXPORTACIONES DE CALZADO</v>
          </cell>
        </row>
        <row r="866">
          <cell r="B866" t="str">
            <v>1000I007 EXPORTACIONES DE PAPEL E INSUMOS IMPRENTA</v>
          </cell>
        </row>
        <row r="867">
          <cell r="B867" t="str">
            <v>1000I008 EXPORTACIONES DE ALIMENTOS</v>
          </cell>
        </row>
        <row r="868">
          <cell r="B868" t="str">
            <v>1000I009 EXPORTACIONES DE BEBIDAS</v>
          </cell>
        </row>
        <row r="869">
          <cell r="B869" t="str">
            <v>1000I010 EXPORTACIONES DE TABACOS</v>
          </cell>
        </row>
        <row r="870">
          <cell r="B870" t="str">
            <v>1000I011 EXPORTACIONES DE PRODUCTOS AGRICOLAS</v>
          </cell>
        </row>
        <row r="871">
          <cell r="B871" t="str">
            <v>1000I012 EXPORTACIONES DE SILVICULTURA</v>
          </cell>
        </row>
        <row r="872">
          <cell r="B872" t="str">
            <v>1000I013 EXPORTACIONES DE PRODUCTOS PARA LA PESCA</v>
          </cell>
        </row>
        <row r="873">
          <cell r="B873" t="str">
            <v>1000I014 EXPORTACIONES DE QUIMICOS</v>
          </cell>
        </row>
        <row r="874">
          <cell r="B874" t="str">
            <v>1000I015 EXPORTACIONES DE PLASTICOS</v>
          </cell>
        </row>
        <row r="875">
          <cell r="B875" t="str">
            <v>1000I016 EXPORTACIONES DE PRODUCTOS CERAMICOS</v>
          </cell>
        </row>
        <row r="876">
          <cell r="B876" t="str">
            <v>1000I017 EXPORTACIONES DE HIERRO</v>
          </cell>
        </row>
        <row r="877">
          <cell r="B877" t="str">
            <v>1000I018 EXPORTACIONES DE ACERO</v>
          </cell>
        </row>
        <row r="878">
          <cell r="B878" t="str">
            <v>1000I019 EXPORTACIONES DE MADERA</v>
          </cell>
        </row>
        <row r="879">
          <cell r="B879" t="str">
            <v>1000I020 EXPORTACIONES DE MUEBLES</v>
          </cell>
        </row>
        <row r="880">
          <cell r="B880" t="str">
            <v>1000I021 EXPORTACIONES DE MINERALES</v>
          </cell>
        </row>
        <row r="881">
          <cell r="B881" t="str">
            <v>1000I022 EXPORTACIONES DE OTROS MINERALES</v>
          </cell>
        </row>
        <row r="882">
          <cell r="B882" t="str">
            <v>1000I023 IMPORTACIONES DE TEXTILES</v>
          </cell>
        </row>
        <row r="883">
          <cell r="B883" t="str">
            <v>1000I024 IMPORTACIONES DE CONFECCIONES</v>
          </cell>
        </row>
        <row r="884">
          <cell r="B884" t="str">
            <v>1000I025 IMPORTACIONES DE CALZADO</v>
          </cell>
        </row>
        <row r="885">
          <cell r="B885" t="str">
            <v>1000I026 IMPORTACIONES DE PAPEL E INSUMOS IMPRENTA</v>
          </cell>
        </row>
        <row r="886">
          <cell r="B886" t="str">
            <v>1000I027 IMPORTACIONES DE ALIMENTOS</v>
          </cell>
        </row>
        <row r="887">
          <cell r="B887" t="str">
            <v>1000I028 IMPORTACIONES DE BEBIDAS</v>
          </cell>
        </row>
        <row r="888">
          <cell r="B888" t="str">
            <v>1000I029 IMPORTACIONES DE TABACOS</v>
          </cell>
        </row>
        <row r="889">
          <cell r="B889" t="str">
            <v>1000I030 IMPORTACIONES DE PRODUCTOS AGRICOLAS</v>
          </cell>
        </row>
        <row r="890">
          <cell r="B890" t="str">
            <v>1000I031 IMPORTACIONES DE SILVICULTURA</v>
          </cell>
        </row>
        <row r="891">
          <cell r="B891" t="str">
            <v>1000I032 IMPORTACIONES DE PRODUCTOS PARA LA PESCA</v>
          </cell>
        </row>
        <row r="892">
          <cell r="B892" t="str">
            <v>1000I033 IMPORTACIONES DE QUIMICOS</v>
          </cell>
        </row>
        <row r="893">
          <cell r="B893" t="str">
            <v>1000I034 IMPORTACIONES DE PLASTICOS</v>
          </cell>
        </row>
        <row r="894">
          <cell r="B894" t="str">
            <v>1000I035 IMPORTACIONES DE PRODUCTOS CERAMICOS</v>
          </cell>
        </row>
        <row r="895">
          <cell r="B895" t="str">
            <v>1000I036 IMPORTACIONES DE HIERRO</v>
          </cell>
        </row>
        <row r="896">
          <cell r="B896" t="str">
            <v>1000I037 IMPORTACIONES DE ACERO</v>
          </cell>
        </row>
        <row r="897">
          <cell r="B897" t="str">
            <v>1000I038 IMPORTACIONES DE MADERA</v>
          </cell>
        </row>
        <row r="898">
          <cell r="B898" t="str">
            <v>1000I039 IMPORTACIONES DE MUEBLES</v>
          </cell>
        </row>
        <row r="899">
          <cell r="B899" t="str">
            <v>1000I040 IMPORTACIONES DE MINERALES</v>
          </cell>
        </row>
        <row r="900">
          <cell r="B900" t="str">
            <v>1000I041 IMPORTACIONES DE OTROS MINERALES</v>
          </cell>
        </row>
        <row r="901">
          <cell r="B901" t="str">
            <v>1000I042 PRODUCTO INTERNO BRUTO (PRECIOS CONSTANTES)</v>
          </cell>
        </row>
        <row r="902">
          <cell r="B902" t="str">
            <v>1000I043 EXPORTACIONES TOTALES</v>
          </cell>
        </row>
        <row r="903">
          <cell r="B903" t="str">
            <v>1000I044 EXPORTACIONES NO TRADICIONALES</v>
          </cell>
        </row>
        <row r="904">
          <cell r="B904" t="str">
            <v>1000I045 IMPORTACIONES TOTALES</v>
          </cell>
        </row>
        <row r="905">
          <cell r="B905" t="str">
            <v>1000I046 BALANCE DEL SECTOR PUBLICO CONSOLIDADO (COMO % DEL PIB)</v>
          </cell>
        </row>
        <row r="906">
          <cell r="B906" t="str">
            <v>1000I047 BALANCE DEL SECTOR PUBLICO NO FINANCIERO  (COMO % DEL PIB)</v>
          </cell>
        </row>
        <row r="907">
          <cell r="B907" t="str">
            <v>1000I048 BALANCE DEL GOBIERNO CENTRAL  (COMO % DEL PIB)</v>
          </cell>
        </row>
        <row r="908">
          <cell r="B908" t="str">
            <v>1000I049 BALANCE DEL SECTOR DESCENTRALIZADO  (COMO % DEL PIB)</v>
          </cell>
        </row>
        <row r="909">
          <cell r="B909" t="str">
            <v>1000I101 EVENTOS DE DESPLAZAMIENTO MASIVO ATENDIDO POR LA RSS</v>
          </cell>
        </row>
        <row r="910">
          <cell r="B910" t="str">
            <v>1000I102 MUNICIPIOS ATENDIDOS VICTIMA DE LA VIOLENCIA</v>
          </cell>
        </row>
        <row r="911">
          <cell r="B911" t="str">
            <v>1000I103 ORGANIZACIONES COMUNITARIAS CAPACITADAS</v>
          </cell>
        </row>
        <row r="912">
          <cell r="B912" t="str">
            <v>1000I104 EVENTOS DE DESPLAZAMIENTO MASIVO A LOS QUE HA PRESTADO APOYO O HA ENTREGADO RECURSOS LA RED DE SOLIDARIDAD SOCIAL, RSS</v>
          </cell>
        </row>
        <row r="913">
          <cell r="B913" t="str">
            <v>1000I105 PARTICIPACION DE LAS ONGS EN CONTRATACION PARA LA ATENCION HUMANITARIA DE EMERGENCIA</v>
          </cell>
        </row>
        <row r="914">
          <cell r="B914" t="str">
            <v>1000I106 POBLACION SOBRE LOS QUE SE HAN DESARROLLADO LAS DIFERENTES ACCIONES (BENEFICIARIOS DIRECTOS) DEL PROYECTO</v>
          </cell>
        </row>
        <row r="915">
          <cell r="B915" t="str">
            <v>1000I201 CONTROL Y SEGUIMIENTO AL SISTEMA DE GESTION</v>
          </cell>
        </row>
        <row r="916">
          <cell r="B916" t="str">
            <v>1000I202 CONTROL Y SEGUIMIENTO AL SISTEMA DATAWAREHOUSE</v>
          </cell>
        </row>
        <row r="917">
          <cell r="B917" t="str">
            <v>1000I203 INCIDENTES O SINIESTROS OCURRIDOS</v>
          </cell>
        </row>
        <row r="918">
          <cell r="B918" t="str">
            <v>1000I204 SINIESTRALIDAD ACCIDENTES SEDE BOGOTA</v>
          </cell>
        </row>
        <row r="919">
          <cell r="B919" t="str">
            <v>1000I205 CUBRIMIENTO SISTEMA DE COMUNICACIONES</v>
          </cell>
        </row>
        <row r="920">
          <cell r="B920" t="str">
            <v>1000I206 COBERTURA DE POBLACION EN EVENTOS DE DIVULGACION</v>
          </cell>
        </row>
        <row r="921">
          <cell r="B921" t="str">
            <v>1000I207 ATENCION A SOLICITUDES (COBERTURA DE ATENCION)</v>
          </cell>
        </row>
        <row r="922">
          <cell r="B922" t="str">
            <v>1000I208 ESTABLECIMIENTOS EDUCATIVOS REPARADOS EN ZONAS AFECTADAS POR SISMO</v>
          </cell>
        </row>
        <row r="923">
          <cell r="B923" t="str">
            <v>1000I209 ESTABLECIMIENTOS EDUCATIVOS RECONSTRUIDOS EN EL AREA URBANA EN ZONAS AFECTADAS POR SISMO</v>
          </cell>
        </row>
        <row r="924">
          <cell r="B924" t="str">
            <v>1000I210 ESTABLECIMIENTO EDUCATIVOS RECONSTRUIDOS EN EL AREA RURAL EN ZONAS AFECTADAS POR SISMO</v>
          </cell>
        </row>
        <row r="925">
          <cell r="B925" t="str">
            <v>1000I211 ALCALDIAS Y OFICINAS PUBLICAS RECONSTRUIDAS EN ZONAS AFECTADAS POR SISMO</v>
          </cell>
        </row>
        <row r="926">
          <cell r="B926" t="str">
            <v>1000I212 VIAS URBANAS RECONSTRUIDAS EN ZONAS AFECTADAS POR SISMO</v>
          </cell>
        </row>
        <row r="927">
          <cell r="B927" t="str">
            <v>1000I213 ACUEDUCTOS Y ALCANTARILLADOS RECONSTRUIDOS EN ZONAS AFECTADAS POR SISMO</v>
          </cell>
        </row>
        <row r="928">
          <cell r="B928" t="str">
            <v>1000I214 IGLESIAS RECONSTRUIDAS QUE FUERON AFECTADAS POR EL SISMO</v>
          </cell>
        </row>
        <row r="929">
          <cell r="B929" t="str">
            <v>1000I215 CENTROS DE RECREACION CULTURA Y DEPORTE RECONSTRUIDOS  QUE FUERON AFECTADOS POR EL SISMO</v>
          </cell>
        </row>
        <row r="930">
          <cell r="B930" t="str">
            <v>1000I216 PLAZAS DE MERCADO RECONSTRUIDAS QUE FUERON AFECTADAS POR EL SISMO</v>
          </cell>
        </row>
        <row r="931">
          <cell r="B931" t="str">
            <v>1000I217 ESTACIONES DE BOMBEROS Y DEFENSA CIVIL RECONSTRUIDAS QUE FUERON AFECTADAS POR EL SISMO</v>
          </cell>
        </row>
        <row r="932">
          <cell r="B932" t="str">
            <v>1000I218 HOGARES DE ATENCION INFANTIL RECONSTRUIDOS QUE FUERON AFECTADOS POR SISMO</v>
          </cell>
        </row>
        <row r="933">
          <cell r="B933" t="str">
            <v>1000I219 CENTROS COMUNITARIOS RECONSTRUIDOS QUE FUERON AFECTADOS POR EL SISMO</v>
          </cell>
        </row>
        <row r="934">
          <cell r="B934" t="str">
            <v>1000I220 INFRAESTRUCTURA CARCELARIA RECONSTRUIDA QUE FUERON AFECTADAS POR EL SISMO</v>
          </cell>
        </row>
        <row r="935">
          <cell r="B935" t="str">
            <v>1000I221 ANCIANATOS RECONSTRUIDOS QUE FUERON AFECTADOS POR EL SISMO</v>
          </cell>
        </row>
        <row r="936">
          <cell r="B936" t="str">
            <v>1000I222 CASAS DE LA CULTURA RECONSTRUIDAS QUE FUERON AFECTADAS POR EL SISMO</v>
          </cell>
        </row>
        <row r="937">
          <cell r="B937" t="str">
            <v>1000I223 REDES DE TELEFONIA RECONSTRUIDAS QUE FUERON AFECTADAS POR EL SISMO</v>
          </cell>
        </row>
        <row r="938">
          <cell r="B938" t="str">
            <v>1000I224 REDES DE ENERGIA RECONSTRUIDAS QUE FUERON AFECTADAS POR EL SISMO</v>
          </cell>
        </row>
        <row r="939">
          <cell r="B939" t="str">
            <v>1000I225 MATADEROS RECONSTRUIDOS QUE FUERON AFECTADOS POR EL SISMO</v>
          </cell>
        </row>
        <row r="940">
          <cell r="B940" t="str">
            <v>1000I226 VIVIENDAS REPARADAS EN EL SECTOR URBANO</v>
          </cell>
        </row>
        <row r="941">
          <cell r="B941" t="str">
            <v>1000I227 VIVIENDAS RECONSTRUIDAS EN EL SECTOR URBANO</v>
          </cell>
        </row>
        <row r="942">
          <cell r="B942" t="str">
            <v>1000I228 VIVIENDAS  REUBICADAS  EN EL SECTOR URBANO</v>
          </cell>
        </row>
        <row r="943">
          <cell r="B943" t="str">
            <v>1000I229 VIVIENDAS REPARADAS EN EL SECTOR RURAL</v>
          </cell>
        </row>
        <row r="944">
          <cell r="B944" t="str">
            <v>1000I230 VIVIENDAS  RECONSTRUIDAS  EN EL SECTOR RURAL</v>
          </cell>
        </row>
        <row r="945">
          <cell r="B945" t="str">
            <v>1000I231 VIVIENDAS  REUBICADAS EN EL SECTOR RURAL</v>
          </cell>
        </row>
        <row r="946">
          <cell r="B946" t="str">
            <v>1000I232 FAMILIAS BENEFICIARIAS QUE SALIERON DE ALOJAMIENTOS TEMPORALES</v>
          </cell>
        </row>
        <row r="947">
          <cell r="B947" t="str">
            <v>1000I233 PROYECTOS DE ATENCION EN SALUD</v>
          </cell>
        </row>
        <row r="948">
          <cell r="B948" t="str">
            <v>1000I234 PROYECTOS DE ATENCION EN SANEAMIENTO BASICO</v>
          </cell>
        </row>
        <row r="949">
          <cell r="B949" t="str">
            <v>1000I235 PROYECTOS DE ATENCION EN  VIGILANCIA EPIDEMIOLOGICA</v>
          </cell>
        </row>
        <row r="950">
          <cell r="B950" t="str">
            <v>1000I236 PERSONAS AFILIADAS AL REGIMEN SUBSIDIADO DE SALUD</v>
          </cell>
        </row>
        <row r="951">
          <cell r="B951" t="str">
            <v>1000I237 INFRAESTRUCTURA EN SALUD RECONSTRUIDA EN ZONAS AFECTADAS POR SISMO</v>
          </cell>
        </row>
        <row r="952">
          <cell r="B952" t="str">
            <v>1000I238 MUNICIPIOS CON ZONIFICACION DE AMENAZAS NATURALES EN ZONAS AFECTADAS POR SISMO</v>
          </cell>
        </row>
        <row r="953">
          <cell r="B953" t="str">
            <v>1000I239 PLANES DE ORDENAMIENTO MUNICIPAL APROBADOS EN LA ZONA AFECTADA POR EL SISMO</v>
          </cell>
        </row>
        <row r="954">
          <cell r="B954" t="str">
            <v>1000I240 NUMERO DE PLANES DE ORDENAMIENTO DEPARTAMENTAL EN LA ZONA AFECTADA POR EL SISMO</v>
          </cell>
        </row>
        <row r="955">
          <cell r="B955" t="str">
            <v>1000I241 MUNICIPIOS CON DECRETOS APROBADOS QUE INCLUYEN ZONAS DE RIESGO</v>
          </cell>
        </row>
        <row r="956">
          <cell r="B956" t="str">
            <v>1000I242 FAMILIAS ATENDIDAS CON MICRO CREDITO</v>
          </cell>
        </row>
        <row r="957">
          <cell r="B957" t="str">
            <v>1000I243 FAMILIAS ATENDIDAS CON CAPITAL SEMILLA</v>
          </cell>
        </row>
        <row r="958">
          <cell r="B958" t="str">
            <v>1000I244 FAMILIAS CON PREDIOS ASIGNADOS</v>
          </cell>
        </row>
        <row r="959">
          <cell r="B959" t="str">
            <v>1000I245 FAMILIAS DESPLAZADAS BENEFICIADAS CON SUBSIDIOS DE ARRENDAMIENTO</v>
          </cell>
        </row>
        <row r="960">
          <cell r="B960" t="str">
            <v>1000I246 MUJERES CABEZA DE FAMILIA DESPLAZADAS BENEFICIADAS CON LOS PROGRAMAS DE RESTABLECIMIENTO</v>
          </cell>
        </row>
        <row r="961">
          <cell r="B961" t="str">
            <v>1000I247 PERSONAS DESPLAZADAS BENEFICIADAS CON PROYECTOS DE TERRITORIALIDAD COLECTIVA, FORMAS ASOCIATIVAS Y PROCESOS DE ETNOEDUCACION</v>
          </cell>
        </row>
        <row r="962">
          <cell r="B962" t="str">
            <v>1000I248 FAMILIAS DESPLAZADAS BENEFICIADAS CON PROYECTOS PRODUCTIVOS</v>
          </cell>
        </row>
        <row r="963">
          <cell r="B963" t="str">
            <v>1000I249 FAMILIAS BENEFICIADAS CON REPARACION DE VIVIENDAS</v>
          </cell>
        </row>
        <row r="964">
          <cell r="B964" t="str">
            <v>1000I250 FAMILIAS BENEFICIADAS CON SUBSIDIOS NUTRICIONALES ASIGNADOS</v>
          </cell>
        </row>
        <row r="965">
          <cell r="B965" t="str">
            <v>1000I251 FAMILIAS BENEFICIADAS CON SUBSIDIOS EN EDUCACION ASIGNADOS</v>
          </cell>
        </row>
        <row r="966">
          <cell r="B966" t="str">
            <v>1000I252 FAMILIAS DESPLAZADAS BENEFICIADAS CON SUBSIDIOS DE ALOJAMIENTO TEMPORAL ENTREGADOS</v>
          </cell>
        </row>
        <row r="967">
          <cell r="B967" t="str">
            <v>1000I253 FAMILIAS DESPLAZADAS QUE RECIBEN KITS DE ASEO</v>
          </cell>
        </row>
        <row r="968">
          <cell r="B968" t="str">
            <v>1000I254 PERSONAS DESPLAZADAS MENORES DE 18 AÑOS BENEFICIADAS CON ACTIVIDADES CULTURALES Y/O RECREATIVAS CON APOYO PSICOSOCIAL</v>
          </cell>
        </row>
        <row r="969">
          <cell r="B969" t="str">
            <v>1000I255 CUPOS ESCOLARES PARA PERSONAS DESPLAZADAS EN EDAD ESCOLAR</v>
          </cell>
        </row>
        <row r="970">
          <cell r="B970" t="str">
            <v>1000I256 FAMILIAS DESPLAZADAS AFILIADAS AL REGIMEN SUBSIDIADO DE SALUD</v>
          </cell>
        </row>
        <row r="971">
          <cell r="B971" t="str">
            <v>1000I257 UNIDADES DE ATENCION Y ORIENTACION, UAO CONFORMADOS Y FUNCIONANDO</v>
          </cell>
        </row>
        <row r="972">
          <cell r="B972" t="str">
            <v>1000I258 COMITES MUNICIPALES Y DEPARTAMENTALES DE ATENCION A LA POBLACION DESPLAZADA FUNCIONANDO</v>
          </cell>
        </row>
        <row r="973">
          <cell r="B973" t="str">
            <v>1000I259 FAMILIAS DESPLAZADAS REGISTRADAS EN EL SUR</v>
          </cell>
        </row>
        <row r="974">
          <cell r="B974" t="str">
            <v>1000I260 ACUERDOS HUMANITARIOS FIRMADOS CON GRUPOS AL MARGEN DE LEY</v>
          </cell>
        </row>
        <row r="975">
          <cell r="B975" t="str">
            <v>1000I261 POBLACION DESVINCULADA DEL CONFLICTO ARMADO</v>
          </cell>
        </row>
        <row r="976">
          <cell r="B976" t="str">
            <v>1000I262 MUNICIPIOS CON PLANES LOCALES DE PREVENCION DE ACCIDENTES POR MINAS ANTIPERSONALES, MAP.</v>
          </cell>
        </row>
        <row r="977">
          <cell r="B977" t="str">
            <v>1000I263 ATENCION A VICTIMAS DE MINAS ANTIPERSONALES, MAP</v>
          </cell>
        </row>
        <row r="978">
          <cell r="B978" t="str">
            <v>1000I264 CASOS IMPULSADOS EN EL COMITE ESPECIAL DE IMPULSO A CASOS GRAVES DE VIOLACION DE DERECHOS HUMANOS</v>
          </cell>
        </row>
        <row r="979">
          <cell r="B979" t="str">
            <v>1000I265 LEYES APROBADAS Y SANCIONADAS CONTRA LA VIOLACION DE DERECHOS HUMANOS</v>
          </cell>
        </row>
        <row r="980">
          <cell r="B980" t="str">
            <v>1000I266 PROYECTOS LEY CONTRA LA VIOLACION DE DERECHOS HUMANOS CON DEBATE EN EL CONGRESO</v>
          </cell>
        </row>
        <row r="981">
          <cell r="B981" t="str">
            <v>1000I267 DECRETOS EXPEDIDOS</v>
          </cell>
        </row>
        <row r="982">
          <cell r="B982" t="str">
            <v>1000I268 DIRECTIVAS PRESIDENCIALES EXPEDIDAS</v>
          </cell>
        </row>
        <row r="983">
          <cell r="B983" t="str">
            <v>1000I269 INFORMES PRESENTADOS ANTE ORGANISMOS INTERNACIONALES</v>
          </cell>
        </row>
        <row r="984">
          <cell r="B984" t="str">
            <v>1000I270 PUBLICACIONES SOBRE DIFERENTES TEMAS DDHH ELABORADAS Y DISTRIBUIDAS</v>
          </cell>
        </row>
        <row r="985">
          <cell r="B985" t="str">
            <v>1000I271 EJEMPLARES DISTRIBUIDOS SOBRE INVESTIGACIONES</v>
          </cell>
        </row>
        <row r="986">
          <cell r="B986" t="str">
            <v>1000I272 EMISORAS RADIALES COMUNITARIAS CON PROGRAMAS DE DERECHOS HUMANOS DIFUNDIDOS</v>
          </cell>
        </row>
        <row r="987">
          <cell r="B987" t="str">
            <v>1000I273 CANALES REGIONALES CON PROGRAMAS DE DERECHOS HUMANOS</v>
          </cell>
        </row>
        <row r="988">
          <cell r="B988" t="str">
            <v>1000I274 ENCUENTROS REALIZADOS ENTRE SOCIEDAD CIVIL - GOBIERNO Y FFPP</v>
          </cell>
        </row>
        <row r="989">
          <cell r="B989" t="str">
            <v>1000I275 EFECTIVOS DE LA FUERZA PUBLICA, FP CAPACITADOS ESPECIALIZADOS EN DERECHOS HUMANOS, DH</v>
          </cell>
        </row>
        <row r="990">
          <cell r="B990" t="str">
            <v>1000I276 PROYECTO PEDAGOGICO EN MATERIA DE DERECHOS HUMANOS, DH Y DERECHO INTERNACIONAL HUMANITARIO, DIH</v>
          </cell>
        </row>
        <row r="991">
          <cell r="B991" t="str">
            <v>1000I277 OBSERVATORIO DE DERECHOS HUMANOS, DH Y DEL DERECHO INTERNACIONAL HUMANITARIO DIH</v>
          </cell>
        </row>
        <row r="992">
          <cell r="B992" t="str">
            <v>1000I278 DEPARTAMENTOS CON EL COMPONENTE DE DERECHOS HUMANOS, DH EN EL PLAN DE DESARROLLO</v>
          </cell>
        </row>
        <row r="993">
          <cell r="B993" t="str">
            <v>1000I279 MUNICIPIOS CON EL COMPONENTE DE DERECHOS HUMANOS, DH EN EL PLAN DE DESARROLLO</v>
          </cell>
        </row>
        <row r="994">
          <cell r="B994" t="str">
            <v>1000I280 CASOS DE VIOLACIONES DE DERECHOS LABORALES TRAMITADOS</v>
          </cell>
        </row>
        <row r="995">
          <cell r="B995" t="str">
            <v>1000I281 PROMOTORES DE DERECHOS HUMANOS FORMADOS</v>
          </cell>
        </row>
        <row r="996">
          <cell r="B996" t="str">
            <v>1000I282 PUBLICACIONES GUIAS SOBRE DERECHOS HUMANOS</v>
          </cell>
        </row>
        <row r="997">
          <cell r="B997" t="str">
            <v>1000I283 BASES DE DATOS CONCERTADA SOBRE VIOLACIONES AL DERECHO A LA VIDA DE LOS TRABAJADORES Y DIRIGENTES SINDICALES</v>
          </cell>
        </row>
        <row r="998">
          <cell r="B998" t="str">
            <v>1000I284 RECURSOS ASIGNADOS PARA ASISTENCIA HUMANITARIA</v>
          </cell>
        </row>
        <row r="999">
          <cell r="B999" t="str">
            <v>1000I285 RECURSOS ASIGNADOS PARA ALERTAS TEMPRANAS</v>
          </cell>
        </row>
        <row r="1000">
          <cell r="B1000" t="str">
            <v>1000I286 RECURSOS ASIGNADOS PARA COFINANCIACION DE: TIERRAS, RETORNOS, PROYECTOS PRODUCTIVOS.</v>
          </cell>
        </row>
        <row r="1001">
          <cell r="B1001" t="str">
            <v>1000I287 RECURSOS ASIGNADOS PARA APOYO ADQUISICION TIERRAS NIVEL NACIONAL.</v>
          </cell>
        </row>
        <row r="1002">
          <cell r="B1002" t="str">
            <v>1000I288 RECURSOS ASIGNADOS PARA ALIANZAS ESTRATEGICAS A NIVEL NACIONAL.</v>
          </cell>
        </row>
        <row r="1003">
          <cell r="B1003" t="str">
            <v>1000I289 RECURSOS ASIGNADOS PARA EL PROGRAMA "HAZ PAZ".</v>
          </cell>
        </row>
        <row r="1004">
          <cell r="B1004" t="str">
            <v>1000I290 RECURSOS ASIGNADOS PARA EL PROGRAMA "CULTURA PARA LA PAZ".</v>
          </cell>
        </row>
        <row r="1005">
          <cell r="B1005" t="str">
            <v>1000I291 RECURSOS ASIGNADOS PARA EDUCACION RURAL.</v>
          </cell>
        </row>
        <row r="1006">
          <cell r="B1006" t="str">
            <v>1000I292 RECURSOS ASIGNADOS PARA ELIMINACION MINAS ANTIPERSONALES, MAP.</v>
          </cell>
        </row>
        <row r="1007">
          <cell r="B1007" t="str">
            <v>1000I293 RECURSOS ASIGNADOS PARA ATENCION VICTIMAS NIVEL NACIONAL.</v>
          </cell>
        </row>
        <row r="1008">
          <cell r="B1008" t="str">
            <v>1000I294 RECURSOS ASIGNADOS PARA INVESTIGACION DE CASOS EN DERECHO HUMANITARIO, DH Y DERECHO INTERNACIONAL HUMANITARIO, DIH.</v>
          </cell>
        </row>
        <row r="1009">
          <cell r="B1009" t="str">
            <v>1000I295 RECURSOS ASIGNADOS PARA OBSERVATORIO DERECHOS HUMANOS, DH.</v>
          </cell>
        </row>
        <row r="1010">
          <cell r="B1010" t="str">
            <v>1000I296 RECURSOS ASIGNADOS PARA PROMOTORES DE DERECHOS HUMANOS, DH,.</v>
          </cell>
        </row>
        <row r="1011">
          <cell r="B1011" t="str">
            <v>1000I297 RECURSOS ASIGNADOS PARA ACUERDOS HUMANITARIOS NIVEL NACIONAL.</v>
          </cell>
        </row>
        <row r="1012">
          <cell r="B1012" t="str">
            <v>1000I301 PARTICIPACION CIUDADANA EN EVENTOS REALIZADOS</v>
          </cell>
        </row>
        <row r="1013">
          <cell r="B1013" t="str">
            <v>1000I302 CRECIMIENTO DE LAS EXPORTACIONES (PUEDE TOMARSE EN PESOS O EN TONELADAS DE PRODUCTO EXPORTADO)</v>
          </cell>
        </row>
        <row r="1014">
          <cell r="B1014" t="str">
            <v>1000I303 COBERTURA DEL PROGRAMA PLAN CARIBE EN LA REGION CARIBE</v>
          </cell>
        </row>
        <row r="1015">
          <cell r="B1015" t="str">
            <v>1000I304 PROYECTOS MEJORADOS EN CALIDAD DE INFORMACION</v>
          </cell>
        </row>
        <row r="1016">
          <cell r="B1016" t="str">
            <v>1000I305 IMPLEMENTACION HERRAMIENTAS PARA EL DESARROLLO TERRITORIAL</v>
          </cell>
        </row>
        <row r="1017">
          <cell r="B1017" t="str">
            <v>1000I306 PARTICIPACION CIUDADANA EN EVENTOS REALIZADOS</v>
          </cell>
        </row>
        <row r="1018">
          <cell r="B1018" t="str">
            <v>1000I307 PARTICIPACION DE LA INVERSION PRIVADA EN INFRAESTRUCTURA DE MINAS Y ENERGIA</v>
          </cell>
        </row>
        <row r="1019">
          <cell r="B1019" t="str">
            <v>1000I308 DENSIDAD TELEFONICA (POR CADA 100 HABITANTES)</v>
          </cell>
        </row>
        <row r="1020">
          <cell r="B1020" t="str">
            <v>1000I309 CALIDAD DE LOS SERVICIOS DE APOYO</v>
          </cell>
        </row>
        <row r="1021">
          <cell r="B1021" t="str">
            <v>1000I310 DIFUSION DE LAS PUBLICACIONES</v>
          </cell>
        </row>
        <row r="1022">
          <cell r="B1022" t="str">
            <v>1000I311 FUNCIONARIOS BENEFICIADOS</v>
          </cell>
        </row>
        <row r="1023">
          <cell r="B1023" t="str">
            <v>1000I312 FUNCIONARIOS CAPACITADOS</v>
          </cell>
        </row>
        <row r="1024">
          <cell r="B1024" t="str">
            <v>1000I313 DEPURACION (REVISION) CUENTA ANTICIPOS A TERCEROS</v>
          </cell>
        </row>
        <row r="1025">
          <cell r="B1025" t="str">
            <v>1000I314 ASESORIAS BRINDADAS</v>
          </cell>
        </row>
        <row r="1026">
          <cell r="B1026" t="str">
            <v>1000I401 COBERTURA DE INFORMACION DECADACTILAR</v>
          </cell>
        </row>
        <row r="1027">
          <cell r="B1027" t="str">
            <v>1000I402 ANALISIS DE INTELIGENCIA (MONITOREO, PROGRAMACION, SEGUIMIENTO, AYANAMIENTOS, OPERATIVOS DE INTELIGENCIA, ETC) REALIZADOS PARA PREVENIR ACCIONES DE GRUPOS AL MARGEN DE LA LEY</v>
          </cell>
        </row>
        <row r="1028">
          <cell r="B1028" t="str">
            <v>1000I403 TIEMPO DE RESPUESTA EN EL SERVICIO</v>
          </cell>
        </row>
        <row r="1029">
          <cell r="B1029" t="str">
            <v>1000I404 DICTAMENES PERICIALES (ACTIVIDADES REALIZADAS POR UN PERITO, PERITAJE)</v>
          </cell>
        </row>
        <row r="1030">
          <cell r="B1030" t="str">
            <v>1000I405 FUNCIONARIOS BENEFICIADOS CON ADECUACIONES</v>
          </cell>
        </row>
        <row r="1031">
          <cell r="B1031" t="str">
            <v>1000I406 COBERTURA A PERSONAS PROTEGIDAS</v>
          </cell>
        </row>
        <row r="1032">
          <cell r="B1032" t="str">
            <v>1000I407 USUARIOS ATENDIDOS CON SERVICIOS DE SISTEMATIZACION</v>
          </cell>
        </row>
        <row r="1033">
          <cell r="B1033" t="str">
            <v>1000I408 COBERTURA DE FUNCIONARIOS CON EQUIPOS DE COMUNICACION</v>
          </cell>
        </row>
        <row r="1034">
          <cell r="B1034" t="str">
            <v>1000I409 TIEMPO DE RESPUESTA EN EL SERVICIO</v>
          </cell>
        </row>
        <row r="1035">
          <cell r="B1035" t="str">
            <v>1000I501 MEJORAMIENTO DE LAS CONDICIONES DE TRABAJO</v>
          </cell>
        </row>
        <row r="1036">
          <cell r="B1036" t="str">
            <v>1000I501 FINANCIACION GASTOS FUNCIONAMIENTO DE LOS MUNICIPIOS</v>
          </cell>
        </row>
        <row r="1037">
          <cell r="B1037" t="str">
            <v>1000I502 COBERTURA DE SERVICIOS TECNOLOGICOS</v>
          </cell>
        </row>
        <row r="1038">
          <cell r="B1038" t="str">
            <v>1000I502 FINANCIACION GASTOS DE FUNCIONAMIENTO DE LOS DEPARTAMENTOS</v>
          </cell>
        </row>
        <row r="1039">
          <cell r="B1039" t="str">
            <v>1000I503 PARTICIPACION DE LA INVERSION MUNICIPAL EN LA INVERSION TOTAL NACIONAL</v>
          </cell>
        </row>
        <row r="1040">
          <cell r="B1040" t="str">
            <v>1000I504 PARTICIPACION DE LOS INGRESOS TRIBUTARIOS MUNICIPALES EN EL TOTAL DE INGRESOS TRIBUTARIOS NACIONALES</v>
          </cell>
        </row>
        <row r="1041">
          <cell r="B1041" t="str">
            <v>1000I505 INVERSION REAL MUNICIPAL</v>
          </cell>
        </row>
        <row r="1042">
          <cell r="B1042" t="str">
            <v>1000I506 INVERSION REAL DEPARTAMENTAL</v>
          </cell>
        </row>
        <row r="1043">
          <cell r="B1043" t="str">
            <v>1000I507 PARTICIPACION DE LA INVERSION TERRITORIAL MUNICIPAL EN EL GASTO TERRITORIAL MUNICIPAL</v>
          </cell>
        </row>
        <row r="1044">
          <cell r="B1044" t="str">
            <v>1000I508 INGRESOS TRIBUTARIOS REALES MUNICIPALES</v>
          </cell>
        </row>
        <row r="1045">
          <cell r="B1045" t="str">
            <v>1000I509 GASTOS DE FUNCIONAMIENTO REAL DE LOS MUNICIPIOS</v>
          </cell>
        </row>
        <row r="1046">
          <cell r="B1046" t="str">
            <v>1000I510 TRANSFERENCIAS NACIONALES REALES (SITUADO FISCAL Y PARTICIPACIONES MUNICIPALES)</v>
          </cell>
        </row>
        <row r="1047">
          <cell r="B1047" t="str">
            <v>1000I511 TRANSFERENCIAS NACIONALES REALES (SITUADO FISCAL, FOSYGA, FCEE, FONDO NACIONAL DE REGALIAS, PRESUPUESTO NACIONAL Y PARTICIPACIONES MUNICIPALES)</v>
          </cell>
        </row>
        <row r="1048">
          <cell r="B1048" t="str">
            <v>1000I512 TASA DE DEPENDENCIA CON RESPECTO A TRANSFERENCIAS NACIONALES</v>
          </cell>
        </row>
        <row r="1049">
          <cell r="B1049" t="str">
            <v>1000I513 DEFICIT FISCAL MUNICIPAL COMO PORCENTAJE DEL PIB</v>
          </cell>
        </row>
        <row r="1050">
          <cell r="B1050" t="str">
            <v>1000I514 DEFICIT FISCAL DEPARTAMENTAL COMO PORCENTAJE  DEL PIB</v>
          </cell>
        </row>
        <row r="1051">
          <cell r="B1051" t="str">
            <v>1000I515 DEFICIT FISCAL DISTRITAL COMO PORCENTAJE DEL PIB</v>
          </cell>
        </row>
        <row r="1052">
          <cell r="B1052" t="str">
            <v>1000I516 ENDEUDAMIENTO MUNICIPAL COMO PORCENTAJE DEL PIB</v>
          </cell>
        </row>
        <row r="1053">
          <cell r="B1053" t="str">
            <v>1000I517 ENDEUDAMIENTO DEPARTAMENTAL COMO PORCENTAJE DEL PIB (SOLO SALDO DE LA DEUDA COMERCIAL CON LA BANCA INTERNA)</v>
          </cell>
        </row>
        <row r="1054">
          <cell r="B1054" t="str">
            <v>1000I518 ENDEUDAMIENTO DISTRITAL COMO PORCENTAJE DEL PIB</v>
          </cell>
        </row>
        <row r="1055">
          <cell r="B1055" t="str">
            <v>1000I519 CUMPLIMIENTO DE LA ASIGNACION SECTORIAL ESTABLECIDA EN LA LEY PARA LA ASIGNACION DE  LAS TRANSFERENCIAS. SECTOR EDUCACION</v>
          </cell>
        </row>
        <row r="1056">
          <cell r="B1056" t="str">
            <v>1000I520 CUMPLIMIENTO DE LA ASIGNACION SECTORIAL ESTABLECIDA EN LA LEY PARA LA ASIGNACION DE  LAS TRANSFERENCIAS SECTOR SALUD</v>
          </cell>
        </row>
        <row r="1057">
          <cell r="B1057" t="str">
            <v>1000I521 CUMPLIMIENTO DE LA ASIGNACION SECTORIAL ESTABLECIDA EN LA LEY PARA LA ASIGNACION DE  LAS TRANSFERENCIAS SECTOR SERVICIOS BASICOS</v>
          </cell>
        </row>
        <row r="1058">
          <cell r="B1058" t="str">
            <v>1000I522 INGRESOS TRIBUTARIOS MUNICIPALES PER CAPITA MUNICIPALES</v>
          </cell>
        </row>
        <row r="1059">
          <cell r="B1059" t="str">
            <v>1000I523 PAGO DE INTERESES MUNICIPALES</v>
          </cell>
        </row>
        <row r="1060">
          <cell r="B1060" t="str">
            <v>1000I524 PAGO DE INTERESES DEPARTAMENTALES</v>
          </cell>
        </row>
        <row r="1061">
          <cell r="B1061" t="str">
            <v>1000I525 SERVICIO DE LA DEUDA MUNICIPAL</v>
          </cell>
        </row>
        <row r="1062">
          <cell r="B1062" t="str">
            <v>1000I526 SERVICIO DE LA DEUDA DEPARTAMENTAL</v>
          </cell>
        </row>
        <row r="1063">
          <cell r="B1063" t="str">
            <v>1000I527 EQUIDAD EN LA DISTRIBUCION DE LAS TRANSFERENCIAS INTERGUBERNAMENTALES HACIA ENTIDADES TERRITORIALES</v>
          </cell>
        </row>
        <row r="1064">
          <cell r="B1064" t="str">
            <v>1000I528 TRANSFERENCIAS POR POBRE (INCLUYE REAFOROS EN LA VIGENCIA QUE SE GIRARON)</v>
          </cell>
        </row>
        <row r="1065">
          <cell r="B1065" t="str">
            <v>1000I529 METODOLOGIA PERMANENTE DE EVALUACION DESARROLLADA</v>
          </cell>
        </row>
        <row r="1066">
          <cell r="B1066" t="str">
            <v>1000I530 METODOLOGIAS PARA LA EVALUACION Y SEGUIMIENTO DESARROLLADAS</v>
          </cell>
        </row>
        <row r="1067">
          <cell r="B1067" t="str">
            <v>1000I531 INFORMES DE EVALUACION DE LA GESTION DE LAS ENTIDADES TERRITORIALES PUBLICADOS</v>
          </cell>
        </row>
        <row r="1068">
          <cell r="B1068" t="str">
            <v>1000I532 INSTRUMENTOS PARA LA CONSTITUCION DE LA AREAS DE DESARROLLO TERRITORIAL Y OTROS ARTICULOS CONSTITUCIONALES SOBRE ORDENAMIENTO APROBADOS</v>
          </cell>
        </row>
        <row r="1069">
          <cell r="B1069" t="str">
            <v>1000I533 ENTIDADES DEL ORDEN NACIONAL QUE HAN IMPLEMENTADO COMO MINIMO UNA DE LAS HERRAMIENTAS CONTRA LA CORRUPCION</v>
          </cell>
        </row>
        <row r="1070">
          <cell r="B1070" t="str">
            <v>1000I534 ENTIDADES QUE HAN MEJORADO AL MENOS UN PROCESO Y PUBLICAN SUS RESULTADOS</v>
          </cell>
        </row>
        <row r="1071">
          <cell r="B1071" t="str">
            <v>1000I535 ENTIDADES DEL ORDEN TERRITORIAL QUE HAN IMPLEMENTADO COMO MINIMO UNA DE LAS HERRAMIENTAS CONTRA LA CORRUPCION</v>
          </cell>
        </row>
        <row r="1072">
          <cell r="B1072" t="str">
            <v>1000I536 ENTIDADES DEL ORDEN TERRITORIAL QUE HAN MEJORADO AL MENOS UN PROCESO Y PUBLICAN SUS RESULTADOS</v>
          </cell>
        </row>
        <row r="1073">
          <cell r="B1073" t="str">
            <v>1000I537 MUNICIPIOS QUE SE HAN CERTIFICADO EN LA NORMA DE EFICIENCIA Y TRANSPARENCIA</v>
          </cell>
        </row>
        <row r="1074">
          <cell r="B1074" t="str">
            <v>1000I538 GOBERNACIONES QUE SE HAN CERTIFICADO EN LA NORMA DE EFICIENCIA Y TRANSPARENCIA</v>
          </cell>
        </row>
        <row r="1075">
          <cell r="B1075" t="str">
            <v>1000I539 NIÑOS Y JOVENES PARTICIPES EN EL TALLER DE MALOKA EN EL TEMA DE CONTROL SOCIAL</v>
          </cell>
        </row>
        <row r="1076">
          <cell r="B1076" t="str">
            <v>1000I540 VISITAS A MUNICIPIOS POR LAS PATRULLAS VOLADORAS PARA LA VIGILANCIA DEL SECTOR SALUD</v>
          </cell>
        </row>
        <row r="1077">
          <cell r="B1077" t="str">
            <v>1000I541 EXPEDIENTES DE PENSIONES REPORTADOS A ENTIDADES DE CONTROL EN CASOS CON ANALISIS DE IRREGULARIDADES</v>
          </cell>
        </row>
        <row r="1078">
          <cell r="B1078" t="str">
            <v>1000I542 DENUNCIAS ANALIZADAS Y SUSTANCIADAS PARA SER TRASLADADAS A LOS ORGANISMOS COMPETENTES</v>
          </cell>
        </row>
        <row r="1079">
          <cell r="B1079" t="str">
            <v>1000I543 MEDIDAS DE ASEGURAMIENTO PROFERIDAS POR DENUNCIAS JUDICIALIZADAS</v>
          </cell>
        </row>
        <row r="1080">
          <cell r="B1080" t="str">
            <v>1000I544 SANCIONES FISCALES Y DISCIPLINARIAS PROFERIDAS</v>
          </cell>
        </row>
        <row r="1081">
          <cell r="B1081" t="str">
            <v>1000I545 INVESTIGACIONES ABIERTAS POR LA FISCALIA</v>
          </cell>
        </row>
        <row r="1082">
          <cell r="B1082" t="str">
            <v>1000I546 MEDIDAS DE ASEGURAMIENTO PROFERIDAS POR LA FISCALIA GENERAL</v>
          </cell>
        </row>
        <row r="1083">
          <cell r="B1083" t="str">
            <v>11000000 SECTOR AGROPECUARIO</v>
          </cell>
        </row>
        <row r="1084">
          <cell r="B1084" t="str">
            <v>1100I001 INGRESOS DE LOS CAMPESINOS CON LA APLICACION DE UN PROGRAMA ESPECIFICO (PROAGRO)</v>
          </cell>
        </row>
        <row r="1085">
          <cell r="B1085" t="str">
            <v>1100I002 PRODUCTIVIDAD AGRICOLA EN UN PRODUCTO ESPECIFICO</v>
          </cell>
        </row>
        <row r="1086">
          <cell r="B1086" t="str">
            <v>1100I003 FAMILIAS QUE SE BENEFICIAN CON SISTEMA DE RIEGO</v>
          </cell>
        </row>
        <row r="1087">
          <cell r="B1087" t="str">
            <v>1100I004 EXPORTACIONES AGRICOLAS REGIONALES POR PRODUCTO</v>
          </cell>
        </row>
        <row r="1088">
          <cell r="B1088" t="str">
            <v>1100I005 COSECHAS PERDIDAS</v>
          </cell>
        </row>
        <row r="1089">
          <cell r="B1089" t="str">
            <v>1100I006 COSTOS DE PRODUCCION PROMEDIO POR HECTAREA TECNIFICADA</v>
          </cell>
        </row>
        <row r="1090">
          <cell r="B1090" t="str">
            <v>1100I007 PLANTACIONES ATACADAS POR PLAGAS AGRICOLAS TRADICIONALES</v>
          </cell>
        </row>
        <row r="1091">
          <cell r="B1091" t="str">
            <v>1100I008 INVESTIGACION EN DESARROLLO DE PRODUCTOS AGROECOLOGICOS</v>
          </cell>
        </row>
        <row r="1092">
          <cell r="B1092" t="str">
            <v>1100I009 EXPORTACIONES DE PRODUCTOS AGROECOLOGICOS</v>
          </cell>
        </row>
        <row r="1093">
          <cell r="B1093" t="str">
            <v>1100I010 COBERTURA DE AREA DESTINADA PARA COMUNIDADES INDIGENAS</v>
          </cell>
        </row>
        <row r="1094">
          <cell r="B1094" t="str">
            <v>1100I011 COBERTURA DE AREA TITULADA Y LEGALIZADA A COLONOS</v>
          </cell>
        </row>
        <row r="1095">
          <cell r="B1095" t="str">
            <v>1100I012 COBERTURA DE COLONOS BENEFICIADOS CON LA TITULACION DE TIERRAS</v>
          </cell>
        </row>
        <row r="1096">
          <cell r="B1096" t="str">
            <v>1100I013 COBERTURA POBLACIONAL INDIGENA BENEFICIADA CON LA TITULACION DE TIERRAS</v>
          </cell>
        </row>
        <row r="1097">
          <cell r="B1097" t="str">
            <v>1100I014 TITULACION COLECTIVA EN EL RECONOCIMIENTO LEGAL DE LOS TERRITORIOS BALDIOS EN COMUNIDADES AFRO COLOMBIANA</v>
          </cell>
        </row>
        <row r="1098">
          <cell r="B1098" t="str">
            <v>1100I015 ENTES TERRITORIALES Y ORGANIZACIONES BENEFICIABAS</v>
          </cell>
        </row>
        <row r="1099">
          <cell r="B1099" t="str">
            <v>1100I016 EXPORTACIONES PESQUERAS</v>
          </cell>
        </row>
        <row r="1100">
          <cell r="B1100" t="str">
            <v>1100I017 FAMILIAS BENEFICIADAS</v>
          </cell>
        </row>
        <row r="1101">
          <cell r="B1101" t="str">
            <v>1100I018 FAMILIAS BENEFICIADAS CON LA CONSTRUCCION DISTRITOS PEQUEÑA IRRIGACION</v>
          </cell>
        </row>
        <row r="1102">
          <cell r="B1102" t="str">
            <v>1100I019 FAMILIAS BENEFICIADAS CON CAPACITACION</v>
          </cell>
        </row>
        <row r="1103">
          <cell r="B1103" t="str">
            <v>1100I020 FAMILIAS BENEFICIADAS CON REHABILITACION Y/O COMPLEMENTACION DE OBRAS DE ADECUACION DE TIERRAS</v>
          </cell>
        </row>
        <row r="1104">
          <cell r="B1104" t="str">
            <v>1100I021 AREA BENEFICIADA CON CONSTRUCCION DISTRITOS PEQUEÑA IRRIGACION</v>
          </cell>
        </row>
        <row r="1105">
          <cell r="B1105" t="str">
            <v>1100I022 AREA BENEFICIADA CON LA REHABILITACION Y/O COMPLEMENTACION</v>
          </cell>
        </row>
        <row r="1106">
          <cell r="B1106" t="str">
            <v>1100I023 AREA CON  FACTIBILIDAD</v>
          </cell>
        </row>
        <row r="1107">
          <cell r="B1107" t="str">
            <v>1100I024 AREA CON DISEÑOS DETALLADOS</v>
          </cell>
        </row>
        <row r="1108">
          <cell r="B1108" t="str">
            <v>1100I025 HECTAREAS CON ESTUDIOS Y DISEÑOS</v>
          </cell>
        </row>
        <row r="1109">
          <cell r="B1109" t="str">
            <v>1100I026 AREA REFORESTADA</v>
          </cell>
        </row>
        <row r="1110">
          <cell r="B1110" t="str">
            <v>1100I027 INGRESOS DE MICROEMPRESARIOS</v>
          </cell>
        </row>
        <row r="1111">
          <cell r="B1111" t="str">
            <v>1100I028 INGRESOS DE PRODUCTORES VINCULADOS EN LAS ALIANZAS</v>
          </cell>
        </row>
        <row r="1112">
          <cell r="B1112" t="str">
            <v>1100I029 INGRESOS DE PRODUCCION AGROPECUARIA</v>
          </cell>
        </row>
        <row r="1113">
          <cell r="B1113" t="str">
            <v>1100I030 TONELADAS DE PRODUCTOS CON INCENTIVOS A LA COMERCIALIZACION</v>
          </cell>
        </row>
        <row r="1114">
          <cell r="B1114" t="str">
            <v>1100I031 VIVIENDAS CONSTRUIDAS</v>
          </cell>
        </row>
        <row r="1115">
          <cell r="B1115" t="str">
            <v>1100I032 PRODUCCION DE PRODUCTOS ESTABLECIDOS EN CADENAS PRODUCTIVAS</v>
          </cell>
        </row>
        <row r="1116">
          <cell r="B1116" t="str">
            <v>1100I033 PRODUCCION DE PRODUCTOS DE CADENAS A PARTIR DE INNOVACIONES TECNOLOGICAS</v>
          </cell>
        </row>
        <row r="1117">
          <cell r="B1117" t="str">
            <v>1100I034 OCUPACION DE COLONOS EN TERRITORIOS INDIGENAS</v>
          </cell>
        </row>
        <row r="1118">
          <cell r="B1118" t="str">
            <v>1100I035 CREDITOS NUEVOS OTORGADOS A CAMPESINOS</v>
          </cell>
        </row>
        <row r="1119">
          <cell r="B1119" t="str">
            <v>1100I036 ECORREGIONES CON PROGRAMAS DE DESARROLLO SOSTENIBLE</v>
          </cell>
        </row>
        <row r="1120">
          <cell r="B1120" t="str">
            <v>1100I037 FAMILIAS BENEFICIADAS CON LA RECUPERACION DEL RECURSO PESQUERO</v>
          </cell>
        </row>
        <row r="1121">
          <cell r="B1121" t="str">
            <v>1100I038 PROYECTOS DE PRODUCCION LIMPIA.</v>
          </cell>
        </row>
        <row r="1122">
          <cell r="B1122" t="str">
            <v>1100I039 PERDIDAS  EN LA PRODUCCION AGROPECUARIA</v>
          </cell>
        </row>
        <row r="1123">
          <cell r="B1123" t="str">
            <v>1100I040 PLANES DE ORDENAMIENTO TERRITORIAL, POTS,  QUE BENEFICIA A COMUNIDADES NEGRAS</v>
          </cell>
        </row>
        <row r="1124">
          <cell r="B1124" t="str">
            <v>1100I041 USO DE INFORMACION ENTREGADA</v>
          </cell>
        </row>
        <row r="1125">
          <cell r="B1125" t="str">
            <v>1100I042 PREDIOS REACTIVADOS ADQUIRIDOS A PARTIR DE LA LEY 160/94</v>
          </cell>
        </row>
        <row r="1126">
          <cell r="B1126" t="str">
            <v>1100I043 CONFLICTOS ASOCIADOS CON LA TITULACION COLECTIVA DE TIERRAS A COMUNIDADES NEGRAS</v>
          </cell>
        </row>
        <row r="1127">
          <cell r="B1127" t="str">
            <v>1100I044 SATISFACCION DEMANDA DE TIERRAS</v>
          </cell>
        </row>
        <row r="1128">
          <cell r="B1128" t="str">
            <v>1100I045 TITULACION COLECTIVA DE TIERRAS A COMUNIDADES NEGRAS COMO ESTRATEGIA DE  CONSERVACION DEL MEDIO AMBIENTE</v>
          </cell>
        </row>
        <row r="1129">
          <cell r="B1129" t="str">
            <v>1100I046 EXPORTACIONES AGROPECUARIAS NO RECHAZADAS EN PAISES COMPRADORES POR ESTADO SANITARIO INDESEABLE</v>
          </cell>
        </row>
        <row r="1130">
          <cell r="B1130" t="str">
            <v>1100I047 VALOR DE LA PARTICIPACION DEL INCENTIVO PARA LA CAPITALIZACION RURAL, ICR PAGADO SOBRE TOTAL DEL VALOR DE CREDITOS ORDINARIO PARA INVERSION OTORGADOS</v>
          </cell>
        </row>
        <row r="1131">
          <cell r="B1131" t="str">
            <v>1100I048 INCENTIVO PARA LA CAPITALIZACION RURAL, ICR PAGADO SOBRE TOTAL DEL CREDITO ORDINARIO PARA INVERSION EN EL TOTAL DE PROYECTOS</v>
          </cell>
        </row>
        <row r="1132">
          <cell r="B1132" t="str">
            <v>1100I049 NRO DE HECTAREAS CULTIVADAS CON PRODUCTOS INCLUIDOS EN CADENAS PRODUCTIVAS</v>
          </cell>
        </row>
        <row r="1133">
          <cell r="B1133" t="str">
            <v>1100I051 NRO DE NUEVAS EMPRESAS PESQUERAS</v>
          </cell>
        </row>
        <row r="1134">
          <cell r="B1134" t="str">
            <v>1100I053 PRODUCTO INTERNO BRUTO</v>
          </cell>
        </row>
        <row r="1135">
          <cell r="B1135" t="str">
            <v>1100I054 PRODUCCION DE LOS CULTIVOS PERMANENTES Y/O TRANSITORIOS</v>
          </cell>
        </row>
        <row r="1136">
          <cell r="B1136" t="str">
            <v>1100I055 PRODUCCION CULTIVOS PROYECTO</v>
          </cell>
        </row>
        <row r="1137">
          <cell r="B1137" t="str">
            <v>1100I056 INVERSION REQUERIDA PARA MEJORAR LA PRODUCCION</v>
          </cell>
        </row>
        <row r="1138">
          <cell r="B1138" t="str">
            <v>1100I057 INGRESO NACIONAL NETO A COSTO DE LOS FACTORES</v>
          </cell>
        </row>
        <row r="1139">
          <cell r="B1139" t="str">
            <v>1100I058 INGRESO DE LA POBLACION AREA DE ESTUDIO</v>
          </cell>
        </row>
        <row r="1140">
          <cell r="B1140" t="str">
            <v>1100I059 PARTICIPACION INGRESO POBLACION PROYECTO</v>
          </cell>
        </row>
        <row r="1141">
          <cell r="B1141" t="str">
            <v>1100I060 TASA DE DESEMPLEO EN EL SECTOR AGROPECUARIO</v>
          </cell>
        </row>
        <row r="1142">
          <cell r="B1142" t="str">
            <v>1100I061 INVERSION REQUERIDA PARA LA GENERACION DE EMPLEO EN EL SECTOR AGROPECUARIO</v>
          </cell>
        </row>
        <row r="1143">
          <cell r="B1143" t="str">
            <v>1100I062 BALANZA COMERCIAL</v>
          </cell>
        </row>
        <row r="1144">
          <cell r="B1144" t="str">
            <v>1100I063 VARIACION DE LAS EXPORTACIONES DEL PRODUCTO GENERADO POR EL PROYECTO</v>
          </cell>
        </row>
        <row r="1145">
          <cell r="B1145" t="str">
            <v>1100I064 PARTICIPACION DEL PRODUCTO EN LAS EXPORTACIONES DEL SECTOR</v>
          </cell>
        </row>
        <row r="1146">
          <cell r="B1146" t="str">
            <v>1100I065 COBERTURA</v>
          </cell>
        </row>
        <row r="1147">
          <cell r="B1147" t="str">
            <v>1100I067 INVERSION REQUERIDA PARA AMPLIAR LA COBERTURA DE ATENCION</v>
          </cell>
        </row>
        <row r="1148">
          <cell r="B1148" t="str">
            <v>1100I068 VARIACION EN EL NRO DE ACCIONES EN LA ZONA DEL PROYECTO</v>
          </cell>
        </row>
        <row r="1149">
          <cell r="B1149" t="str">
            <v>1100I069 PARTICIPACION POR TIPO Y AREA DE CONFLICTO</v>
          </cell>
        </row>
        <row r="1150">
          <cell r="B1150" t="str">
            <v>1100I070 INVERSION EN LA SOLUCION DE CONFLICTOS</v>
          </cell>
        </row>
        <row r="1151">
          <cell r="B1151" t="str">
            <v>1100I071 TASA DE DESEMPLEO EN EL AREA DE EJECUCION DEL PROYECTO</v>
          </cell>
        </row>
        <row r="1152">
          <cell r="B1152" t="str">
            <v>1100I072 PARTICIPACION DEL EMPLEO GENERADO EN EL AREA DE EJECUCION DEL PROYECTO</v>
          </cell>
        </row>
        <row r="1153">
          <cell r="B1153" t="str">
            <v>1100I073 INVERSION EN LA GENERACION DE EMPLEO</v>
          </cell>
        </row>
        <row r="1154">
          <cell r="B1154" t="str">
            <v>1100I074 HECTAREAS CULTIVADAS CON PRODUCTOS INCLUIDOS EN CADENAS PRODUCTIVAS (PROAGRO)</v>
          </cell>
        </row>
        <row r="1155">
          <cell r="B1155" t="str">
            <v>1100I075 TONELADAS PRODUCIDAS PARA CONSUMO INTERNO  INCLUIDOS EN CADENAS PRODUCTIVAS (PROAGRO)</v>
          </cell>
        </row>
        <row r="1156">
          <cell r="B1156" t="str">
            <v>1100I076 TONELADAS EXPORTADAS DE PRODUCTOS INCLUIDOS EN CADENAS PRODUCTIVAS (PROAGRO)</v>
          </cell>
        </row>
        <row r="1157">
          <cell r="B1157" t="str">
            <v>1100I077 FAMILIAS CAMPESINAS BENEFICIADAS CON LA ADQUISICION DE TIERRAS</v>
          </cell>
        </row>
        <row r="1158">
          <cell r="B1158" t="str">
            <v>1100I078 HECTAREAS ENTREGADAS A CAMPESINOS</v>
          </cell>
        </row>
        <row r="1159">
          <cell r="B1159" t="str">
            <v>1100I079 FAMILIAS INDIGENAS BENEFICIADAS CON LA CONSTITUCION Y AMPLIACION DE RESGUARDOS</v>
          </cell>
        </row>
        <row r="1160">
          <cell r="B1160" t="str">
            <v>1100I080 HECTAREAS LEGALIZADAS A LAS COMUNIDADES INDIGENAS</v>
          </cell>
        </row>
        <row r="1161">
          <cell r="B1161" t="str">
            <v>1100I081 FAMILIAS DE COLONOS BENEFICIADAS CON LA LEGALIZACION DE BALDIOS</v>
          </cell>
        </row>
        <row r="1162">
          <cell r="B1162" t="str">
            <v>1100I082 HECTAREAS BALDIAS LEGALIZADAS A COLONOS</v>
          </cell>
        </row>
        <row r="1163">
          <cell r="B1163" t="str">
            <v>1100I083 FAMILIAS DE COMUNIDADES NEGRAS BENEFICIADAS CON LA TITILACION COLECTIVA</v>
          </cell>
        </row>
        <row r="1164">
          <cell r="B1164" t="str">
            <v>1100I084 HECTAREAS LEGALIZADAS COMUNIDADES NEGRAS</v>
          </cell>
        </row>
        <row r="1165">
          <cell r="B1165" t="str">
            <v>1100I085 ZONAS DE RESERVA CAMPESINA CONSTITUIDAS LEGALMENTE</v>
          </cell>
        </row>
        <row r="1166">
          <cell r="B1166" t="str">
            <v>1100I086 EMPLEOS DIRECTOS GENERADOS CON PROGRAMAS DE  REFORMA AGRARIA</v>
          </cell>
        </row>
        <row r="1167">
          <cell r="B1167" t="str">
            <v>1100I087 EMPLEOS GENERADOS CON PRODUCTOS INCLUIDOS EN CADENAS PRODUCTIVAS (PROAGRO)</v>
          </cell>
        </row>
        <row r="1168">
          <cell r="B1168" t="str">
            <v>1100I088 FAMILIAS BENEFICIADAS CON PROYECTOS DE CONSTRUCCION EN INFRAESTRUCTURA</v>
          </cell>
        </row>
        <row r="1169">
          <cell r="B1169" t="str">
            <v>1100I089 FAMILIAS BENEFICIADAS CON PROYECTOS DE MEJORAMIENTO DE INFRAESTRUCTURA</v>
          </cell>
        </row>
        <row r="1170">
          <cell r="B1170" t="str">
            <v>1100I090 FAMILIAS BENEFICIADAS CON SUBSIDIOS DE VIVIENDA SOCIAL RURAL</v>
          </cell>
        </row>
        <row r="1171">
          <cell r="B1171" t="str">
            <v>1100I091 VACUNACION CONTRA LA FIEBRE AFTOSA EN BOVINOS A NIVEL NACIONAL</v>
          </cell>
        </row>
        <row r="1172">
          <cell r="B1172" t="str">
            <v>1100I092 FOCOS DE AFTOSA EN EL PAIS (EXCLUYENDO COSTA  ATLANTICA, ANTIOQUIA Y ZONA NORTE DEL CHOCO)</v>
          </cell>
        </row>
        <row r="1173">
          <cell r="B1173" t="str">
            <v>1100I093 INSUMOS PECUARIOS QUE NO CUMPLEN CON LA CALIDAD OFRECIDA POR LOS PRODUCTORES DEL MUESTREO REALIZADO</v>
          </cell>
        </row>
        <row r="1174">
          <cell r="B1174" t="str">
            <v>1100I094 INSUMOS AGRICOLAS QUE NO CUMPLEN CON LA CALIDAD OFRECIDA POR PRODUCTORES CON RESPECTO A MUESTRAS ANALIZADAS</v>
          </cell>
        </row>
        <row r="1175">
          <cell r="B1175" t="str">
            <v>1100I095 PLANES DE ORDENAMIENTO Y MANEJO DE RECURSOS PESQUEROS FORMULADOS</v>
          </cell>
        </row>
        <row r="1176">
          <cell r="B1176" t="str">
            <v>1100I096 HECTAREAS REFORESTADAS CON CERTIFICADO DE INCENTIVO FORESTAL -CIF</v>
          </cell>
        </row>
        <row r="1177">
          <cell r="B1177" t="str">
            <v>1100I097 PARTICIPACION DE LOS PEQUEÑOS PRODUCTORES EN EL VALOR TOTAL DE LOS CREDITOS</v>
          </cell>
        </row>
        <row r="1178">
          <cell r="B1178" t="str">
            <v>1100I098 INDICE DE SINIESTRALIDAD DE CARTERA</v>
          </cell>
        </row>
        <row r="1179">
          <cell r="B1179" t="str">
            <v>1100I099 RECURSOS DESEMBOLSADOS A TRAVES DE CREDITOS ENTREGADOS POR LOS PROGRAMAS DE "INCENTIVO AL ALMACENAMIENTO" Y "COMPENSACION DEL PRECIO".</v>
          </cell>
        </row>
        <row r="1180">
          <cell r="B1180" t="str">
            <v>1100I100 TONELADAS DE ALGODON TRANSADAS CON LOS PROGRAMAS DE "INCENTIVO AL ALMACENAMIENTO" Y "COMPENSACIONES AL PRECIO"</v>
          </cell>
        </row>
        <row r="1181">
          <cell r="B1181" t="str">
            <v>1100I101 HECTAREAS ADECUADAS QUE SE INCORPORAN A LA PRODUCCION EN PEQUEÑA IRRIGACION</v>
          </cell>
        </row>
        <row r="1182">
          <cell r="B1182" t="str">
            <v>1100I102 PROYECTOS REHABILITADOS Y/O COMPLEMENTADOS PEQUEÑA IRRIGACION</v>
          </cell>
        </row>
        <row r="1183">
          <cell r="B1183" t="str">
            <v>1100I103 DISTRITOS DE MEDIANA Y GRAN IRRIGACION ENTREGADOS A LAS ASOCIACIONES DE USUARIOS</v>
          </cell>
        </row>
        <row r="1184">
          <cell r="B1184" t="str">
            <v>1100I104 FAMILIAS BENEFICIADAS CON LA REHABILITACION Y/O COMPLEMENTACION DE OBRAS EN PROYECTOS DE PEQUEÑA IRRIGACION</v>
          </cell>
        </row>
        <row r="1185">
          <cell r="B1185" t="str">
            <v>12000000 SECTOR SANEAMIENTO BASICO</v>
          </cell>
        </row>
        <row r="1186">
          <cell r="B1186" t="str">
            <v>1200I001 CONSUMO DUCHA</v>
          </cell>
        </row>
        <row r="1187">
          <cell r="B1187" t="str">
            <v>1200I002 CONSUMO POR VIVIENDA</v>
          </cell>
        </row>
        <row r="1188">
          <cell r="B1188" t="str">
            <v>1200I003 CONSUMO LAVAMANOS</v>
          </cell>
        </row>
        <row r="1189">
          <cell r="B1189" t="str">
            <v>1200I004 CONSUMO SANITARIO</v>
          </cell>
        </row>
        <row r="1190">
          <cell r="B1190" t="str">
            <v>1200I005 CONSUMO LAVAPLATOS</v>
          </cell>
        </row>
        <row r="1191">
          <cell r="B1191" t="str">
            <v>1200I006 CONSUMO LAVARROPAS</v>
          </cell>
        </row>
        <row r="1192">
          <cell r="B1192" t="str">
            <v>1200I007 CONSUMO ASEO DE LA VIVIENDA</v>
          </cell>
        </row>
        <row r="1193">
          <cell r="B1193" t="str">
            <v>1200I008 CONSUMO RIEGO PLANTAS (O JARDIN)</v>
          </cell>
        </row>
        <row r="1194">
          <cell r="B1194" t="str">
            <v>1200I009 CONSUMO RIEGO JARDIN.</v>
          </cell>
        </row>
        <row r="1195">
          <cell r="B1195" t="str">
            <v>1200I010 CONSUMO PROPIO.</v>
          </cell>
        </row>
        <row r="1196">
          <cell r="B1196" t="str">
            <v>1200I011 POBLACION BENEFICIADA CON LOS SERVICIOS DE ACUEDUCTO Y ALCANTARILLADO EN EL AREA URBANA</v>
          </cell>
        </row>
        <row r="1197">
          <cell r="B1197" t="str">
            <v>1200I012 POBLACION BENEFICIADA CON LOS SERVICIOS DE RECOLECCION Y DISPOSICION DE BASURAS EN EL AREA URBANA</v>
          </cell>
        </row>
        <row r="1198">
          <cell r="B1198" t="str">
            <v>1200I013 COSTO BENEFICIARIO CONEXION SERVICIO ACUEDUCTO Y ALCANTARILLADO.</v>
          </cell>
        </row>
        <row r="1199">
          <cell r="B1199" t="str">
            <v>1200I014 COSTO BENEFICIARIO CONEXION SERVICIO DE RECOLECCION DE BASURAS.</v>
          </cell>
        </row>
        <row r="1200">
          <cell r="B1200" t="str">
            <v>1200I015 COBERTURA DE ATENCION POR PROGRAMA - PROYECTOS PLAN CARIBE</v>
          </cell>
        </row>
        <row r="1201">
          <cell r="B1201" t="str">
            <v>1200I016 PLANTAS DE TRATAMIENTO CONSTRUIDAS Y EN SERVICIO</v>
          </cell>
        </row>
        <row r="1202">
          <cell r="B1202" t="str">
            <v>1200I017 PLANTAS RECICLADORAS DE BASURA CONSTRUIDAS Y EN SERVICIO</v>
          </cell>
        </row>
        <row r="1203">
          <cell r="B1203" t="str">
            <v>1200I018 POBLACION BENEFICIADA CON LOS SERVICIOS DE RECOLECCION Y DISPOSICION DE BASURAS EN EL AREA RURAL</v>
          </cell>
        </row>
        <row r="1204">
          <cell r="B1204" t="str">
            <v>1200I019 COSTO BENEFICIARIO CONEXION SERVICIO ACUEDUCTO Y ALCANTARILLADO EN EL AREA RURAL.</v>
          </cell>
        </row>
        <row r="1205">
          <cell r="B1205" t="str">
            <v>1200I020 COSTO BENEFICIARIO CONEXION SERVICIO DE RECOLECCION DE BASURAS EN EL AREA RURAL</v>
          </cell>
        </row>
        <row r="1206">
          <cell r="B1206" t="str">
            <v>1200I021 POBLACION BENEFICIADA CON LOS SERVICIOS DE ACUEDUCTO Y ALCANTARILLADO EN EL AREA RURAL</v>
          </cell>
        </row>
        <row r="1207">
          <cell r="B1207" t="str">
            <v>1200I022 COBERTURA EN SERVICIO DE ACUEDUCTO GRANDES CIUDADES</v>
          </cell>
        </row>
        <row r="1208">
          <cell r="B1208" t="str">
            <v>1200I023 COBERTURA EN SERVICIO DE ACUEDUCTO EN CAPITALES Y MUNICIPIOS MAYORES A 100.000 HABITANTES</v>
          </cell>
        </row>
        <row r="1209">
          <cell r="B1209" t="str">
            <v>1200I024 COBERTURA EN SERVICIO DE ACUEDUCTO EN MUNICIPIOS ENTRE 30.000 Y 100.000 HABITANTES</v>
          </cell>
        </row>
        <row r="1210">
          <cell r="B1210" t="str">
            <v>1200I025 COBERTURA EN SERVICIO DE ACUEDUCTO EN MUNICIPIOS MENORES A 30.000 HABITANTES</v>
          </cell>
        </row>
        <row r="1211">
          <cell r="B1211" t="str">
            <v>1200I026 COBERTURA EN SERVICIO DE ACUEDUCTO EN ZONAS RURALES</v>
          </cell>
        </row>
        <row r="1212">
          <cell r="B1212" t="str">
            <v>1200I027 COBERTURA EN SERVICIO DE ALCANTARILLADO GRANDES CIUDADES</v>
          </cell>
        </row>
        <row r="1213">
          <cell r="B1213" t="str">
            <v>1200I028 COBERTURA EN SERVICIO DE ALCANTARILLADO EN CAPITALES Y MUNICIPIOS MAYORES A 100.000 HABITANTES</v>
          </cell>
        </row>
        <row r="1214">
          <cell r="B1214" t="str">
            <v>1200I029 COBERTURA EN SERVICIO DE ALCANTARILLADO EN MUNICIPIOS ENTRE 30.000 Y 100.000 HABITANTES</v>
          </cell>
        </row>
        <row r="1215">
          <cell r="B1215" t="str">
            <v>1200I030 COBERTURA EN SERVICIO DE ALCANTARILLADO EN MUNICIPIOS MENORES A 30.000 HABITANTES</v>
          </cell>
        </row>
        <row r="1216">
          <cell r="B1216" t="str">
            <v>1200I031 COBERTURA EN SERVICIO DE ALCANTARILLADO EN ZONAS RURALES</v>
          </cell>
        </row>
        <row r="1217">
          <cell r="B1217" t="str">
            <v>1200I032 MUNICIPIOS CON ADECUADA DISPOSICION FINAL DE BASURAS</v>
          </cell>
        </row>
        <row r="1218">
          <cell r="B1218" t="str">
            <v>1200I033 POBLACION URBANA QUE RECIBE AGUA POTABLE</v>
          </cell>
        </row>
        <row r="1219">
          <cell r="B1219" t="str">
            <v>1200I034 CONTINUIDAD DEL SERVICIO DE ACUEDUCTO</v>
          </cell>
        </row>
        <row r="1220">
          <cell r="B1220" t="str">
            <v>1200I035 INDICE DE AGUA NO CONTABILIZADA</v>
          </cell>
        </row>
        <row r="1221">
          <cell r="B1221" t="str">
            <v>1200I036 POBLACION BENEFICIADA POR LOS PROYECTOS DE ACUEDUCTO Y ALCANTARILLADO EJECUTADOS CON RECURSOS DEL GOBIERNO NACIONAL</v>
          </cell>
        </row>
        <row r="1222">
          <cell r="B1222" t="str">
            <v>1200I037 INFORMACION DE COBERTURAS URBANAS DE ACUEDUCTO Y ALCANTARILLADO EN MUNICIPIOS MAYORES A 100.000 HAB</v>
          </cell>
        </row>
        <row r="1223">
          <cell r="B1223" t="str">
            <v>1200I038 INFORMACION DE COBERTURAS URBANAS DE ACUEDUCTO Y ALCANTARILLADO EN MUNICIPIOS MENORES A 100.000 HAB</v>
          </cell>
        </row>
        <row r="1224">
          <cell r="B1224" t="str">
            <v>1200I039 INFORMACION URBANA DE CALIDAD DEL AGUA EN MUNICIPIOS MAYORES A 100.000 HAB</v>
          </cell>
        </row>
        <row r="1225">
          <cell r="B1225" t="str">
            <v>1200I040 INFORMACION URBANA DE CALIDAD DEL AGUA EN MUNICIPIOS MENORES A 100.000 HAB</v>
          </cell>
        </row>
        <row r="1226">
          <cell r="B1226" t="str">
            <v>1200I041 INFORMACION URBANA DE CONTINUIDAD DEL SERVICIO EN MUNICIPIOS MAYORES A 100.000 HAB</v>
          </cell>
        </row>
        <row r="1227">
          <cell r="B1227" t="str">
            <v>1200I042 INFORMACION URBANA DE CONTINUIDAD DEL SERVICIO N MUNICIPIOS MENORES A 100.000 HAB</v>
          </cell>
        </row>
        <row r="1228">
          <cell r="B1228" t="str">
            <v>1200I043 INFORMACION URBANA DE AGUA NO CONTABILIZADA EN MUNICIPIOS MAYORES A 100.000 HAB</v>
          </cell>
        </row>
        <row r="1229">
          <cell r="B1229" t="str">
            <v>1200I044 COBERTURA EN SERVICIO DE ENERGIA ELECTRICA GRANDES CIUDADES</v>
          </cell>
        </row>
        <row r="1230">
          <cell r="B1230" t="str">
            <v>1200I045 COBERTURA EN SERVICIO DE ENERGIA ELECTRICA EN CAPITALES Y MUNICIPIOS MAYORES A 100.000 HABITANTES</v>
          </cell>
        </row>
        <row r="1231">
          <cell r="B1231" t="str">
            <v>1200I046 COBERTURA EN SERVICIO DE ENERGIA ELECTRICA EN MUNICIPIOS ENTRE 30.000 Y 100.000 HABITANTES</v>
          </cell>
        </row>
        <row r="1232">
          <cell r="B1232" t="str">
            <v>1200I047 COBERTURA EN SERVICIO DE ENERGIA ELECTRICA EN MUNICIPIOS MENORES A 30.000 HABITANTES</v>
          </cell>
        </row>
        <row r="1233">
          <cell r="B1233" t="str">
            <v>1200I048 COBERTURA EN SERVICIO DE ENERGIA ELECTRICA EN ZONAS RURALES</v>
          </cell>
        </row>
        <row r="1234">
          <cell r="B1234" t="str">
            <v>13000000 SECTOR TRABAJO Y SEGURIDAD SOCIAL</v>
          </cell>
        </row>
        <row r="1235">
          <cell r="B1235" t="str">
            <v>1300I001 TASA DE DESNUTRICION GLOBAL</v>
          </cell>
        </row>
        <row r="1236">
          <cell r="B1236" t="str">
            <v>1300I002 TASA DE DESNUTRICION CRONICA</v>
          </cell>
        </row>
        <row r="1237">
          <cell r="B1237" t="str">
            <v>1300I003 TASA DE DESNUTRICION AGUDA</v>
          </cell>
        </row>
        <row r="1238">
          <cell r="B1238" t="str">
            <v>1300I004 CARTILLA ELABORADA</v>
          </cell>
        </row>
        <row r="1239">
          <cell r="B1239" t="str">
            <v>1300I005 CONVENIOS FIRMADOS</v>
          </cell>
        </row>
        <row r="1240">
          <cell r="B1240" t="str">
            <v>1300I006 MODELOS PEDAGOGICOS DESARROLLADOS</v>
          </cell>
        </row>
        <row r="1241">
          <cell r="B1241" t="str">
            <v>1300I007 INSTRUCTIVO DESARROLLADOS</v>
          </cell>
        </row>
        <row r="1242">
          <cell r="B1242" t="str">
            <v>1300I008 ACTOS CONMEMORATIVOS REALIZADOS</v>
          </cell>
        </row>
        <row r="1243">
          <cell r="B1243" t="str">
            <v>1300I009 DOCUMENTO DE MEMORIAS DESARROLLADOS</v>
          </cell>
        </row>
        <row r="1244">
          <cell r="B1244" t="str">
            <v>1300I010 EVENTO DESARROLLADOS</v>
          </cell>
        </row>
        <row r="1245">
          <cell r="B1245" t="str">
            <v>1300I011 REUNIONES DE LA COMISION PERMANENTE Y LAS DE SUS SUBCOMISIONES TEMATICAS</v>
          </cell>
        </row>
        <row r="1246">
          <cell r="B1246" t="str">
            <v>1300I012 REUNIONES DESARROLLADAS</v>
          </cell>
        </row>
        <row r="1247">
          <cell r="B1247" t="str">
            <v>1300I013 MANUAL ELABORADOS</v>
          </cell>
        </row>
        <row r="1248">
          <cell r="B1248" t="str">
            <v>1300I014 ALUMNOS CON APOYOS DE SOSTENIMIENTO</v>
          </cell>
        </row>
        <row r="1249">
          <cell r="B1249" t="str">
            <v>1300I015 CAPACITACION A LOS MIEMBROS DE LAS SUBCOMISIONES SOBRE POLITICA</v>
          </cell>
        </row>
        <row r="1250">
          <cell r="B1250" t="str">
            <v>1300I016 CREDITOS HIPOTECARIOS ASIGNADOS</v>
          </cell>
        </row>
        <row r="1251">
          <cell r="B1251" t="str">
            <v>1300I017 SEMINARIOS REALIZADOS</v>
          </cell>
        </row>
        <row r="1252">
          <cell r="B1252" t="str">
            <v>1300I018 DESEMPLEADOS INSCRITOS EN EL SISTEMA DE INFORMACION PARA EL EMPLEO DEL SENA, SIE, QUE LOGRAN REINSERTARSE EN EL MERCADO LABORAL</v>
          </cell>
        </row>
        <row r="1253">
          <cell r="B1253" t="str">
            <v>1300I019 CONSTRUCCION DE UN INSTRUMENTO DE CONTROL</v>
          </cell>
        </row>
        <row r="1254">
          <cell r="B1254" t="str">
            <v>1300I020 FUNCIONARIOS CAPACITADOS</v>
          </cell>
        </row>
        <row r="1255">
          <cell r="B1255" t="str">
            <v>1300I021 DESARROLLO DE BATERIAS DE INDICADORES PARA EL SECTOR</v>
          </cell>
        </row>
        <row r="1256">
          <cell r="B1256" t="str">
            <v>1300I022 RECAUDO APORTES PARAFISCALES</v>
          </cell>
        </row>
        <row r="1257">
          <cell r="B1257" t="str">
            <v>1300I023 SETS (PAQUETES, MATRICES, GRUPOS, KITS, ETC) BASICOS DE INDICADORES PARA MONITOREAR EL COMPORTAMIENTO DE LA PROBLEMATICA IDENTIFICADOS</v>
          </cell>
        </row>
        <row r="1258">
          <cell r="B1258" t="str">
            <v>1300I024 DISEÑO E IMPLEMENTACION DE UN SISTEMA DE INFORMACION SOBRE EL TRABAJO INFANTIL Y JUVENIL</v>
          </cell>
        </row>
        <row r="1259">
          <cell r="B1259" t="str">
            <v>1300I025 TASA ESPECIFICA DE PARTICIPACION LABORAL DE LOS MENORES DE 14 AÑOS</v>
          </cell>
        </row>
        <row r="1260">
          <cell r="B1260" t="str">
            <v>1300I026 GESTION DE RECURSOS - INVESTIGACION</v>
          </cell>
        </row>
        <row r="1261">
          <cell r="B1261" t="str">
            <v>1300I027 INICIATIVAS PRESENTADAS</v>
          </cell>
        </row>
        <row r="1262">
          <cell r="B1262" t="str">
            <v>1300I028 PROYECTO DE LEY SOBRE PROTECCION DE LOS DERECHOS DEL MENOR TRABAJADOR</v>
          </cell>
        </row>
        <row r="1263">
          <cell r="B1263" t="str">
            <v>1300I029 INVERSION EN PROYECTOS DE PROTECCION DE LOS DERECHOS DEL MENOR TRABAJADOR</v>
          </cell>
        </row>
        <row r="1264">
          <cell r="B1264" t="str">
            <v>1300I030 REFORMAS DEL CODIGO DEL MENOR EN COORDINACION CON LAS ENTES COMPETENTES ADELANTADAS</v>
          </cell>
        </row>
        <row r="1265">
          <cell r="B1265" t="str">
            <v>1300I031 DOCUMENTO ELABORADOS</v>
          </cell>
        </row>
        <row r="1266">
          <cell r="B1266" t="str">
            <v>1300I032 INFORMES PRESENTADOS DE ACUERDO A LA SOLICITUD A LA ENTIDAD</v>
          </cell>
        </row>
        <row r="1267">
          <cell r="B1267" t="str">
            <v>1300I033 ELABORACION DE LOS MAPAS DE RIESGOS DE LA CORRUPCION</v>
          </cell>
        </row>
        <row r="1268">
          <cell r="B1268" t="str">
            <v>1300I034 PORTAFOLIO DE INVERSIONES ELABORADOS</v>
          </cell>
        </row>
        <row r="1269">
          <cell r="B1269" t="str">
            <v>1300I035 CITACIONES A REUNIONES DEL COMITE COORDINADOR DE FONDO DE PENSIONES PUBLICAS, FOPEP REALIZADAS</v>
          </cell>
        </row>
        <row r="1270">
          <cell r="B1270" t="str">
            <v>1300I036 ACTAS DE COMITE COORDINADOR ELABORADAS</v>
          </cell>
        </row>
        <row r="1271">
          <cell r="B1271" t="str">
            <v>1300I037 REUNIONES DEL CONSEJO ASESOR DE FONDO DE PENSIONES PUBLICAS, FOPEP REALIZADAS</v>
          </cell>
        </row>
        <row r="1272">
          <cell r="B1272" t="str">
            <v>1300I038 CUMPLIMIENTO A RECOMENDACIONES</v>
          </cell>
        </row>
        <row r="1273">
          <cell r="B1273" t="str">
            <v>1300I039 CONVENIOS DIRIGIDOS A FORTALECER LA GESTION DE LAS PYMES REALIZADOS</v>
          </cell>
        </row>
        <row r="1274">
          <cell r="B1274" t="str">
            <v>1300I040 CONVENIOS  CON EL OBJETO DE FORTALECER EL COMPONENTE DE CONDICIONES DE TRABAJO, PRODUCTIVIDAD Y COMPETITIVIDAD REALIZADOS</v>
          </cell>
        </row>
        <row r="1275">
          <cell r="B1275" t="str">
            <v>1300I041 CONVENIOS CON EL OBJETO DE FORTALECER LA GESTION DE VIGILANCIA DE LOS DERECHOS DE LOS TRABAJADORES REALIZADOS.</v>
          </cell>
        </row>
        <row r="1276">
          <cell r="B1276" t="str">
            <v>1300I042 CONVENIOS CON EL OBJETO DE CAPACITAR SOBRE EL SGRP Y LEY 100</v>
          </cell>
        </row>
        <row r="1277">
          <cell r="B1277" t="str">
            <v>1300I043 CONVENIOS CON EL OBJETO DE FORTALECER LA GESTION LOCAL DE PROTECCION</v>
          </cell>
        </row>
        <row r="1278">
          <cell r="B1278" t="str">
            <v>1300I044 CONVENIOS  PARA FOMENTAR LA CREACION DE PROGRAMAS ACADEMICOS QUE BUSQUE LA FORMACION DE TALENTO HUMANO EN SALUD OCUPACIONAL (PREGRADO, POSTGRADO Y DIPLOMADOS) REALIZADOS</v>
          </cell>
        </row>
        <row r="1279">
          <cell r="B1279" t="str">
            <v>1300I045 DOCENTES DE CENTROS EDUCATIVOS CON PROGRAMAS DE SALUD OCUPACIONAL</v>
          </cell>
        </row>
        <row r="1280">
          <cell r="B1280" t="str">
            <v>1300I046 CONVENIOS  PARA REALIZAR LA CAPACITACION SOBRE SISTEMAS DE GESTION EN SALUD</v>
          </cell>
        </row>
        <row r="1281">
          <cell r="B1281" t="str">
            <v>1300I047 PROGRAMAS EDUCATIVOS DIRIGIDOS (CON EL OBJETO DE CONSOLIDAR LA GESTION DE LOS COPASOS DESARROLLADOS)</v>
          </cell>
        </row>
        <row r="1282">
          <cell r="B1282" t="str">
            <v>1300I048 COMITES PARITARIOS ACTIVOS ENTRELAZADOS POR REGION Y ACTIVIDAD</v>
          </cell>
        </row>
        <row r="1283">
          <cell r="B1283" t="str">
            <v>1300I049 CAPACITAR A FUNCIONARIOS</v>
          </cell>
        </row>
        <row r="1284">
          <cell r="B1284" t="str">
            <v>1300I050 VALIDACION DE LOS MODELOS PEDAGOGICOS</v>
          </cell>
        </row>
        <row r="1285">
          <cell r="B1285" t="str">
            <v>1300I051 ELABORACION DEL PLAN NACIONAL Y LOS PLANES REGIONALES DE TRABAJO</v>
          </cell>
        </row>
        <row r="1286">
          <cell r="B1286" t="str">
            <v>1300I052 IMPLEMENTACION DEL SISTEMA DE INFORMACION</v>
          </cell>
        </row>
        <row r="1287">
          <cell r="B1287" t="str">
            <v>1300I053 DESARROLLO DE ESTRATEGIAS PARA FORTALECER LA GESTION DEL CONSEJO NACIONAL DE RIESGOS PROFESIONAL</v>
          </cell>
        </row>
        <row r="1288">
          <cell r="B1288" t="str">
            <v>1300I054 DOCUMENTO SOBRE LINEAMIENTOS A SEGUIR EN LOS SISTEMAS DE GARANTIA DE CALIDAD</v>
          </cell>
        </row>
        <row r="1289">
          <cell r="B1289" t="str">
            <v>1300I055 CONVENIO MINISTERIO DE TRABAJO Y SEGURIDAD SOCIAL CON LA DIRECCION DEL SGRP (CON EL FIN DE FORTALECER LA DIRECCION DEL SGRP Y DEL SECTOR SALUD)</v>
          </cell>
        </row>
        <row r="1290">
          <cell r="B1290" t="str">
            <v>1300I056 ENCUENTROS NACIONALES DE DIRECTORES TERRITORIALES DE TRABAJO Y DE DIRECTORES TERRITORIALES DE SALUD REALIZADOS</v>
          </cell>
        </row>
        <row r="1291">
          <cell r="B1291" t="str">
            <v>1300I057 PROYECTO DE RESOLUCION ELABORADOS PARA INSTITUCIONALIZAR "EL DIA NACIONAL DE LA SALUD EN EL MUNDO DEL TRABAJO"</v>
          </cell>
        </row>
        <row r="1292">
          <cell r="B1292" t="str">
            <v>1300I058 PROYECTO DE RESOLUCION ELABORADOS PARA INSTITUCIONALIZAR "EL DIA NACIONAL DE LA SALUD EN EL MUNDO DEL TRABAJO" EN LAS 34 DIRECCIONES TERRITORIALES</v>
          </cell>
        </row>
        <row r="1293">
          <cell r="B1293" t="str">
            <v>1300I059 PROYECTO DECRETO PARA AFILIACION DE ESTUDIANTES AL SGRP ELABORADOS</v>
          </cell>
        </row>
        <row r="1294">
          <cell r="B1294" t="str">
            <v>1300I060 PROYECTO DECRETO PARA AFILIACION DE TRABAJADORES INDEPENDIENTES AL SGRP ELABORADOS</v>
          </cell>
        </row>
        <row r="1295">
          <cell r="B1295" t="str">
            <v>1300I061 PROGRAMAS DE PROMOCION Y PREVENCION EN LOS SECTORES INFORMAL, URBANO Y RURAL</v>
          </cell>
        </row>
        <row r="1296">
          <cell r="B1296" t="str">
            <v>1300I062 REVISION Y REFORMA DEL CODIGO DEL MENOR EN ASPECTOS QUE CORRESPONDEN A SALUD OCUPACIONAL</v>
          </cell>
        </row>
        <row r="1297">
          <cell r="B1297" t="str">
            <v>1300I063 REPRODUCCION Y DISTRIBUCION DEL VIDEO PEQUEÑAS HISTORIAS INFANTILES</v>
          </cell>
        </row>
        <row r="1298">
          <cell r="B1298" t="str">
            <v>1300I064 CONVENIOS MINISTERIO DE TRABAJO VS SUPERBANCARIA</v>
          </cell>
        </row>
        <row r="1299">
          <cell r="B1299" t="str">
            <v>1300I065 VISITAS A LAS ADMINISTRADORA DE RIESGOS PROFESONALES, ARPS PARA ANALISIS DEL APORTE FINANCIERO</v>
          </cell>
        </row>
        <row r="1300">
          <cell r="B1300" t="str">
            <v>1300I066 ELABORACION DE ESTUDIOS PILOTO DE EVASION Y ELUSION</v>
          </cell>
        </row>
        <row r="1301">
          <cell r="B1301" t="str">
            <v>1300I067 REALIZACION DEL PROYECTO DE REGLAMENTACION DEL CONVENIO 161 DE LA OIT</v>
          </cell>
        </row>
        <row r="1302">
          <cell r="B1302" t="str">
            <v>1300I068 IMPLEMENTACION DE LOS OBSERVATORIOS TERRITORIALES EN EL AREA LABORAL Y DE SEGURIDAD SOCIAL</v>
          </cell>
        </row>
        <row r="1303">
          <cell r="B1303" t="str">
            <v>1300I069 LEVANTAMIENTO REGIONAL DEL INVENTARIO DE INFRAESTRUCTURA, RECURSO HUMANA, EQUIPO TECNICO Y FISICO.</v>
          </cell>
        </row>
        <row r="1304">
          <cell r="B1304" t="str">
            <v>1300I070 PROYECTO NORMA SOBRE PROMOCION Y PREVENCION</v>
          </cell>
        </row>
        <row r="1305">
          <cell r="B1305" t="str">
            <v>1300I071 DISEÑO Y PRUEBA DE APLICATIVOS DEL SISTEMA DE VIGILANCIA EPIDEMIOLOGICA IMPLEMENTADOS</v>
          </cell>
        </row>
        <row r="1306">
          <cell r="B1306" t="str">
            <v>1300I072 ELABORACION NORMA DE REFORMA DE LA CLASIFICACION DE ACTIVIDADES ECONOMICAS ESTABLECIDAS EN EL DECRETO 2100 DE 1995</v>
          </cell>
        </row>
        <row r="1307">
          <cell r="B1307" t="str">
            <v>1300I073 PROYECTO DE NORMAS DE VIGILANCIA EPIDEMIOLOGICA EN ACTIVIDADES DE ALTO RIESGO (COMPROMISO) DESARROLLADOS</v>
          </cell>
        </row>
        <row r="1308">
          <cell r="B1308" t="str">
            <v>1300I074 PROYECTOS DE REGLAMENTACION DEL CONVENIO 162 DESARROLLADOS</v>
          </cell>
        </row>
        <row r="1309">
          <cell r="B1309" t="str">
            <v>1300I075 CONVENIOS MINISTERIO DE TRABAJO Y SEGURIDAD SOCIAL CON INSTITUTO NACIONAL DE CANCEROLOGICA (CON EL OBJETO DE ESTABLECER UN REGISTRO POBLACIONAL DE CANCER OCUPACIONAL)</v>
          </cell>
        </row>
        <row r="1310">
          <cell r="B1310" t="str">
            <v>1300I076 PROYECTO SOBRE REGLAMENTACION DEL SISTEMA DE JCI REALIZADOS</v>
          </cell>
        </row>
        <row r="1311">
          <cell r="B1311" t="str">
            <v>1300I077 JUNTAS DE CALIFICACION DE INVALIDEZ CONFORMADAS Y CAPACITADAS</v>
          </cell>
        </row>
        <row r="1312">
          <cell r="B1312" t="str">
            <v>1300I077 PERSONAS CAPACITADAS</v>
          </cell>
        </row>
        <row r="1313">
          <cell r="B1313" t="str">
            <v>1300I078 PROYECTO NORMA SOBRE REHABILITACION PROFESIONAL ELABORADOS</v>
          </cell>
        </row>
        <row r="1314">
          <cell r="B1314" t="str">
            <v>1300I079 PROYECTO MANUAL DE REHABILITACION PROFESIONAL ELABORADOS</v>
          </cell>
        </row>
        <row r="1315">
          <cell r="B1315" t="str">
            <v>1300I080 PROYECTO PARA MEDIR LA EFICACIA DE LOS PROCESOS DE REINTEGRO LABORAL DE LAS PERSONAS VICTIMAS DE ATEP ELABORADOS</v>
          </cell>
        </row>
        <row r="1316">
          <cell r="B1316" t="str">
            <v>1300I081 MEMORIAS DIFUNDIDAS</v>
          </cell>
        </row>
        <row r="1317">
          <cell r="B1317" t="str">
            <v>1300I082 OBSERVATORIOS PROMOVIDOS</v>
          </cell>
        </row>
        <row r="1318">
          <cell r="B1318" t="str">
            <v>1300I083 APLICACIONES DEL SUBSISTEMA DE INFORMACION DE LAS DIRECCIONES GENERALES DE EMPLEO</v>
          </cell>
        </row>
        <row r="1319">
          <cell r="B1319" t="str">
            <v>1300I084 DOCUMENTO-TECNICO DE SOPORTE DE LAS DISCUSIONES QUE EN MATERIA DE POLITICA SALARIAL, EMPLEO E INGRESOS ELABORADOS</v>
          </cell>
        </row>
        <row r="1320">
          <cell r="B1320" t="str">
            <v>1300I085 INFORMES TRIMESTRALES DEL MONITOREO DE MERCADO DE TRABAJO CON BASE EN LAS ESTADISTICAS DEL DANE, ELABORADOS</v>
          </cell>
        </row>
        <row r="1321">
          <cell r="B1321" t="str">
            <v>1300I086 REPORTE INFORMATIVO DEL COMPORTAMIENTO DEL MERCADO DE TRABAJO CON BASE EN LA ENCUESTA CONTINUA DE HOGARES DEL DANE, ELABORADOS</v>
          </cell>
        </row>
        <row r="1322">
          <cell r="B1322" t="str">
            <v>1300I087 SISTEMATIZACION DE INFORMACION SOBRE PROGRAMAS DE EMPLEO A NIVEL MUNICIPAL</v>
          </cell>
        </row>
        <row r="1323">
          <cell r="B1323" t="str">
            <v>1300I088 ACTUALIZACION DEL SISTEMA DE MERCADOS LABORALES PARA AMERICA LATINA, SISMEL</v>
          </cell>
        </row>
        <row r="1324">
          <cell r="B1324" t="str">
            <v>1300I089 LANZAMIENTO DEL PROGRAMA DE MEJORAMIENTO DE LA PRODUCTIVIDAD EN LA EMPRESA Y DEL SOFTWARE DE MEDICION, SIMPROD 2.0 (A TRAVES DE VIDEOCONFERENCIA NACIONAL CONJUNTAMENTE CON EL SENA)</v>
          </cell>
        </row>
        <row r="1325">
          <cell r="B1325" t="str">
            <v>1300I090 ASESORES DE DESARROLLO EMPRESA CAPACITADOS</v>
          </cell>
        </row>
        <row r="1326">
          <cell r="B1326" t="str">
            <v>1300I091 ASESORES DE DESARROLLO EMPRESA A NIVEL REGIONAL CAPACITADOS</v>
          </cell>
        </row>
        <row r="1327">
          <cell r="B1327" t="str">
            <v>1300I092 DOCUMENTOS ELABORADOS</v>
          </cell>
        </row>
        <row r="1328">
          <cell r="B1328" t="str">
            <v>1300I093 REUNIONES DE COORDINACION</v>
          </cell>
        </row>
        <row r="1329">
          <cell r="B1329" t="str">
            <v>1300I094 CREACION COMITE INTERINSTITUCIONAL</v>
          </cell>
        </row>
        <row r="1330">
          <cell r="B1330" t="str">
            <v>1300I095 REALIZACION SEMINARIOS INTERNACIONALES SOBRE COMPETITIVIDAD Y RELACIONES LABORALES</v>
          </cell>
        </row>
        <row r="1331">
          <cell r="B1331" t="str">
            <v>1300I096 CONFORMACION DE LOS CONSEJOS TERRITORIAL DE EMPLEO, CTE A NIVEL REGIONAL Y LOCAL</v>
          </cell>
        </row>
        <row r="1332">
          <cell r="B1332" t="str">
            <v>1300I097 ASISTENCIA TECNICA Y SEGUIMIENTO A LOS PROGRAMAS DE EMPLEO DE LAS ADMINISTRACIONES TERRITORIALES</v>
          </cell>
        </row>
        <row r="1333">
          <cell r="B1333" t="str">
            <v>1300I098 DISEÑAR Y APLICAR UN SISTEMA DE SEGUIMIENTO A LA GESTION DE LOS CONSEJOS TERRITORIALES DE EMPLEO, CTE</v>
          </cell>
        </row>
        <row r="1334">
          <cell r="B1334" t="str">
            <v>1300I099 CONVENIOS EJECUTADOS PARA IMPULSAR LA APLICACION DE LAS INICIATIVAS LOCALES DE EMPLEO, ILES</v>
          </cell>
        </row>
        <row r="1335">
          <cell r="B1335" t="str">
            <v>1300I100 CONVENIOS PARA IMPULSAR PROCESOS DE CONCERTACION PUBLICO-PRIVADA REGIONAL Y LOCAL PARA DESARROLLAR INVESTIGACIONES SOBRE EL COMPORTAMIENTO DEL MERCADO DE TRABAJO</v>
          </cell>
        </row>
        <row r="1336">
          <cell r="B1336" t="str">
            <v>1300I101 DOCUMENTO TECNICO PEDAGOGICO PARA EL PROCESO DE FORMACION</v>
          </cell>
        </row>
        <row r="1337">
          <cell r="B1337" t="str">
            <v>1300I102 OBSERVATORIOS PROMOVIDOS PARA IMPULSAR INSTANCIA DE RECOLECCION Y PROCESAMIENTO DE INFORMACION ESTADISTICA LABORAL A NIVEL REGIONAL Y LOCAL</v>
          </cell>
        </row>
        <row r="1338">
          <cell r="B1338" t="str">
            <v>1300I103 VISITAS PARA COORDINAR EL PROGRAMA DE VIGILANCIA Y CONTROL DIRIGIDO A LAS EMPRESAS QUE OCUPAN MANO DE OBRA EXTRANJERA</v>
          </cell>
        </row>
        <row r="1339">
          <cell r="B1339" t="str">
            <v>1300I104 BOLETINES ELABORADOS PARA REGISTRAR, ANALIZAR ESTADISTICAS Y PUBLICAR UN BOLETIN SOBRE EL COMPORTAMIENTO DE LA MANO DE OBRA EXTRANJERA</v>
          </cell>
        </row>
        <row r="1340">
          <cell r="B1340" t="str">
            <v>1300I105 ACTAS DE PARTICIPACION Y SEGUIMIENTO DE LAS REUNIONES DE COMITE TECNICO BINACIONAL DE LA COMISION PRESIDENCIAL Y ASUNTOS FRONTERIZOS COLOMBO-VENEZOLANA Y COLOMBO-ECUATORIANA</v>
          </cell>
        </row>
        <row r="1341">
          <cell r="B1341" t="str">
            <v>1300I106 ACTAS DE PARTICIPACION Y SEGUIMIENTO DE LAS REUNIONES DE LA COMISION NACIONAL DE MIGRACION</v>
          </cell>
        </row>
        <row r="1342">
          <cell r="B1342" t="str">
            <v>1300I107 ELABORAR Y ACTUALIZAR EL REGLAMENTO INTERNO DE TRABAJO Y REGLAMENTO DE HIGIENE Y SEGURIDAD INDUSTRIAL DE LAS EMPRESAS DE SERVICIOS TEMPORALES</v>
          </cell>
        </row>
        <row r="1343">
          <cell r="B1343" t="str">
            <v>1300I108 ASISTENCIA TECNICA A MUNICIPIOS Y DEPARTAMENTOS</v>
          </cell>
        </row>
        <row r="1344">
          <cell r="B1344" t="str">
            <v>1300I109 DOCUMENTO PROPUESTA</v>
          </cell>
        </row>
        <row r="1345">
          <cell r="B1345" t="str">
            <v>1300I110 PROGRAMAS DISEÑADOS</v>
          </cell>
        </row>
        <row r="1346">
          <cell r="B1346" t="str">
            <v>1300I111 REUNIONES ASISTIDAS</v>
          </cell>
        </row>
        <row r="1347">
          <cell r="B1347" t="str">
            <v>1300I112 DOCUMENTO PROPUESTA</v>
          </cell>
        </row>
        <row r="1348">
          <cell r="B1348" t="str">
            <v>1300I113 ASISTENCIA TECNICA A LOS COMITES</v>
          </cell>
        </row>
        <row r="1349">
          <cell r="B1349" t="str">
            <v>1300I114 SEMINARIOS NACIONALES DE FOMENTO A LA ECONOMIA SOCIAL Y SOLIDARIA</v>
          </cell>
        </row>
        <row r="1350">
          <cell r="B1350" t="str">
            <v>1300I115 CONGRESOS NACIONALES DE FOMENTO A LA ECONOMIA SOCIAL Y SOLIDARIA</v>
          </cell>
        </row>
        <row r="1351">
          <cell r="B1351" t="str">
            <v>1300I116 CONGRESO INTERNACIONALES DE FOMENTO A LA ECONOMIA SOCIAL Y SOLIDARIA</v>
          </cell>
        </row>
        <row r="1352">
          <cell r="B1352" t="str">
            <v>1300I117 CONVENIO FIRMADO INTERINSTITUCIONAL PARA LA PRIMERA CADENA PRODUCTIVA DEL ACHIRA</v>
          </cell>
        </row>
        <row r="1353">
          <cell r="B1353" t="str">
            <v>1300I118 ORGANIZACION Y ESTRUCTURACION DE UN BANCO DE PROYECTOS DE EMPLEO</v>
          </cell>
        </row>
        <row r="1354">
          <cell r="B1354" t="str">
            <v>1300I119 CREACION DE UN FONDO DE SOLIDARIDAD SOCIAL PARA ESTIMULAR EL EMPLEO</v>
          </cell>
        </row>
        <row r="1355">
          <cell r="B1355" t="str">
            <v>1300I120 REUNIONES PARA COORDINACION CON EL INSTITUTO COLOMBIANO DE BIENESTAR FAMILIAR Y EL SENA, TERMINAR EL PROGRAMAS DE FORTALECIMIENTO Y CREACION DE LAS COOPERATIVAS MULTIACTIVAS PARA LAS MADRES COMUNITARIAS Y MUJER</v>
          </cell>
        </row>
        <row r="1356">
          <cell r="B1356" t="str">
            <v>1300I121 REUNIONES DE COORDINACION PARA ESTUDIAR LA PROPUESTA DEL PROGRAMA DE VIVIENDA PARA LAS MUJERES CABEZA DE FAMILIA MEDIANTE LA AUTOCONSTRUCCION</v>
          </cell>
        </row>
        <row r="1357">
          <cell r="B1357" t="str">
            <v>1300I122 ASISTENCIA TECNICA A GRUPOS DE MUJERES</v>
          </cell>
        </row>
        <row r="1358">
          <cell r="B1358" t="str">
            <v>1300I123 DOCUMENTO TECNICO PEDAGOGICO PARA EL PROCESO DE FORMACION</v>
          </cell>
        </row>
        <row r="1359">
          <cell r="B1359" t="str">
            <v>1300I124 DOCUMENTO PROPUESTA</v>
          </cell>
        </row>
        <row r="1360">
          <cell r="B1360" t="str">
            <v>1300I125 DOCUMENTO INICIATIVAS</v>
          </cell>
        </row>
        <row r="1361">
          <cell r="B1361" t="str">
            <v>1300I126 REUNIONES REALIZADAS CON EL PROGRAMA COLOMBIA JOVEN PARA TRABAJAR A NIVEL INSTITUCIONAL LOS PROGRAMAS DE JOVENES EMPRESARIOS</v>
          </cell>
        </row>
        <row r="1362">
          <cell r="B1362" t="str">
            <v>1300I127 SEMINARIOS SOBRE EL PROGRAMA DE DISCAPACIDADES E INICIATIVAS LOCALES DE EMPLEO</v>
          </cell>
        </row>
        <row r="1363">
          <cell r="B1363" t="str">
            <v>1300I128 DOCUMENTO TECNICO PROPUESTA PARA EL DESARROLLADO EN COORDINACION CON  LOS INTEGRANTES DEL COMITE ELABORAR UN DOCUMENTO DE POLITICAS SOBRE DISCAPACIDAD CORRESPONDIENTE AL AREA DE INTEGRACION LABORAL</v>
          </cell>
        </row>
        <row r="1364">
          <cell r="B1364" t="str">
            <v>1300I129 DOCUMENTO PROPUESTA PARA LA COORDINACION CON LOS INTEGRANTES DEL COMITE ELABORAR UN DOCUMENTO DE POLITICAS SOBRE DISCAPACIDAD CORRESPONDIENTE AL AREA DE INTEGRACION LABORAL</v>
          </cell>
        </row>
        <row r="1365">
          <cell r="B1365" t="str">
            <v>1300I130 RECURSOS RECUPERADOS PARA FINANCIACION DEL SISTEMA DE SEGURIDAD.</v>
          </cell>
        </row>
        <row r="1366">
          <cell r="B1366" t="str">
            <v>1300I131 NUMERO DE MIPYMES</v>
          </cell>
        </row>
        <row r="1367">
          <cell r="B1367" t="str">
            <v>1300I132 EMPLEOS GENERADOS POR LAS MIPYME</v>
          </cell>
        </row>
        <row r="1368">
          <cell r="B1368" t="str">
            <v>1300I133 EXPORTACIONES REALIZADAS POR LAS MIPYMES</v>
          </cell>
        </row>
        <row r="1369">
          <cell r="B1369" t="str">
            <v>1300I134 EMPRESAS BENEFICIADAS A TRAVES DEL FONDO COLOMBIANO DE MODERNIZACION Y DESARROLLO TECNOLOGICO DE LAS MIPYME, FOMIPYME</v>
          </cell>
        </row>
        <row r="1370">
          <cell r="B1370" t="str">
            <v>1300I135 MONTO DE LOS RECURSOS DESEMBOLSADOS POR LOS PROGRAMAS Y SERVICIOS NO FINANCIEROS PARA EL DESARROLLO DE LA MIPYME</v>
          </cell>
        </row>
        <row r="1371">
          <cell r="B1371" t="str">
            <v>1300I136 MIPYMES CON CREDITO GARANTIZADO RESPECTO AL TOTAL DE EMPRESAS</v>
          </cell>
        </row>
        <row r="1372">
          <cell r="B1372" t="str">
            <v>1300I137 MIPYMES CON CREDITO GARANTIZADO RESPECTO AL TOTAL DE CREDITOS</v>
          </cell>
        </row>
        <row r="1373">
          <cell r="B1373" t="str">
            <v>1300I138 BENEFICIARIOS DE LA CORPORACION PARA EL DESARROLLO DE MICROEMPRESAS</v>
          </cell>
        </row>
        <row r="1374">
          <cell r="B1374" t="str">
            <v>1300I139 MIPYMES VINCULADAS A PROGRAMAS DE ASEGURAMIENTO DE LA CALIDAD Y PROGRAMAS DE MEJORAMIENTO CONTINUO</v>
          </cell>
        </row>
        <row r="1375">
          <cell r="B1375" t="str">
            <v>1300I140 MINICADENAS PRODUCTIVAS ORGANIZADAS Y CON PROGRAMAS DE COMPETITIVIDAD EN MARCHA</v>
          </cell>
        </row>
        <row r="1376">
          <cell r="B1376" t="str">
            <v>1300I141 PROYECTOS DE INNOVACION Y/O TECNOLOGICOS DE LOS SECTORES PRODUCTIVOS CON COFINANCIACION DEL FONDO COLOMBIANO DE MODERNIZACION Y DESARROLLO TECNOLOGICO DE LAS MIPYME, FOMIPYME</v>
          </cell>
        </row>
        <row r="1377">
          <cell r="B1377" t="str">
            <v>1300I142 PATENTES, MODELOS Y DISEÑOS INDUSTRIALES CONCEDIDOS</v>
          </cell>
        </row>
        <row r="1378">
          <cell r="B1378" t="str">
            <v>1300I143 EMPRESAS BENEFICIADAS POR EL INSTITUTO DE FOMENTO INDUSTRIAL, IFI (BANCA DE PRIMER Y SEGUNDO PISO)</v>
          </cell>
        </row>
        <row r="1379">
          <cell r="B1379" t="str">
            <v>1300I144 CREDITOS GARANTIZADOS POR EL SISTEMA NACIONAL DE GARANTIAS</v>
          </cell>
        </row>
        <row r="1380">
          <cell r="B1380" t="str">
            <v>1300I145 VALOR CREDITOS GARANTIZADOS POR EL SISTEMA NACIONAL DE GARANTIAS</v>
          </cell>
        </row>
        <row r="1381">
          <cell r="B1381" t="str">
            <v>1300I146 JOVENES TRABAJADORES ENTRE 10 Y 14 AÑOS</v>
          </cell>
        </row>
        <row r="1382">
          <cell r="B1382" t="str">
            <v>1300I147 NIVEL DE COMPROMISOS CUMPLIDOS DE LA DECLARACION DE CARTAGENA SOBRE ERRADICACION DE TRABAJO INFANTIL</v>
          </cell>
        </row>
        <row r="1383">
          <cell r="B1383" t="str">
            <v>1300I148 TASA DE DESEMPLEO EN SIETE AREAS PRODUCTIVAS</v>
          </cell>
        </row>
        <row r="1384">
          <cell r="B1384" t="str">
            <v>1300I149 TASA DE OCUPACION SIETE AREAS</v>
          </cell>
        </row>
        <row r="1385">
          <cell r="B1385" t="str">
            <v>1300I150 TASA DE OCUPACION NACIONAL</v>
          </cell>
        </row>
        <row r="1386">
          <cell r="B1386" t="str">
            <v>1300I151 TASA DE SUBEMPLEO</v>
          </cell>
        </row>
        <row r="1387">
          <cell r="B1387" t="str">
            <v>1300I152 TASA DE SUBEMPLEO NACIONAL</v>
          </cell>
        </row>
        <row r="1388">
          <cell r="B1388" t="str">
            <v>1300I153 TASA DE DESEMPLEO NACIONAL</v>
          </cell>
        </row>
        <row r="1389">
          <cell r="B1389" t="str">
            <v>1300I154 EMPLEOS CREADOS</v>
          </cell>
        </row>
        <row r="1390">
          <cell r="B1390" t="str">
            <v>1300I155 EMPLEOS CREADOS TOTAL NACIONAL</v>
          </cell>
        </row>
        <row r="1391">
          <cell r="B1391" t="str">
            <v>1300I156 EMPLEOS CREADOS POR REGION DEL TOTAL NACIONAL</v>
          </cell>
        </row>
        <row r="1392">
          <cell r="B1392" t="str">
            <v>1300I157 OCUPACION POR REGION</v>
          </cell>
        </row>
        <row r="1393">
          <cell r="B1393" t="str">
            <v>1300I158 DESEMPLEO POR REGION</v>
          </cell>
        </row>
        <row r="1394">
          <cell r="B1394" t="str">
            <v>1300I159 NUMERO DE EMPLEOS GENERADOS POR EMPLEO EN ACCION PROYECTOS COMUNITARIOS</v>
          </cell>
        </row>
        <row r="1395">
          <cell r="B1395" t="str">
            <v>1300I160 NUMERO DE EMPLEOS GENERADOS POR VIAS PARA LA PAZ</v>
          </cell>
        </row>
        <row r="1396">
          <cell r="B1396" t="str">
            <v>1300I161 INGRESO PROMEDIO ANUAL DE LOS BENEFICIARIOS DIRECTOS (EMPLEO EN ACCION-PROYECTOS COMUNITARIOS).</v>
          </cell>
        </row>
        <row r="1397">
          <cell r="B1397" t="str">
            <v>1300I162 CAMBIO NETO EN PROMOCION DE GRADOS DE NIÑOS QUE PERTENECEN AL PROGRAMA "FAMILIAS EN ACCION"</v>
          </cell>
        </row>
        <row r="1398">
          <cell r="B1398" t="str">
            <v>1300I163 NUMERO DE JOVENES INGRESADOS AL PROGRAMA "JOVENES EN ACCION"</v>
          </cell>
        </row>
        <row r="1399">
          <cell r="B1399" t="str">
            <v>14000000 SECTOR VIVIENDA Y DESARROLLO URBANO</v>
          </cell>
        </row>
        <row r="1400">
          <cell r="B1400" t="str">
            <v>1400I001 PREDIOS MEJORADOS POR METODOS DE AUTOCONSTRUCCION</v>
          </cell>
        </row>
        <row r="1401">
          <cell r="B1401" t="str">
            <v>1400I002 FAMILIAS ATENDIDAS CON PROYECTOS DE VIVIENDA</v>
          </cell>
        </row>
        <row r="1402">
          <cell r="B1402" t="str">
            <v>1400I003 BARRIOS ATENDIDOS CON PROYECTOS DE VIVIENDA DE INTERES SOCIAL</v>
          </cell>
        </row>
        <row r="1403">
          <cell r="B1403" t="str">
            <v>1400I004 MUNICIPIOS CON APLICACION DE INSTRUMENTOS DE GESTION Y FINANCIACION</v>
          </cell>
        </row>
        <row r="1404">
          <cell r="B1404" t="str">
            <v>1400I005 MUNICIPIOS CON PROYECTOS DE REUBICACION DE VIVIENDAS</v>
          </cell>
        </row>
        <row r="1405">
          <cell r="B1405" t="str">
            <v>1400I006 SUBSIDIOS DESEMBOLSADOS</v>
          </cell>
        </row>
        <row r="1406">
          <cell r="B1406" t="str">
            <v>1400I007 PREDIOS TITULADOS</v>
          </cell>
        </row>
        <row r="1407">
          <cell r="B1407" t="str">
            <v>1400I008 CONSULTAS REALIZADAS AL SISTEMA DE INFORMACION DE LA ENTIDAD</v>
          </cell>
        </row>
        <row r="1408">
          <cell r="B1408" t="str">
            <v>1400I009 MUNICIPIOS CON APLICACION DE NORMAS DE CALIDAD DE VIVIENDA</v>
          </cell>
        </row>
        <row r="1409">
          <cell r="B1409" t="str">
            <v>1400I010 DISMINUCION EN TIEMPO DE TRANSPORTE INTRA URBANO PARA GRANDES CIUDADES</v>
          </cell>
        </row>
        <row r="1410">
          <cell r="B1410" t="str">
            <v>1400I011 SUBSIDIOS ASIGNADOS (POR EL INURBE, LAS CAJAS DE COMPENSACION FAMILIAR, LA CPVM Y EL BANCO AGRARIO)</v>
          </cell>
        </row>
        <row r="1411">
          <cell r="B1411" t="str">
            <v>1400I012 SUBSIDIOS ASIGNADOS POR EL INURBE</v>
          </cell>
        </row>
        <row r="1412">
          <cell r="B1412" t="str">
            <v>1400I013 SUBSIDIOS ASIGNADOS POR LAS CAJAS DE COMPENSACION FAMILIAR</v>
          </cell>
        </row>
        <row r="1413">
          <cell r="B1413" t="str">
            <v>1400I014 SUBSIDIOS ASIGNADOS POR LA CPVM</v>
          </cell>
        </row>
        <row r="1414">
          <cell r="B1414" t="str">
            <v>1400I015 SUBSIDIOS ASIGNADOS POR EL BANCO AGRARIO</v>
          </cell>
        </row>
        <row r="1415">
          <cell r="B1415" t="str">
            <v>1400I016 VALOR SUBSIDIOS ASIGNADOS</v>
          </cell>
        </row>
        <row r="1416">
          <cell r="B1416" t="str">
            <v>1400I017 SUBSIDIOS DESEMBOLSADOS</v>
          </cell>
        </row>
        <row r="1417">
          <cell r="B1417" t="str">
            <v>1400I018 CREDITOS HIPOTECARIOS DESEMBOLSADOS POR EL FNA</v>
          </cell>
        </row>
        <row r="1418">
          <cell r="B1418" t="str">
            <v>1400I019 CREDITOS HIPOTECARIOS DESEMBOLSADOS POR EL SISTEMA  FINANCIERO</v>
          </cell>
        </row>
        <row r="1419">
          <cell r="B1419" t="str">
            <v>1400I020 VALOR  DE CREDITOS HIPOTECARIOS DESEMBOLSADOS POR EL FNA Y EL SECTOR FINANCIERO</v>
          </cell>
        </row>
        <row r="1420">
          <cell r="B1420" t="str">
            <v>1400I021 VALOR  DE CREDITOS HIPOTECARIOS DESEMBOLSADOS POR EL FNA</v>
          </cell>
        </row>
        <row r="1421">
          <cell r="B1421" t="str">
            <v>1400I022 VALOR  DE CREDITOS HIPOTECARIOS DESEMBOLSADOS POR EL SISTEMA FINANCIERO</v>
          </cell>
        </row>
        <row r="1422">
          <cell r="B1422" t="str">
            <v>1400I023 CUENTAS DE AHORRO PROGRAMADO -ACTIVAS-</v>
          </cell>
        </row>
        <row r="1423">
          <cell r="B1423" t="str">
            <v>1400I024 VALOR  SALDO EN CUENTAS DE AHORRO PROGRAMADO EN ENTIDADES FINANCIERAS Y EL FNA</v>
          </cell>
        </row>
        <row r="1424">
          <cell r="B1424" t="str">
            <v>1400I025 VALOR  SALDO EN CUENTAS DE AHORRO PROGRAMADO EN ENTIDADES FINANCIERAS</v>
          </cell>
        </row>
        <row r="1425">
          <cell r="B1425" t="str">
            <v>1400I026 VALOR  SALDO EN CUENTAS DE AHORRO PROGRAMADO EN EL FNA</v>
          </cell>
        </row>
        <row r="1426">
          <cell r="B1426" t="str">
            <v>1400I027 SECTOR DE LA CONSTRUCCION (EDIFICACION) RESPECTO AL PIB NACIONAL</v>
          </cell>
        </row>
        <row r="1427">
          <cell r="B1427" t="str">
            <v>1400I028 OBSERVATORIOS DEL MERCADO INMOBILIARIO EN FUNCIONAMIENTO</v>
          </cell>
        </row>
        <row r="1428">
          <cell r="B1428" t="str">
            <v>1400I029 PREDIOS LEGALIZADOS A TRAVES DE LA TITULACION</v>
          </cell>
        </row>
        <row r="1429">
          <cell r="B1429" t="str">
            <v>1400I030 SISTEMAS CONSTRUCTIVOS REGISTRADOS POR LA COMISION DE SISMORRESISTENCIA</v>
          </cell>
        </row>
        <row r="1430">
          <cell r="B1430" t="str">
            <v>1400I031 FORMULACION DE LA POLITICA DE TRANSPORTE URBANO</v>
          </cell>
        </row>
        <row r="1431">
          <cell r="B1431" t="str">
            <v>1400I032 AVANCE EN LA FORMULACION DE LA POLITICA DE ESPACIO PUBLICO</v>
          </cell>
        </row>
        <row r="1432">
          <cell r="B1432" t="str">
            <v>15000000 SECTOR DESARROLLO COMUNITARIO</v>
          </cell>
        </row>
        <row r="1433">
          <cell r="B1433" t="str">
            <v>1500I001 INGRESO ASOCIADOS</v>
          </cell>
        </row>
        <row r="1434">
          <cell r="B1434" t="str">
            <v>1500I002 INGRESO FAMILIAS</v>
          </cell>
        </row>
        <row r="1435">
          <cell r="B1435" t="str">
            <v>1500I003 PRODUCCION EMPRESAS SOLIDARIAS</v>
          </cell>
        </row>
        <row r="1436">
          <cell r="B1436" t="str">
            <v>1500I004 RECURSOS PARA LA ATENCION A POBLACION INDIGENA EN PROGRAMAS DE NUTRICION</v>
          </cell>
        </row>
        <row r="1437">
          <cell r="B1437" t="str">
            <v>1500I005 RECURSOS PARA LA ATENCION A FAMILIAS EN PROGRAMAS DE NUTRICION</v>
          </cell>
        </row>
        <row r="1438">
          <cell r="B1438" t="str">
            <v>1500I006 RECURSOS PARA LA ATENCION A LA POBLACION INFANTIL EN PROGRAMAS DE NUTRICION</v>
          </cell>
        </row>
        <row r="1439">
          <cell r="B1439" t="str">
            <v>1500I007 RECURSOS PARA LA ATENCION A LA POBLACION DE LA TERCERA EDAD EN PROGRAMAS DE NUTRICION</v>
          </cell>
        </row>
        <row r="1440">
          <cell r="B1440" t="str">
            <v>1500I008 RECURSOS PARA LA ATENCION A LA POBLACION DE MUJERES LACTANTES EN PROGRAMAS DE NUTRICION</v>
          </cell>
        </row>
        <row r="1441">
          <cell r="B1441" t="str">
            <v>1500I009 FAMILIAS ATENDIDAS PARA DISMINUIR COMBATES</v>
          </cell>
        </row>
        <row r="1442">
          <cell r="B1442" t="str">
            <v>1500I010 RECURSOS PARA MEJORAR EL INGRESO DE LAS FAMILIAS YA DISMINUIR CONFLICTO</v>
          </cell>
        </row>
        <row r="1443">
          <cell r="B1443" t="str">
            <v>1500I011 TASAS DE BAJO PESO AL NACER</v>
          </cell>
        </row>
        <row r="1444">
          <cell r="B1444" t="str">
            <v>1500I012 TASA DE ADOLESCENTES EMBARAZADAS</v>
          </cell>
        </row>
        <row r="1445">
          <cell r="B1445" t="str">
            <v>1500I013 PERSONAS GRADUADAS O CAPACITADAS</v>
          </cell>
        </row>
        <row r="1446">
          <cell r="B1446" t="str">
            <v>1500I014 VARIACION EN EL VALOR DE LA PRODUCCION</v>
          </cell>
        </row>
        <row r="1447">
          <cell r="B1447" t="str">
            <v>1500I015 CLIENTES ADMITIDOS AL PROGRAMA DE CUIDADOS A MADRE E HIJO</v>
          </cell>
        </row>
        <row r="1448">
          <cell r="B1448" t="str">
            <v>1500I016 VISITAS CLINICAS POR MES</v>
          </cell>
        </row>
        <row r="1449">
          <cell r="B1449" t="str">
            <v>1500I017 MADRES PRENATALES O POSTNATALES CONTACTADAS</v>
          </cell>
        </row>
        <row r="1450">
          <cell r="B1450" t="str">
            <v>1500I018 PERSONAS QUE RECIBEN SERVICIOS DE PLANIFICACION FAMILIAR</v>
          </cell>
        </row>
        <row r="1451">
          <cell r="B1451" t="str">
            <v>1500I019 MUJERES EMBARAZADAS QUE RECIBEN CUIDADO EN EL PRIMER TRIMESTRE</v>
          </cell>
        </row>
        <row r="1452">
          <cell r="B1452" t="str">
            <v>17000000 SECTOR TURISMO</v>
          </cell>
        </row>
        <row r="1453">
          <cell r="B1453" t="str">
            <v>1700I001 EFECTIVOS DE POLICIA TURISTICA BENEFICIADOS CON ACTIVIDADES DE CAPACITACION.</v>
          </cell>
        </row>
        <row r="1454">
          <cell r="B1454" t="str">
            <v>1700I002 PARTICIPACION DEL SECTOR TURISMO EN EL PIB</v>
          </cell>
        </row>
        <row r="1455">
          <cell r="B1455" t="str">
            <v>1700I003 INDUSTRIA MANUFACTURERA SIN TRILLA</v>
          </cell>
        </row>
        <row r="1456">
          <cell r="B1456" t="str">
            <v>1700I004 EXPORTACIONES INDUSTRIALES NO TRADICIONALES</v>
          </cell>
        </row>
        <row r="1457">
          <cell r="B1457" t="str">
            <v>1700I005 EMPRESAS VINCULADAS A LA OFERTA EXPORTABLE</v>
          </cell>
        </row>
        <row r="1458">
          <cell r="B1458" t="str">
            <v>1700I006 VALOR DE LAS COMPRAS NACIONALES DE LAS ENTIDADES ESTATALES</v>
          </cell>
        </row>
        <row r="1459">
          <cell r="B1459" t="str">
            <v>1700I007 MONTO EN LAS DIVISAS POR RECEPCION DE TURISMO</v>
          </cell>
        </row>
        <row r="1460">
          <cell r="B1460" t="str">
            <v>1700I008 TURISTAS EXTRANJEROS</v>
          </cell>
        </row>
        <row r="1461">
          <cell r="B1461" t="str">
            <v>1700I009 PARTICIPACION DEL SECTOR TURISMO EN EL PIB</v>
          </cell>
        </row>
        <row r="1462">
          <cell r="B1462" t="str">
            <v>1700I010 MONTO EN LAS VENTAS DE RESTAURANTES Y HOTELES</v>
          </cell>
        </row>
        <row r="1463">
          <cell r="B1463" t="str">
            <v>1700I011 EMPLEOS DIRECTOS GENERADOS POR EL SECTOR TURISMO</v>
          </cell>
        </row>
        <row r="1464">
          <cell r="B1464" t="str">
            <v>1700I012 OCUPACION HOTELERA</v>
          </cell>
        </row>
        <row r="1465">
          <cell r="B1465" t="str">
            <v>1700I013 FLUJO DE INVERSION EXTRANJERA EN EL SECTOR TURISTICO</v>
          </cell>
        </row>
        <row r="1466">
          <cell r="B1466" t="str">
            <v>1700I014 ESTABLECIMIENTOS TURISTICOS INSCRITOS EN EL REGISTRO NACIONAL TURISTICO, MT</v>
          </cell>
        </row>
        <row r="1467">
          <cell r="B1467" t="str">
            <v>1700I015 GASTO PER CAPITA EN EL CONSUMO TURISTICO</v>
          </cell>
        </row>
        <row r="1468">
          <cell r="B1468" t="str">
            <v>1700I016 CREDITO OTORGADO AL SECTOR TURISTICO</v>
          </cell>
        </row>
        <row r="1469">
          <cell r="B1469" t="str">
            <v>1700I017 MONTO CREDITOS OTORGADOS AL SECTOR TURISTICO</v>
          </cell>
        </row>
        <row r="1470">
          <cell r="B1470" t="str">
            <v>1700I018 FORMACION BRUTA DE CAPITAL FIJO</v>
          </cell>
        </row>
        <row r="1471">
          <cell r="B1471" t="str">
            <v>19000000 SECTOR ARTESANIAS</v>
          </cell>
        </row>
        <row r="1472">
          <cell r="B1472" t="str">
            <v>1900I001 ARTESANOS BENEFICIADOS POR ACTIVIDADES ORGANIZADAS O LIDERAS POR ARTESANIAS DE COLOMBIA</v>
          </cell>
        </row>
        <row r="1473">
          <cell r="B1473" t="str">
            <v>1900I002 COBERTURA DE MUNICIPIOS LOGRADA POR ARTESANIAS DE COLOMBIA</v>
          </cell>
        </row>
        <row r="1474">
          <cell r="B1474" t="str">
            <v>1900I003 COBERTURA DE ARTESANOS LOGRADA POR ARTESANIAS DE COLOMBIA</v>
          </cell>
        </row>
        <row r="1475">
          <cell r="B1475" t="str">
            <v>1900I004 INGRESO PER CAPITA POR ARTESANO GENERADOS POR EVENTO COMERCIAL PROGRAMADO POR ARTESANIAS DE COLOMBIA</v>
          </cell>
        </row>
        <row r="1476">
          <cell r="B1476" t="str">
            <v>20000000 CIENCIA Y TECNOLOGIA</v>
          </cell>
        </row>
        <row r="1477">
          <cell r="B1477" t="str">
            <v>2000I001 INVERSION EN DESARROLLO Y APOYO ECONOMICO AL SISTEMA NACIONAL DE CIENCIA Y TECNOLOGIA, SNC&amp;T</v>
          </cell>
        </row>
        <row r="1478">
          <cell r="B1478" t="str">
            <v>2000I002 PROYECTOS  DE ALTO RIESGO TECNOLOGICO FINANCIADOS CON RESULTADOS EXITOSOS</v>
          </cell>
        </row>
        <row r="1479">
          <cell r="B1479" t="str">
            <v>2000I003 INVERSION EN CIENCIA Y TECNOLOGIA, CYT (COMO % DEL PIB)</v>
          </cell>
        </row>
      </sheetData>
      <sheetData sheetId="16">
        <row r="2">
          <cell r="B2" t="str">
            <v>01000000 SECTOR DEFENSA Y SEGURIDAD</v>
          </cell>
        </row>
        <row r="3">
          <cell r="B3" t="str">
            <v>0100G001 COBERTURA DE VIGILANCIA</v>
          </cell>
        </row>
        <row r="4">
          <cell r="B4" t="str">
            <v>0100G002 CUMPLIMIENTO DE CANTIDADES FISICAS</v>
          </cell>
        </row>
        <row r="5">
          <cell r="B5" t="str">
            <v>0100G003 CUMPLIMIENTO DE LA EJECUCION PRESUPUESTAL</v>
          </cell>
        </row>
        <row r="6">
          <cell r="B6" t="str">
            <v>02000000 SECTOR INDUSTRIA COMERCIO EXTERIOR</v>
          </cell>
        </row>
        <row r="7">
          <cell r="B7" t="str">
            <v>0200G001 PARTICIPACION DE LAS COMERCIALIZADORAS INTERNACIONALES EN LAS EXPORTACIONES DEL PAIS</v>
          </cell>
        </row>
        <row r="8">
          <cell r="B8" t="str">
            <v>03000000 SECTOR SALUD</v>
          </cell>
        </row>
        <row r="9">
          <cell r="B9" t="str">
            <v>0300G001 BECAS / CREDITO OTORGADAS A MEDICOS RESIDENTES EN ESPECIALIDADES CLINICAS DE SALUD.</v>
          </cell>
        </row>
        <row r="10">
          <cell r="B10" t="str">
            <v>0300G002 DEPARTAMENTOS Y DISTRITOS ASISTIDOS Y CAPACITADOS EN EL PLAN BASICO DE ATENCION, PAB</v>
          </cell>
        </row>
        <row r="11">
          <cell r="B11" t="str">
            <v>0300G003 DEPARTAMENTOS Y DISTRITOS CON MANEJO AUTONOMO DE RECURSOS</v>
          </cell>
        </row>
        <row r="12">
          <cell r="B12" t="str">
            <v>0300G004 MUNICIPIOS CON MANEJO AUTONOMO DE RECURSOS</v>
          </cell>
        </row>
        <row r="13">
          <cell r="B13" t="str">
            <v>0300G005 EPS PUBLICAS Y PRIVADAS QUE CUENTAN CON UN SISTEMA DE GARANTIA DE CALIDAD OPERANDO (DIFERENTES NIVELES DE DESARROLLO)</v>
          </cell>
        </row>
        <row r="14">
          <cell r="B14" t="str">
            <v>0300G006 TASA DE CIRUGIAS CANCELADAS EN HOSPITALES DE NIVEL DE ATENCION II Y III, SOBRE EL TOTAL DE PROGRAMADAS.</v>
          </cell>
        </row>
        <row r="15">
          <cell r="B15" t="str">
            <v>0300G007 EXCEDENTES RESULTADO DE LA SUBCUENTA DE COMPENSACION FOSYGA</v>
          </cell>
        </row>
        <row r="16">
          <cell r="B16" t="str">
            <v>0300G008 COFINANCIACION DE LA NACION PARA MANTENER LA COBERTURA DE REGISTRO SUBSIDIADO A NIVEL TERRITORIAL</v>
          </cell>
        </row>
        <row r="17">
          <cell r="B17" t="str">
            <v>0300G009 RELACION DE INGRESOS Y GASTOS EN LOS HOSPITALES DE II Y III NIVEL</v>
          </cell>
        </row>
        <row r="18">
          <cell r="B18" t="str">
            <v>0300G010 GASTO TOTAL HOSPITALARIO FINANCIADO CON RECURSOS PROPIOS</v>
          </cell>
        </row>
        <row r="19">
          <cell r="B19" t="str">
            <v>0300G011 MONTO TOTAL DE RECURSOS DESTINADOS A LA FINANCIACION DEL REGIMEN SUBSIDIADO</v>
          </cell>
        </row>
        <row r="20">
          <cell r="B20" t="str">
            <v>0300G012 CUMPLIMIENTO DE LA EJECUCION PRESUPUESTAL</v>
          </cell>
        </row>
        <row r="21">
          <cell r="B21" t="str">
            <v>0300G013 CUMPLIMIENTO DE LA EJECUCION PRESUPUESTAL EN ADECUACION Y DOTACION</v>
          </cell>
        </row>
        <row r="22">
          <cell r="B22" t="str">
            <v>0300G014 INVERSION EQUIPOS DE LABORATORIO</v>
          </cell>
        </row>
        <row r="23">
          <cell r="B23" t="str">
            <v>0300G015 INVERSION INSUMOS DE LABORATORIO</v>
          </cell>
        </row>
        <row r="24">
          <cell r="B24" t="str">
            <v>0300G016 INVERSION EQUIPOS DE SISTEMATIZACION Y COMUNICACION</v>
          </cell>
        </row>
        <row r="25">
          <cell r="B25" t="str">
            <v>0300G017 COSTO PROMEDIO DE CAPACITACION POR ENTIDAD TERRITORIAL</v>
          </cell>
        </row>
        <row r="26">
          <cell r="B26" t="str">
            <v>0300G018 COSTO PROMEDIO ASESORIAS DE ASISTENCIA TECNICA</v>
          </cell>
        </row>
        <row r="27">
          <cell r="B27" t="str">
            <v>0300G019 INVERSION PARA EL PROGRAMA DE ANALISIS DE CONTROL DE CALIDAD DE LOS PRODUCTOS BIOLOGICOS</v>
          </cell>
        </row>
        <row r="28">
          <cell r="B28" t="str">
            <v>0300G020 EFICIENCIA ADMINISTRATIVA</v>
          </cell>
        </row>
        <row r="29">
          <cell r="B29" t="str">
            <v>0300G021 VIGILANCIA Y CONTROL</v>
          </cell>
        </row>
        <row r="30">
          <cell r="B30" t="str">
            <v>0300G022 VISITAS DE BUENAS PRACTICAS DE MANUFACTURA, BPM</v>
          </cell>
        </row>
        <row r="31">
          <cell r="B31" t="str">
            <v>0300G023 PROGRAMA DE ANALISIS DE CONTROL DE CALIDAD</v>
          </cell>
        </row>
        <row r="32">
          <cell r="B32" t="str">
            <v>0300G024 REUNIONES TECNICO-CIENTIFICAS DE LA COMISION REVISORA</v>
          </cell>
        </row>
        <row r="33">
          <cell r="B33" t="str">
            <v>04000000 SECTOR COMUNICACIONES</v>
          </cell>
        </row>
        <row r="34">
          <cell r="B34" t="str">
            <v>0400G001 RED TELEFONICA ATENDIDA PROMEDIO POR AÑO</v>
          </cell>
        </row>
        <row r="35">
          <cell r="B35" t="str">
            <v>0400G002 REPOSICION DE EQUIPOS ELECTRONICOS RELACIONADOS CON LAS TELECOMUNICACIONES</v>
          </cell>
        </row>
        <row r="36">
          <cell r="B36" t="str">
            <v>0400G003 SERVICIOS ADMINISTRADOS EN UNA UNICA BASE DE DATOS</v>
          </cell>
        </row>
        <row r="37">
          <cell r="B37" t="str">
            <v>0400G004 INSTALACION DE TELEFONOS PUBLICOS PARA SORDOS</v>
          </cell>
        </row>
        <row r="38">
          <cell r="B38" t="str">
            <v>0400G005 EJECUCION EN CONSTRUCCION DE LA SEDE CENTRAL Y LAS TERRITORIALES DEL MINISTERIO DE COMUNICACIONES</v>
          </cell>
        </row>
        <row r="39">
          <cell r="B39" t="str">
            <v>0400G006 EJECUCION EN ADECUACION DE LA SEDE CENTRAL Y LAS TERRITORIALES DEL MINISTERIO DE COMUNICACIONES</v>
          </cell>
        </row>
        <row r="40">
          <cell r="B40" t="str">
            <v>0400G007 EJECUCION EN REMODELACION DE LA SEDE CENTRAL Y LAS TERRITORIALES DEL MINISTERIO DE COMUNICACIONES</v>
          </cell>
        </row>
        <row r="41">
          <cell r="B41" t="str">
            <v>0400G008 FUNCIONAMIENTO DE LA RADIODIFUSORA NACIONAL</v>
          </cell>
        </row>
        <row r="42">
          <cell r="B42" t="str">
            <v>0400G009 OBSERVACIONES ATENDIDAS DE LOS INFORMES FINALES DE INTERVENTORIAS DE LOS SERVICIOS DE TELECOMUNICACIONES</v>
          </cell>
        </row>
        <row r="43">
          <cell r="B43" t="str">
            <v>0400G010 INVERSION POR FUNCIONARIO CAPACITADO</v>
          </cell>
        </row>
        <row r="44">
          <cell r="B44" t="str">
            <v>0400G011 INVERSION POR FUNCIONARIO BENEFICIADO CON PROGRAMAS DE BIENESTAR SOCIAL</v>
          </cell>
        </row>
        <row r="45">
          <cell r="B45" t="str">
            <v>0400G012 INVERSION EN CORREO SOCIAL POR MUNICIPIO</v>
          </cell>
        </row>
        <row r="46">
          <cell r="B46" t="str">
            <v>0400G013 COSTO POR CONECTIVIDAD</v>
          </cell>
        </row>
        <row r="47">
          <cell r="B47" t="str">
            <v>0400G014 COSTO POR PUNTO DE TELEFONIA RURAL COMUNITARIA</v>
          </cell>
        </row>
        <row r="48">
          <cell r="B48" t="str">
            <v>0400G015 COSTO POR TELEFONO PUBLICO PARA SORDO</v>
          </cell>
        </row>
        <row r="49">
          <cell r="B49" t="str">
            <v>0400G016 COSTO POR CAPACITACION EN MANEJO DE EMISORAS COMUNITARIAS</v>
          </cell>
        </row>
        <row r="50">
          <cell r="B50" t="str">
            <v>0400G017 EQUIPOS RECIBIDOS EN DONACION PARA EL PROGRAMA DE COMPUTADORES PARA EDUCAR</v>
          </cell>
        </row>
        <row r="51">
          <cell r="B51" t="str">
            <v>0400G018 COSTO POR ESTACION RECUPERADA DE LA RADIODIFUSORA NACIONAL</v>
          </cell>
        </row>
        <row r="52">
          <cell r="B52" t="str">
            <v>0400G019 COSTO POR MONTAJE DE NUEVAS ESTACIONES DE LA RADIODIFUSORA NACIONAL</v>
          </cell>
        </row>
        <row r="53">
          <cell r="B53" t="str">
            <v>0400G020 CENTRALES DE COMPUTO EN FUNCIONAMIENTO NORMAL</v>
          </cell>
        </row>
        <row r="54">
          <cell r="B54" t="str">
            <v>0400G021 COMPUTADORES EN FUNCIONAMIENTO NORMAL</v>
          </cell>
        </row>
        <row r="55">
          <cell r="B55" t="str">
            <v>0400G022 INFRAESTRUCTURA DEL SISTEMA DE GESTION DEL ESPECTRO EN FUNCIONAMIENTO  NORMAL</v>
          </cell>
        </row>
        <row r="56">
          <cell r="B56" t="str">
            <v>0400G023 ADQUISICION DEL MAPA DIGITALIZADO DEL PAIS CON RELIEVE</v>
          </cell>
        </row>
        <row r="57">
          <cell r="B57" t="str">
            <v>05000000 SECTOR MINAS Y ENERGIA</v>
          </cell>
        </row>
        <row r="58">
          <cell r="B58" t="str">
            <v>0500G001 TIEMPO DE RESPUESTA A EVENT (TR)</v>
          </cell>
        </row>
        <row r="59">
          <cell r="B59" t="str">
            <v>0500G002 PROGRAMACION PROYECTO (PP).</v>
          </cell>
        </row>
        <row r="60">
          <cell r="B60" t="str">
            <v>0500G003 KILOMETROS RED ELECTRICA ATENDIDA O MANTENIDA POR AÑO (KT).</v>
          </cell>
        </row>
        <row r="61">
          <cell r="B61" t="str">
            <v>0500G004 VALOR INVERTIDO POR KILOMETRO DE RED ELECTRICA ATENDIDA O MANTENIDA POR AÑO</v>
          </cell>
        </row>
        <row r="62">
          <cell r="B62" t="str">
            <v>0500G005 PARTICIPACION EN EL PIB (EN PESOS) DEL SECTOR ENERGETICO</v>
          </cell>
        </row>
        <row r="63">
          <cell r="B63" t="str">
            <v>0500G006 ENERGIA ELECTRICA QUE SE PIERDE POR TRANSMISION</v>
          </cell>
        </row>
        <row r="64">
          <cell r="B64" t="str">
            <v>0500G007 ENERGIA ELECTRICA QUE SE PIERDE POR DISTRIBUCION</v>
          </cell>
        </row>
        <row r="65">
          <cell r="B65" t="str">
            <v>0500G008 PROYECTOS CON INCORPORACION DE LA VARIABLE AMBIENTAL DEL SECTOR ENERGETICO</v>
          </cell>
        </row>
        <row r="66">
          <cell r="B66" t="str">
            <v>0500G009 ATENCION A USUARIOS BRINDANDO INFORMACION OPORTUNA DEL SECTOR MINERO - ENERGETICO</v>
          </cell>
        </row>
        <row r="67">
          <cell r="B67" t="str">
            <v>0500G010 NIVEL DE AVANCE DEL DESARROLLO DEL SISTEMA DE INFORMACION ENERGETICO</v>
          </cell>
        </row>
        <row r="68">
          <cell r="B68" t="str">
            <v>0500G011 RACIONAMIENTO DE GASES COMBUSTIBLES Y COMBUSTIBLES LIQUIDOS</v>
          </cell>
        </row>
        <row r="69">
          <cell r="B69" t="str">
            <v>0500G012 RACIONAMIENTO ENERGETICO EN ZONAS INTERCONECTADAS</v>
          </cell>
        </row>
        <row r="70">
          <cell r="B70" t="str">
            <v>0500G013 CONSULTAS A LA PAGINA WEB</v>
          </cell>
        </row>
        <row r="71">
          <cell r="B71" t="str">
            <v>0500G014 UTILIZACION DE LA CAPACIDAD DE RED</v>
          </cell>
        </row>
        <row r="72">
          <cell r="B72" t="str">
            <v>0500G015 NUEVAS EMPRESAS COMPETITIVAS</v>
          </cell>
        </row>
        <row r="73">
          <cell r="B73" t="str">
            <v>0500G016 SEGUIMIENTO A LA PROGRAMACION DE PROYECTO</v>
          </cell>
        </row>
        <row r="74">
          <cell r="B74" t="str">
            <v>0500G017 SEGUIMIENTO A LA PROGRAMACION DE LA INVERSION PROYECTO</v>
          </cell>
        </row>
        <row r="75">
          <cell r="B75" t="str">
            <v>0500G018 INTERRUPCIONES EN EL SERVICIO DE ENERGIA</v>
          </cell>
        </row>
        <row r="76">
          <cell r="B76" t="str">
            <v>0500G019 TIEMPO DE INTERRUPCION DEL SERVICIO DE ENERGIA</v>
          </cell>
        </row>
        <row r="77">
          <cell r="B77" t="str">
            <v>0500G020 RECLAMOS AL SERVICIO</v>
          </cell>
        </row>
        <row r="78">
          <cell r="B78" t="str">
            <v>0500G021 RECLAMOS AL SERVICIO DE ENERGIA ELECTRICA</v>
          </cell>
        </row>
        <row r="79">
          <cell r="B79" t="str">
            <v>0500G022 SANCIONES POR EL INCUMPLIMIENTO DE LA NORMATIVIDAD</v>
          </cell>
        </row>
        <row r="80">
          <cell r="B80" t="str">
            <v>0500G023 CUMPLIMIENTO EN EL REPORTE DE ENTREGA DE LA LIQUIDACION DE SUBSIDIOS</v>
          </cell>
        </row>
        <row r="81">
          <cell r="B81" t="str">
            <v>0500G024 PRODUCCION DE ENERGIA ELECTRICA</v>
          </cell>
        </row>
        <row r="82">
          <cell r="B82" t="str">
            <v>0500G025 ENERGIA ELECTRICA QUE SE PIERDE POR TRANSMISION (EN PORCENTAJE)</v>
          </cell>
        </row>
        <row r="83">
          <cell r="B83" t="str">
            <v>0500G026 ENERGIA ELECTRICA QUE SE PIERDE POR DISTRIBUCION (EN PORCENTAJE)</v>
          </cell>
        </row>
        <row r="84">
          <cell r="B84" t="str">
            <v>0500G027 INVERSION EN UNIDAD DE KM DE LA RED ELECTRICA CONSTRUIDA POR AÑO EN ZONAS NO INTERCONECTADAS,  ZNI</v>
          </cell>
        </row>
        <row r="85">
          <cell r="B85" t="str">
            <v>0500G028 VALOR INVERTIDO EN KWH GENERADO POR AÑO EN ZONAS NO INTERCONECTADAS, ZNI.</v>
          </cell>
        </row>
        <row r="86">
          <cell r="B86" t="str">
            <v>0500G029 COSTO DE INVERSION EN LA ESTRUCTURACION E IMPLEMENTACION DE ESQUEMAS EMPRESARIALES EN LAS ZNI</v>
          </cell>
        </row>
        <row r="87">
          <cell r="B87" t="str">
            <v>0500G030 EJECUCION DE PRESUPUESTO EN PROYECTOS ORIENTADOS A IMPLEMENTAR EL  PNDM.</v>
          </cell>
        </row>
        <row r="88">
          <cell r="B88" t="str">
            <v>0500G031 CUMPLIMIENTO DE LAS ASESORIAS PROGRAMADAS</v>
          </cell>
        </row>
        <row r="89">
          <cell r="B89" t="str">
            <v>0500G032 CUMPLIMIENTO DE LAS TAREAS ESTABLECIDAS EN EL PLAN OPERATIVO ANUAL</v>
          </cell>
        </row>
        <row r="90">
          <cell r="B90" t="str">
            <v>0500G033 CUMPLIMIENTO DE LOS PROGRAMAS DE CAPACITACION</v>
          </cell>
        </row>
        <row r="91">
          <cell r="B91" t="str">
            <v>0500G034 NIVEL DE EJECUCION DE LOS PROYECTOS DE MINERIA ESPECIAL PROGRAMADOS</v>
          </cell>
        </row>
        <row r="92">
          <cell r="B92" t="str">
            <v>0500G035 AVANCE EN COMPONENTES PARA EL DESARROLLO DE LA IMPLEMENTACION DEL SISTEMA DE INFORMACION MINERO</v>
          </cell>
        </row>
        <row r="93">
          <cell r="B93" t="str">
            <v>0500G036 GRADO DE IMPLEMENTACION DEL PLAN NACIONAL DE DESARROLLO MINERO, PNDM</v>
          </cell>
        </row>
        <row r="94">
          <cell r="B94" t="str">
            <v>0500G037 INVERSION DE LA ENTIDAD EN ESTUDIOS</v>
          </cell>
        </row>
        <row r="95">
          <cell r="B95" t="str">
            <v>0500G038 VALOR INVERTIDO EN MANTENIMIENTO DE RED ELECTRICA ATENDIDA POR AÑO</v>
          </cell>
        </row>
        <row r="96">
          <cell r="B96" t="str">
            <v>06000000 SECTOR TRANSPORTE</v>
          </cell>
        </row>
        <row r="97">
          <cell r="B97" t="str">
            <v>0600G001 INTERRUPCION DE SERVICIOS INFORMATICOS</v>
          </cell>
        </row>
        <row r="98">
          <cell r="B98" t="str">
            <v>0600G002 PROGRAMACION DE PROYECTOS</v>
          </cell>
        </row>
        <row r="99">
          <cell r="B99" t="str">
            <v>0600G003 SOLICITUDES DE CAPACITACION ATENDIDAS</v>
          </cell>
        </row>
        <row r="100">
          <cell r="B100" t="str">
            <v>0600G004 APROPIACION DE RECURSOS</v>
          </cell>
        </row>
        <row r="101">
          <cell r="B101" t="str">
            <v>0600G005 SEGUIMIENTO A LA PROGRAMACION DE PROYECTOS</v>
          </cell>
        </row>
        <row r="102">
          <cell r="B102" t="str">
            <v>0600G006 COSTO INVERTIDO VS COSTO PROGRAMADO PUENTE</v>
          </cell>
        </row>
        <row r="103">
          <cell r="B103" t="str">
            <v>0600G007 COSTOS DE MANTENIMIENTO DE LA INFRAESTRUCTURA COMPUTACIONAL</v>
          </cell>
        </row>
        <row r="104">
          <cell r="B104" t="str">
            <v>0600G008 INTERVENCION DE LOS CANALES DE ACCESO</v>
          </cell>
        </row>
        <row r="105">
          <cell r="B105" t="str">
            <v>0600G009 INVERSION EN ESTUDIOS CONTRATADOS</v>
          </cell>
        </row>
        <row r="106">
          <cell r="B106" t="str">
            <v>0600G010 INVERSION EN REPOSICION DE EQUIPOS DE COMPUTO</v>
          </cell>
        </row>
        <row r="107">
          <cell r="B107" t="str">
            <v>0600G011 MANTENIMIENTO Y REPARACION DE EQUIPOS DE TRASBORDO</v>
          </cell>
        </row>
        <row r="108">
          <cell r="B108" t="str">
            <v>0600G012 PROCESOS AUDITADOS</v>
          </cell>
        </row>
        <row r="109">
          <cell r="B109" t="str">
            <v>0600G013 RECAUDOS POR CONTRAPRESTACION</v>
          </cell>
        </row>
        <row r="110">
          <cell r="B110" t="str">
            <v>0600G014 REPARACION Y HABILITACION DE EQUIPOS</v>
          </cell>
        </row>
        <row r="111">
          <cell r="B111" t="str">
            <v>0600G015 CUMPLIMIENTO EN EL PLAZO DE EJECUCION DE LOS CONTRATOS DE CAPACITACION</v>
          </cell>
        </row>
        <row r="112">
          <cell r="B112" t="str">
            <v>0600G016 AVANCE PLAN DE ACCION</v>
          </cell>
        </row>
        <row r="113">
          <cell r="B113" t="str">
            <v>0600G017 COBERTURA SEÑALIZACION RED VIAL</v>
          </cell>
        </row>
        <row r="114">
          <cell r="B114" t="str">
            <v>0600G018 CONTRIBUCION AL RECAUDO Y CONTROL DE LA VALORIZACION</v>
          </cell>
        </row>
        <row r="115">
          <cell r="B115" t="str">
            <v>0600G019 COSTO PRIMA DE SEGUROS VS. SINIESTROS CANCELADOS PARA VEHICULOS QUE TRANSITAN EN LA RED NACIONAL DE CARRETERAS</v>
          </cell>
        </row>
        <row r="116">
          <cell r="B116" t="str">
            <v>0600G020 CUBRIMIENTO A EMERGENCIAS</v>
          </cell>
        </row>
        <row r="117">
          <cell r="B117" t="str">
            <v>0600G021 CUMPLIMIENTO PLAZO ADQUISICION DE EQUIPOS</v>
          </cell>
        </row>
        <row r="118">
          <cell r="B118" t="str">
            <v>0600G022 FRECUENCIA DE COMISIONES DE SUPERVISION</v>
          </cell>
        </row>
        <row r="119">
          <cell r="B119" t="str">
            <v>0600G023 COMPROMISOS DEL RECURSO ECONOMICO ASIGNADO</v>
          </cell>
        </row>
        <row r="120">
          <cell r="B120" t="str">
            <v>0600G024 INVERSION EN REPARACIONES LOCATIVAS DE INMUEBLES  A CARGO DE LA ENTIDAD</v>
          </cell>
        </row>
        <row r="121">
          <cell r="B121" t="str">
            <v>0600G025 PAGO DE OBRAS COMPLEMENTARIAS A CONCESIONES VIALES</v>
          </cell>
        </row>
        <row r="122">
          <cell r="B122" t="str">
            <v>0600G026 PROYECTOS VIALES CON LICENCIAS AMBIENTALES</v>
          </cell>
        </row>
        <row r="123">
          <cell r="B123" t="str">
            <v>0600G027 RECAUDOS POR VENTA VS INVERSION EN ESPECIES VENALES (PAGOS PERCIBIDOS POR ELEMENTOS PARA CONTROL DE TRANSITO: PLACAS MOTOS, AUTOS, PLANILLAS, LICENCIAS, ENTRE OTROS)</v>
          </cell>
        </row>
        <row r="124">
          <cell r="B124" t="str">
            <v>0600G028 REGISTROS INTERNOS GENERADOS</v>
          </cell>
        </row>
        <row r="125">
          <cell r="B125" t="str">
            <v>0600G029 PAGO DE GARANTIAS A CONCESIONES VIALES</v>
          </cell>
        </row>
        <row r="126">
          <cell r="B126" t="str">
            <v>0600G030 REUNIONES CON LA COMUNIDAD COMO ESTRATEGIA DE GESTION</v>
          </cell>
        </row>
        <row r="127">
          <cell r="B127" t="str">
            <v>0600G031 INVERSION PUBLICA EN EL SECTOR TRANSPORTE</v>
          </cell>
        </row>
        <row r="128">
          <cell r="B128" t="str">
            <v>0600G032 INVERSION PUBLICA EN EL SECTOR TRANSPORTE SUBSECTOR TRANSPORTE TERRESTRE</v>
          </cell>
        </row>
        <row r="129">
          <cell r="B129" t="str">
            <v>0600G033 CUMPLIMIENTO DE LAS ASESORIAS PROGRAMADAS</v>
          </cell>
        </row>
        <row r="130">
          <cell r="B130" t="str">
            <v>0600G034 CUMPLIMIENTO DE LOS PROGRAMAS DE CAPACITACIÓN DEL CEA</v>
          </cell>
        </row>
        <row r="131">
          <cell r="B131" t="str">
            <v>0600G035 COBERTURA DE LOS SERVICIOS DE SEGURIDAD EN AEROPUERTOS</v>
          </cell>
        </row>
        <row r="132">
          <cell r="B132" t="str">
            <v>0600G036 COSTO USUARIOS ATENDIDOS POR LA OFICINA DE CONTROL Y SEGURIDAD AEREA, OCSA.</v>
          </cell>
        </row>
        <row r="133">
          <cell r="B133" t="str">
            <v>0600G037 COSTO USUARIOS ATENDIDOS POR EL CENTRO DE ESTUDIOS AERONAUTICOS, CEA</v>
          </cell>
        </row>
        <row r="134">
          <cell r="B134" t="str">
            <v>0600G038 VARIACIÓN DEL COSTO USUARIOS ATENDIDOS POR LA OFICINA DE CONTROL Y SEGURIDAD AEREA, OCSA.</v>
          </cell>
        </row>
        <row r="135">
          <cell r="B135" t="str">
            <v>0600G039 VARIACIÓN DEL COSTO USUARIOS ATENDIDOS POR EL CENTRO DE ESTUDIOS AERONAUTICOS, CEA</v>
          </cell>
        </row>
        <row r="136">
          <cell r="B136" t="str">
            <v>0600G040 CUMPLIMIENTO DE LOS PROGRAMAS DE CAPACITACION, CEA.</v>
          </cell>
        </row>
        <row r="137">
          <cell r="B137" t="str">
            <v>0600G041 CUMPLIMIENTO DE LOS PROGRAMAS DE CAPACITACION, OCSA</v>
          </cell>
        </row>
        <row r="138">
          <cell r="B138" t="str">
            <v>07000000 SECTOR EDUCACION Y CULTURA</v>
          </cell>
        </row>
        <row r="139">
          <cell r="B139" t="str">
            <v>0700G001 ALUMNOS EVALUADOS PRUEBAS "SABER"</v>
          </cell>
        </row>
        <row r="140">
          <cell r="B140" t="str">
            <v>0700G002 DOCENTES EVALUADOS</v>
          </cell>
        </row>
        <row r="141">
          <cell r="B141" t="str">
            <v>0700G003 RELACION ALUMNOS POR DOCENTE</v>
          </cell>
        </row>
        <row r="142">
          <cell r="B142" t="str">
            <v>0700G004 FONDOS MIXTOS DEPARTAMENTALES Y DISTRITALES A LOS QUE SE HA BRINDADO APOYO PARA EL FORTALECIMIENTO DE SU CAPACIDAD DE GESTION Y EJECUCION</v>
          </cell>
        </row>
        <row r="143">
          <cell r="B143" t="str">
            <v>0700G005 CONSEJOS DEPARTAMENTALES Y DISTRITALES A LOS QUE SE HA BRINDADO APOYO PARA EL FORTALECIMIENTO DE SU CAPACIDAD DE GESTION Y EJECUCION</v>
          </cell>
        </row>
        <row r="144">
          <cell r="B144" t="str">
            <v>0700G006 BIBLIOTECAS PUBLICAS A LAS QUE SE HA BRINDADO APOYO A TRAVES DE LA RED A  NIVEL NACIONAL PARA EL FORTALECIMIENTO.</v>
          </cell>
        </row>
        <row r="145">
          <cell r="B145" t="str">
            <v>0700G007 TALLERES Y SEMINARIOS DE PROTECCION Y CONSERVACION DEL PATRIMONIO ARQUEOLOGICO</v>
          </cell>
        </row>
        <row r="146">
          <cell r="B146" t="str">
            <v>0700G008 ENCUENTROS CULTURALES REALIZADOS</v>
          </cell>
        </row>
        <row r="147">
          <cell r="B147" t="str">
            <v>0700G009 PROCESOS FORMATIVOS FOMENTADOS EN LAS DIFERENTES MANIFESTACIONES ARTISTICAS</v>
          </cell>
        </row>
        <row r="148">
          <cell r="B148" t="str">
            <v>0700G010 PROGRAMAS DE FORMACION EN GESTION CULTURAL</v>
          </cell>
        </row>
        <row r="149">
          <cell r="B149" t="str">
            <v>0700G011 NIÑOS BENEFICIADOS EN TALLERES DE FORMACION DE ARTES PARA LA INFANCIA</v>
          </cell>
        </row>
        <row r="150">
          <cell r="B150" t="str">
            <v>0700G012 BECAS NACIONALES OTORGADAS POR ENTIDADES PUBLICAS</v>
          </cell>
        </row>
        <row r="151">
          <cell r="B151" t="str">
            <v>0700G013 PREMIOS NACIONALES OTORGADOS POR ENTIDADES PUBLICAS</v>
          </cell>
        </row>
        <row r="152">
          <cell r="B152" t="str">
            <v>0700G014 EMISORAS COMUNITARIAS CON PROGRAMAS CULTURALES</v>
          </cell>
        </row>
        <row r="153">
          <cell r="B153" t="str">
            <v>0700G015 MUNICIPIOS CUBIERTOS POR EL PROGRAMA "NUEVO SISTEMA ESCOLAR "(ALUMNOS DE 5° A 9°)</v>
          </cell>
        </row>
        <row r="154">
          <cell r="B154" t="str">
            <v>0700G016 RECUPERACION DE CARTERA DE CREDITOS OTORGADOS POR EL ICETEX</v>
          </cell>
        </row>
        <row r="155">
          <cell r="B155" t="str">
            <v>0700G017 MUNICIPIOS CERTIFICADOS PARA EL MANEJO AUTONOMO DE LA EDUCACION</v>
          </cell>
        </row>
        <row r="156">
          <cell r="B156" t="str">
            <v>0700G018 DOCENTES TERRITORIALES INCORPORADOS A LA PLANTA FINANCIADA CON PARTICIPACIONES</v>
          </cell>
        </row>
        <row r="157">
          <cell r="B157" t="str">
            <v>0700G019 TRASLADO DE DOCENTES</v>
          </cell>
        </row>
        <row r="158">
          <cell r="B158" t="str">
            <v>0700G020 CANCELACION DE CARGOS Y/O CONTRATOS TERRITORIALES</v>
          </cell>
        </row>
        <row r="159">
          <cell r="B159" t="str">
            <v>0700G021 ONGS CULTURALES A LAS QUE SE HA BRINDADO APOYO PARA SU FORTALECIMEINTO POR PARTE DEL ESTADO</v>
          </cell>
        </row>
        <row r="160">
          <cell r="B160" t="str">
            <v>0700G022 CONVENIOS REALIZADOS</v>
          </cell>
        </row>
        <row r="161">
          <cell r="B161" t="str">
            <v>0700G023 CONVENIOS DE DESEMPEÑO DEPARTAMENTALES FIRMADOS</v>
          </cell>
        </row>
        <row r="162">
          <cell r="B162" t="str">
            <v>0700G024 FONDOS MIXTOS DEPARTAMENTALES Y DISTRITALES FORTALECIDOS EN SU CAPACIDAD DE GESTION Y EJECUCION.</v>
          </cell>
        </row>
        <row r="163">
          <cell r="B163" t="str">
            <v>0700G025 TASA PRESUPUTO  EJECUTADO SOBRE PROGRAMADO</v>
          </cell>
        </row>
        <row r="164">
          <cell r="B164" t="str">
            <v>0700G026 EFECTIVIDAD EN EL RECAUDO.</v>
          </cell>
        </row>
        <row r="165">
          <cell r="B165" t="str">
            <v>0700G027 RELACION DE LA INVERSION EN DEPORTE VS GASTO SOCIAL.</v>
          </cell>
        </row>
        <row r="166">
          <cell r="B166" t="str">
            <v>0700G028 PROFESORES ACTUALIZADOS EN CAPACITACION</v>
          </cell>
        </row>
        <row r="167">
          <cell r="B167" t="str">
            <v>0700G029 EMISORAS COMUNITARIAS EN CENTROS EDUCATIVOS</v>
          </cell>
        </row>
        <row r="168">
          <cell r="B168" t="str">
            <v>0700G030 PROFESORES ESCALAFONADOS POR CENTRO EDUCATIVO</v>
          </cell>
        </row>
        <row r="169">
          <cell r="B169" t="str">
            <v>0700G031 BIBLIOTECAS POR NIVEL DE ESCOLARIDAD</v>
          </cell>
        </row>
        <row r="170">
          <cell r="B170" t="str">
            <v>0700G032 COSTO DE SUBSIDIO POR ALUMNO</v>
          </cell>
        </row>
        <row r="171">
          <cell r="B171" t="str">
            <v>0700G033 COSTO POR USUARIO ATENDIDO</v>
          </cell>
        </row>
        <row r="172">
          <cell r="B172" t="str">
            <v>0700G034 FINANCIACION DE MATRICULAS POR ICETEX</v>
          </cell>
        </row>
        <row r="173">
          <cell r="B173" t="str">
            <v>0700G035 INVERSION TOTAL POR BENEFICIARIO</v>
          </cell>
        </row>
        <row r="174">
          <cell r="B174" t="str">
            <v>0700G036 SEGUIMIENTO A LA EVALUACION Y ACTUALIZACION DE PROCESOS Y PROCEDIMIENTOS</v>
          </cell>
        </row>
        <row r="175">
          <cell r="B175" t="str">
            <v>0700G037 PROGRAMAS ACADEMICOS EDUCACION SUPERIOR IMPLANTADOS O EN OPERACION</v>
          </cell>
        </row>
        <row r="176">
          <cell r="B176" t="str">
            <v>0700G038 CONSULTAS POR COLECCIONES DE LIBROS QUE HACE PARTE DE LA BIBLIOTECA</v>
          </cell>
        </row>
        <row r="177">
          <cell r="B177" t="str">
            <v>08000000 SECTOR  INTERIOR Y JUSTICIA</v>
          </cell>
        </row>
        <row r="178">
          <cell r="B178" t="str">
            <v>0800G001 DISTRITOS JUDICIALES CREADOS</v>
          </cell>
        </row>
        <row r="179">
          <cell r="B179" t="str">
            <v>0800G002 SOLICITUDES ATENDIDAS</v>
          </cell>
        </row>
        <row r="180">
          <cell r="B180" t="str">
            <v>0800G003 REGISTROS INCORPORADOS</v>
          </cell>
        </row>
        <row r="181">
          <cell r="B181" t="str">
            <v>0800G004 EJECUCION DEL PROYECTO SEGUN CRONOGRAMA</v>
          </cell>
        </row>
        <row r="182">
          <cell r="B182" t="str">
            <v>0800G005 COBERTURA DE FORMACION A FUNCIONARIOS</v>
          </cell>
        </row>
        <row r="183">
          <cell r="B183" t="str">
            <v>0800G006 INTERCOMUNICACION E INTEGRACION DE USUARIOS RAMA JUDICIAL MEDIANTE LA CONEXION AL SISTEMA DE INFORMACION</v>
          </cell>
        </row>
        <row r="184">
          <cell r="B184" t="str">
            <v>0800G007 CONGESTIONAMIENTO Y REPRESAMIENTO DE PROCESOS</v>
          </cell>
        </row>
        <row r="185">
          <cell r="B185" t="str">
            <v>0800G008 IMPLEMENTACION DE ESTACIONES DE TRABAJO</v>
          </cell>
        </row>
        <row r="186">
          <cell r="B186" t="str">
            <v>0800G009 CUBRIMIENTO SISTEMA INFORMACION GESTION JUDICIAL</v>
          </cell>
        </row>
        <row r="187">
          <cell r="B187" t="str">
            <v>0800G010 PROCESOS EVACUADOS</v>
          </cell>
        </row>
        <row r="188">
          <cell r="B188" t="str">
            <v>0800G011 SERVICIOS DE INFORMACION OFRECIDOS INTRANET  /INTERNET DE LA RAMA JUDICIAL</v>
          </cell>
        </row>
        <row r="189">
          <cell r="B189" t="str">
            <v>0800G012 CUPOS PARA CAPACITACION SOLICITADOS</v>
          </cell>
        </row>
        <row r="190">
          <cell r="B190" t="str">
            <v>0800G013 CUPOS OFRECIDOS PARA CAPACITACION</v>
          </cell>
        </row>
        <row r="191">
          <cell r="B191" t="str">
            <v>0800G014 SEGUIMIENTO A LA EJECUCION ESTUDIOS DE MERCADO SEGUN CRONOGRAMA</v>
          </cell>
        </row>
        <row r="192">
          <cell r="B192" t="str">
            <v>0800G015 COSTO UNITARIO PROGRAMADO ESTADISTICAS</v>
          </cell>
        </row>
        <row r="193">
          <cell r="B193" t="str">
            <v>0800G016 COSTO UNITARIO EJECUTADO ESTADISTICAS</v>
          </cell>
        </row>
        <row r="194">
          <cell r="B194" t="str">
            <v>0800G017 RELACION COSTO UNITARIO PROGRAMADO VS EJECUTADO DE ESTADISTICAS</v>
          </cell>
        </row>
        <row r="195">
          <cell r="B195" t="str">
            <v>0800G018 COSTO UNITARIO PROGRAMADO LEGISLATIVO</v>
          </cell>
        </row>
        <row r="196">
          <cell r="B196" t="str">
            <v>0800G019 COSTO UNITARIO EJECUTADO LEGISLATIVO</v>
          </cell>
        </row>
        <row r="197">
          <cell r="B197" t="str">
            <v>0800G020 RELACION COSTO UNITARIO PROGRAMADO VS EJECUTADO LEGISLATIVO</v>
          </cell>
        </row>
        <row r="198">
          <cell r="B198" t="str">
            <v>0800G021 COSTO UNITARIO PROGRAMADO MAPA</v>
          </cell>
        </row>
        <row r="199">
          <cell r="B199" t="str">
            <v>0800G022 COSTO UNITARIO EJECUTADO MAPA</v>
          </cell>
        </row>
        <row r="200">
          <cell r="B200" t="str">
            <v>0800G023 RELACION COSTO UNITARIO PROGRAMADO VS EJECUTADO MAPA</v>
          </cell>
        </row>
        <row r="201">
          <cell r="B201" t="str">
            <v>0800G024 COSTO UNITARIO PROGRAMADO ARCHIVOS</v>
          </cell>
        </row>
        <row r="202">
          <cell r="B202" t="str">
            <v>0800G025 COSTO UNITARIO EJECUTADO ARCHIVOS</v>
          </cell>
        </row>
        <row r="203">
          <cell r="B203" t="str">
            <v>0800G026 RELACION COSTO UNITARIO PROGRAMADO VS EJECUTADO ARCHIVOS</v>
          </cell>
        </row>
        <row r="204">
          <cell r="B204" t="str">
            <v>0800G027 COSTO UNITARIO PROGRAMADO MODELOS</v>
          </cell>
        </row>
        <row r="205">
          <cell r="B205" t="str">
            <v>0800G028 COSTO UNITARIO EJECUTADO MODELOS</v>
          </cell>
        </row>
        <row r="206">
          <cell r="B206" t="str">
            <v>0800G029 RELACION COSTO UNITARIO PROGRAMADO VS EJECUTADO MODELOS</v>
          </cell>
        </row>
        <row r="207">
          <cell r="B207" t="str">
            <v>0800G030 COSTO INVERTIDO EN MEJORAMIENTO DE ESQUEMAS DE SEGURIDAD</v>
          </cell>
        </row>
        <row r="208">
          <cell r="B208" t="str">
            <v>0800G031 ASPIRANTES APROBADOS</v>
          </cell>
        </row>
        <row r="209">
          <cell r="B209" t="str">
            <v>0800G032 INVERSION HORA POR FUNCIONARIO CAPACITADO</v>
          </cell>
        </row>
        <row r="210">
          <cell r="B210" t="str">
            <v>0800G033 INVERSION HORA POR EMPLEADO CAPACITADO</v>
          </cell>
        </row>
        <row r="211">
          <cell r="B211" t="str">
            <v>0800G034 USUARIOS CON ACCESO A LA INFORMACION NACIONAL E INTERNACIONAL</v>
          </cell>
        </row>
        <row r="212">
          <cell r="B212" t="str">
            <v>0800G035 TIEMPO DE EJECUCION DEL PROYECTO</v>
          </cell>
        </row>
        <row r="213">
          <cell r="B213" t="str">
            <v>0800G036 ACTUALIZACION PAGINA WEB Y MEDIOS OPTICOS</v>
          </cell>
        </row>
        <row r="214">
          <cell r="B214" t="str">
            <v>0800G037 TASA DE PRODUCCION DE ACTIVIDADES</v>
          </cell>
        </row>
        <row r="215">
          <cell r="B215" t="str">
            <v>0800G038 TASA DE CUMPLIMIENTO DE ACTIVIDADES</v>
          </cell>
        </row>
        <row r="216">
          <cell r="B216" t="str">
            <v>0800G039 TASA DE CUMPLIMIENTO DE LA ASIGNACION PRESUPUESTAL</v>
          </cell>
        </row>
        <row r="217">
          <cell r="B217" t="str">
            <v>0800G040 CUBRIMIENTO ESTACIONES DE TRABAJO</v>
          </cell>
        </row>
        <row r="218">
          <cell r="B218" t="str">
            <v>0800G041 CUBRIMIENTO SISTEMA DE INFORMACION GESTION JUDICIAL</v>
          </cell>
        </row>
        <row r="219">
          <cell r="B219" t="str">
            <v>0800G042 EJECUCION ESTUDIOS DE MERCADO</v>
          </cell>
        </row>
        <row r="220">
          <cell r="B220" t="str">
            <v>09000000 SECTOR MEDIO AMBIENTE</v>
          </cell>
        </row>
        <row r="221">
          <cell r="B221" t="str">
            <v>0900G001 INFRACCIONES IMPUESTAS POR EXPLOTACION ILEGAL</v>
          </cell>
        </row>
        <row r="222">
          <cell r="B222" t="str">
            <v>0900G002 INCENTIVOS A LA REFORESTACION</v>
          </cell>
        </row>
        <row r="223">
          <cell r="B223" t="str">
            <v>0900G003 PAQUETES TECNOLOGICOS VALIDADOS E IMPLEMENTADOS DE APROVECHAMEINTO DE PRODUCTOS NO MADERABLES</v>
          </cell>
        </row>
        <row r="224">
          <cell r="B224" t="str">
            <v>0900G004 AREAS DE CUBRIMIENTO DEL SISTEMA DE PARQUES NACIONALES, SPNN</v>
          </cell>
        </row>
        <row r="225">
          <cell r="B225" t="str">
            <v>0900G005 AREAS DEL SISTEMA DE PARQUES NACIONALES, SPNN CON PLANES DE MANEJO</v>
          </cell>
        </row>
        <row r="226">
          <cell r="B226" t="str">
            <v>0900G006 NUEVAS AREAS DECLARADAS EN EL SISTEMA DE PARQUES NACIONALES, SPNN</v>
          </cell>
        </row>
        <row r="227">
          <cell r="B227" t="str">
            <v>0900G007 CUBRIMIENTO POR FUNCIONARIO DE LA UNIDAD ADMINISTRATIVA ESPECIAL DEL SISTEMA DE PARQUES NACIONALES, UAESPNN A LAS AREAS DEL SISTEMA DE PARQUES NACIONALES, SPNN</v>
          </cell>
        </row>
        <row r="228">
          <cell r="B228" t="str">
            <v>0900G008 AREAS DEL SISTEMA DE PARQUES NACIONALES, SPNN CON MANEJO INTERCULTURAL</v>
          </cell>
        </row>
        <row r="229">
          <cell r="B229" t="str">
            <v>0900G009 AREAS DEL SISTEMA DE PARQUE NACIONALES, SPNN CON ACUERDOS SOCIALES DE MANEJO</v>
          </cell>
        </row>
        <row r="230">
          <cell r="B230" t="str">
            <v>0900G010 AREAS DE RESERVA DE LA SOCIEDAD CIVIL REGISTRADAS</v>
          </cell>
        </row>
        <row r="231">
          <cell r="B231" t="str">
            <v>0900G011 AREAS NATURALES PROTEGIDAS DEL NIVEL LOCAL DECLARADAS</v>
          </cell>
        </row>
        <row r="232">
          <cell r="B232" t="str">
            <v>0900G012 AREAS NATURALES PROTEGIDAS  DECLARADAS POR LA CORPORACION AUTONOMA REGIONAL, CAR Y/O DEPARTAMENTOS.</v>
          </cell>
        </row>
        <row r="233">
          <cell r="B233" t="str">
            <v>0900G013 CUENCAS DECLARADAS EN ORDENAMIENTO Y CONSERVACION A NIVEL NACIONAL.</v>
          </cell>
        </row>
        <row r="234">
          <cell r="B234" t="str">
            <v>0900G014 INCENTIVOS OTORGADOS</v>
          </cell>
        </row>
        <row r="235">
          <cell r="B235" t="str">
            <v>0900G015 MUNICIPIOS CON PROGRAMA DE EDUCACION AMBIENTAL EN EL MANEJO INTEGRAL DE RESIDUOS SOLIDOS.</v>
          </cell>
        </row>
        <row r="236">
          <cell r="B236" t="str">
            <v>0900G016 ASESORIAS O ACOMPAÑAMIENTO A PROCESOS PRODUCTIVOS POR PARTE DEL MINAMBIENTE</v>
          </cell>
        </row>
        <row r="237">
          <cell r="B237" t="str">
            <v>0900G017 AREA ADQUIRIDA Y DEDICADA A LA CONSERVACION</v>
          </cell>
        </row>
        <row r="238">
          <cell r="B238" t="str">
            <v>0900G018 PRESUPUESTO APROBADO AL  SISTEMA DE PARQUES NACIONALES VS PRESUPUESTO REQUERIDO.</v>
          </cell>
        </row>
        <row r="239">
          <cell r="B239" t="str">
            <v>0900G019 CONSTRUCCION DE INFRAESTRUCTURA ECOTURISTICA DEL SISTEMA NACIONAL DE PARQUES, SPNN</v>
          </cell>
        </row>
        <row r="240">
          <cell r="B240" t="str">
            <v>0900G020 INFRAESTRUCTURA EN MANTENIMIENTO EN EL SISTEMA DE PARQUES NACIONALES, SPNN DE ECOTURISMO</v>
          </cell>
        </row>
        <row r="241">
          <cell r="B241" t="str">
            <v>0900G021 SISTEMAS REGIONALES Y LOCALES DE AREAS PROTEGIDAS ACOMPAÑADOS POR EL SISTEMA DE PARQUES NACIONALES, SPNN</v>
          </cell>
        </row>
        <row r="242">
          <cell r="B242" t="str">
            <v>0900G022 INCENTIVOS A LA CONSERVACION DEL MEDIO AMBIENTE OTORGADOS</v>
          </cell>
        </row>
        <row r="243">
          <cell r="B243" t="str">
            <v>0900G023 OTORGAMIENTO DE ACUERDOS A LA CONSERVACION DEL MEDIO AMBIENTE</v>
          </cell>
        </row>
        <row r="244">
          <cell r="B244" t="str">
            <v>0900G024 SEGUIMIENTO A LA FORMULACION DEL PROYECTO DE PROCESOS DE TECNOLOGIAS LIMPIAS</v>
          </cell>
        </row>
        <row r="245">
          <cell r="B245" t="str">
            <v>0900G025 MONTO DE CARGA CONTAMINANTE - DBO (MEDIDA CONTENIDA DE MATERIA ORGANICA BIODEGRADABLE)</v>
          </cell>
        </row>
        <row r="246">
          <cell r="B246" t="str">
            <v>0900G026 MONTO DE CARGA CONTAMINANTE - SST (MEDIDA DE SOLIDOS SUSPENDIDOS TOTALES)</v>
          </cell>
        </row>
        <row r="247">
          <cell r="B247" t="str">
            <v>0900G027 PROYECTOS PILOTO DE DESCONTAMINACION DE AGUAS</v>
          </cell>
        </row>
        <row r="248">
          <cell r="B248" t="str">
            <v>10000000 SECTOR ADMINISTRACION DEL ESTADO</v>
          </cell>
        </row>
        <row r="249">
          <cell r="B249" t="str">
            <v>1000G001 INGRESOS TRIBUTARIOS TERRITORIALES</v>
          </cell>
        </row>
        <row r="250">
          <cell r="B250" t="str">
            <v>1000G002 GASTOS DE FUNCIONAMIENTO ENTES TERRITORIALES</v>
          </cell>
        </row>
        <row r="251">
          <cell r="B251" t="str">
            <v>1000G003 CONTRATOS FIRMADOS PARA DAR CUMPLIMIENTO AL PROYECTO MAFP</v>
          </cell>
        </row>
        <row r="252">
          <cell r="B252" t="str">
            <v>1000G101 COBERTURA UNIDADES DE ATENCION Y ORIENTACION CONFORMADAS Y FORTALECIDAS</v>
          </cell>
        </row>
        <row r="253">
          <cell r="B253" t="str">
            <v>1000G102 EJECUCION PRESUPUESTAL VS APROPIAPIACION DEFINITIVA</v>
          </cell>
        </row>
        <row r="254">
          <cell r="B254" t="str">
            <v>1000G103 ALIANZAS FIRMADAS PARA AYUDA A DESPLAZADOS</v>
          </cell>
        </row>
        <row r="255">
          <cell r="B255" t="str">
            <v>1000G104 RETORNO DE FAMILIAS POR LA GESTION PROGRAMAS DE LA RED SOCIAL DE SOLIDARIDAD, RSS</v>
          </cell>
        </row>
        <row r="256">
          <cell r="B256" t="str">
            <v>1000G105 REDES TERRITORIALES CONFORMADAS</v>
          </cell>
        </row>
        <row r="257">
          <cell r="B257" t="str">
            <v>1000G106 AVANCE EN LA IMPLEMENTACION DE SISTEMAS DE MONITOREO Y SEGUIMIENTO</v>
          </cell>
        </row>
        <row r="258">
          <cell r="B258" t="str">
            <v>1000G107 NRO DE FAMILIAS RETORNADAS</v>
          </cell>
        </row>
        <row r="259">
          <cell r="B259" t="str">
            <v>1000G108 NRO DE FAMILIAS REUBICADAS</v>
          </cell>
        </row>
        <row r="260">
          <cell r="B260" t="str">
            <v>1000G109 ACCIONES DE FORTALECIMIENTO Y PROMOCION PARA LA CONFORMACION DE COMITES MUNICIPALES Y DEPARTAMENTALES</v>
          </cell>
        </row>
        <row r="261">
          <cell r="B261" t="str">
            <v>1000G110 ACCIONES DE FORTALECIMIENTO INSTITUCIONAL EMPRENDIDAS</v>
          </cell>
        </row>
        <row r="262">
          <cell r="B262" t="str">
            <v>1000G111 ACCIONES DE CAPACITACION PARA FORTALECIMIENTO DE REDES COMUNITARIAS EMPRENDIDAS</v>
          </cell>
        </row>
        <row r="263">
          <cell r="B263" t="str">
            <v>1000G112 PLANES PARA GARANTIZAR LA PROTECCION Y SEGURIDAD A LA POBLACION</v>
          </cell>
        </row>
        <row r="264">
          <cell r="B264" t="str">
            <v>1000G113 ESTRATEGIAS PARA ORGANIZAR Y FORTALECER LOS PROCESOS SOCIALES, COMUNITARIOS IMPLEMENTADOS</v>
          </cell>
        </row>
        <row r="265">
          <cell r="B265" t="str">
            <v>1000G114 ESTRATEGIAS PARA ORGANIZAR Y FORTALECER LA ADMINISTRACION PUBLICA REALIZADOS</v>
          </cell>
        </row>
        <row r="266">
          <cell r="B266" t="str">
            <v>1000G115 PLANES Y ESTRATEGIAS PARA ORGANIZAR Y FORTALECER INCORPORACION CON LA COMUNIDAD RECEPTORA</v>
          </cell>
        </row>
        <row r="267">
          <cell r="B267" t="str">
            <v>1000G201 EJECUCION REAL DEL GASTO PUBLICO</v>
          </cell>
        </row>
        <row r="268">
          <cell r="B268" t="str">
            <v>1000G202 IMPLEMENTACION DEL SISTEMA DE GESTION</v>
          </cell>
        </row>
        <row r="269">
          <cell r="B269" t="str">
            <v>1000G203 IMPLEMENTACION DEL SISTEMA DATAWAREHOUSE</v>
          </cell>
        </row>
        <row r="270">
          <cell r="B270" t="str">
            <v>1000G204 IMPLEMENTACION DEL SISTEMA DE SEGURIDAD</v>
          </cell>
        </row>
        <row r="271">
          <cell r="B271" t="str">
            <v>1000G205 TIEMPO DE EJECUCION DE PROYECTO</v>
          </cell>
        </row>
        <row r="272">
          <cell r="B272" t="str">
            <v>1000G206 RECURSO INVERTIDOS POR UNIDAD DE EQUIPO REPARADO POR LA ENTIDAD</v>
          </cell>
        </row>
        <row r="273">
          <cell r="B273" t="str">
            <v>1000G207 RECURSOS INVERTIDOS POR LA ENTIDAD EN INFRAESTRUCTURA</v>
          </cell>
        </row>
        <row r="274">
          <cell r="B274" t="str">
            <v>1000G208 COSTOS DE RENOVACION DE EQUIPOS FRENTE AL COSTO DEL MISMO</v>
          </cell>
        </row>
        <row r="275">
          <cell r="B275" t="str">
            <v>1000G209 COSTO HORA DE INVERSION EN CAPACITACION A FUNCIONARIOS</v>
          </cell>
        </row>
        <row r="276">
          <cell r="B276" t="str">
            <v>1000G301 PUBLICACION DE DOCUMENTOS</v>
          </cell>
        </row>
        <row r="277">
          <cell r="B277" t="str">
            <v>1000G302 REUNIONES ATENDIDAS</v>
          </cell>
        </row>
        <row r="278">
          <cell r="B278" t="str">
            <v>1000G303 AVANCE DE LA PROGRAMACION DE PROYECTOS (IMPULSADOS, APOYADOS, FINNACIADOS, ETC)</v>
          </cell>
        </row>
        <row r="279">
          <cell r="B279" t="str">
            <v>1000G304 PROYECTOS Y/O PROGRAMAS EXITOSOS DEL  PROGRAMA  PLAN CARIBE</v>
          </cell>
        </row>
        <row r="280">
          <cell r="B280" t="str">
            <v>1000G305 GESTION DEL PROGRAMA PLAN CARIBE</v>
          </cell>
        </row>
        <row r="281">
          <cell r="B281" t="str">
            <v>1000G306 FUNCIONARIOS CAPACITADOS EN PROYECTOS</v>
          </cell>
        </row>
        <row r="282">
          <cell r="B282" t="str">
            <v>1000G307 ENTIDADES CAPACITADAS EN PROYECTOS</v>
          </cell>
        </row>
        <row r="283">
          <cell r="B283" t="str">
            <v>1000G308 CUMPLIMIENTO A CRONOGRAMA DE IMPLEMENTACION DEL SINAGEP</v>
          </cell>
        </row>
        <row r="284">
          <cell r="B284" t="str">
            <v>1000G310 COBERTURA DE ACOMPAÑAMIENTO TERRITORIAL</v>
          </cell>
        </row>
        <row r="285">
          <cell r="B285" t="str">
            <v>1000G311 PROYECTOS DE ASESORIA</v>
          </cell>
        </row>
        <row r="286">
          <cell r="B286" t="str">
            <v>1000G312 ACTIVIDADES DE CAPACITACION</v>
          </cell>
        </row>
        <row r="287">
          <cell r="B287" t="str">
            <v>1000G313 RECURSOS UTILIZADOS EN PUBLICACIONES</v>
          </cell>
        </row>
        <row r="288">
          <cell r="B288" t="str">
            <v>1000G314 RECURSOS INVERTIDOS EN REPOSICION DE EQUIPOS</v>
          </cell>
        </row>
        <row r="289">
          <cell r="B289" t="str">
            <v>1000G315 RECURSOS UTILIZADOS EN MANTENIMIENTO</v>
          </cell>
        </row>
        <row r="290">
          <cell r="B290" t="str">
            <v>1000G316 RECURSOS UTILIZADOS EN MATERIALES Y SUMINISTROS</v>
          </cell>
        </row>
        <row r="291">
          <cell r="B291" t="str">
            <v>1000G317 UTILIZACION DE CUPOS OFRECIDOS EN LOS PROGRAMAS DE BIENESTAR SOCIAL</v>
          </cell>
        </row>
        <row r="292">
          <cell r="B292" t="str">
            <v>1000G318 DEPURACION (REVISION) CUENTA DE PROPIEDAD Y EQUIPO</v>
          </cell>
        </row>
        <row r="293">
          <cell r="B293" t="str">
            <v>1000G319 CONVENIOS FIRMADOS PARA LA PREPARACION DE PROYECTOS (QUE CONTARON CON ASESORIA POR PARTE DEL DNP)</v>
          </cell>
        </row>
        <row r="294">
          <cell r="B294" t="str">
            <v>1000G401 PROGRAMACION AVANCE A DE PROYECTOS DAS.</v>
          </cell>
        </row>
        <row r="295">
          <cell r="B295" t="str">
            <v>1000G501 RESPUESTA A REQUERIMIENTOS O SOLICITUDES</v>
          </cell>
        </row>
        <row r="296">
          <cell r="B296" t="str">
            <v>1000G502 SOLUCIONES INFORMATICAS IMPLEMENTADAS</v>
          </cell>
        </row>
        <row r="297">
          <cell r="B297" t="str">
            <v>11000000 SECTOR AGROPECUARIO</v>
          </cell>
        </row>
        <row r="298">
          <cell r="B298" t="str">
            <v>1100G001 CARTERA AGROPECUARIA POR LINEA DE CREDITO</v>
          </cell>
        </row>
        <row r="299">
          <cell r="B299" t="str">
            <v>1100G002 ALIANZAS FIRMADAS FRENTE A DEMANDA DE CONSTITUCION DE ALIANZAS</v>
          </cell>
        </row>
        <row r="300">
          <cell r="B300" t="str">
            <v>1100G003 ALIANZAS ESTRATEGICAS FIRMADAS PARA ADECUACION DE TIERRAS</v>
          </cell>
        </row>
        <row r="301">
          <cell r="B301" t="str">
            <v>1100G004 LABORATORIOS Y CENTROS DE DIAGNOSTICO PARA LA  PREVENCION Y CONTROL DE LA SANIDAD AGROPECUARIA EN OPERACION</v>
          </cell>
        </row>
        <row r="302">
          <cell r="B302" t="str">
            <v>1100G005 AREAS LIBRES DE PLAGAS</v>
          </cell>
        </row>
        <row r="303">
          <cell r="B303" t="str">
            <v>1100G006 FUNCIONARIOS CAPACITADOS A NIVEL DE POSGRADO</v>
          </cell>
        </row>
        <row r="304">
          <cell r="B304" t="str">
            <v>1100G007 CAPACITACION NO FORMAL A FUNCIONARIOS</v>
          </cell>
        </row>
        <row r="305">
          <cell r="B305" t="str">
            <v>1100G009 CAPACITACION Y FORTALECIMIENTO DE ORGANIZACIONES AFRO COLOMBIANAS</v>
          </cell>
        </row>
        <row r="306">
          <cell r="B306" t="str">
            <v>1100G010 COFINANCIACIONES OBTENIDAS</v>
          </cell>
        </row>
        <row r="307">
          <cell r="B307" t="str">
            <v>1100G011 COFINANCIACION A PROYECTOS</v>
          </cell>
        </row>
        <row r="308">
          <cell r="B308" t="str">
            <v>1100G012 COMERCIALIZACION DE SERVICIOS AMBIENTALES EN LOS TERRITORIOS DE COMUNIDADES NEGRAS</v>
          </cell>
        </row>
        <row r="309">
          <cell r="B309" t="str">
            <v>1100G013 CONVENIOS FIRMADOS CON ENTES TERRITORIALES</v>
          </cell>
        </row>
        <row r="310">
          <cell r="B310" t="str">
            <v>1100G014 CONVENIOS FIRMADOS CON ENTES PUBLICOS NACIONALES  Y PRIVADOS</v>
          </cell>
        </row>
        <row r="311">
          <cell r="B311" t="str">
            <v>1100G015 CONVENIOS FIRMADOS O FORTALECIDOS</v>
          </cell>
        </row>
        <row r="312">
          <cell r="B312" t="str">
            <v>1100G016 CURSOS DE CAPACITACION Y TRANSFERENCIAS DE TECNOLOGIAS REALIZADOS</v>
          </cell>
        </row>
        <row r="313">
          <cell r="B313" t="str">
            <v>1100G017 EFECTIVIDAD DEL RECAUDO</v>
          </cell>
        </row>
        <row r="314">
          <cell r="B314" t="str">
            <v>1100G018 ESPECIES VEGETALES CON TECNOLOGIA IDENTIFICADA PARA EVALUACION DE RIESGOS DERIVADOS DEL USO DE ORGANISMOS MODIFICADOS GENETICAMENTE</v>
          </cell>
        </row>
        <row r="315">
          <cell r="B315" t="str">
            <v>1100G019 COBERTURA DE ADECUACION DE TIERRAS</v>
          </cell>
        </row>
        <row r="316">
          <cell r="B316" t="str">
            <v>1100G020 INFRACCIONES POR EXPLOTACION ILEGAL</v>
          </cell>
        </row>
        <row r="317">
          <cell r="B317" t="str">
            <v>1100G021 DIAGNOSTICOS GENERADOS</v>
          </cell>
        </row>
        <row r="318">
          <cell r="B318" t="str">
            <v>1100G022 AREA ADECUADA QUE SE INCORPORAN EN PEQUEÑA ESCALA ACUICOLA</v>
          </cell>
        </row>
        <row r="319">
          <cell r="B319" t="str">
            <v>1100G023 AREA ATENDIDA CON CUBRIMIENTO DE INCENTIVO FINANCIERO</v>
          </cell>
        </row>
        <row r="320">
          <cell r="B320" t="str">
            <v>1100G024 PAQUETES TECNOLOGICOS DE ESPECIES PROMISORIAS RECOMENDADOS PARA TRANSFERENCIA A PRODUCTORES</v>
          </cell>
        </row>
        <row r="321">
          <cell r="B321" t="str">
            <v>1100G025 PLANES DE ORDENAMIENTO Y MANEJO DE RECURSOS PESQUEROS</v>
          </cell>
        </row>
        <row r="322">
          <cell r="B322" t="str">
            <v>1100G026 POBLACION AFRO COLOMBIANA BENEFICIADA CON TIERRA</v>
          </cell>
        </row>
        <row r="323">
          <cell r="B323" t="str">
            <v>1100G027 PRODUCCION AGROPECUARIA CON INCENTIVOS A LA COMERCIALIZACION</v>
          </cell>
        </row>
        <row r="324">
          <cell r="B324" t="str">
            <v>1100G028 AREA CONSTITUIDA O AMPLIADA EN RESGUARDOS INDIGENAS</v>
          </cell>
        </row>
        <row r="325">
          <cell r="B325" t="str">
            <v>1100G029 AREA TITULADA</v>
          </cell>
        </row>
        <row r="326">
          <cell r="B326" t="str">
            <v>1100G030 CARTERA COMPRADA</v>
          </cell>
        </row>
        <row r="327">
          <cell r="B327" t="str">
            <v>1100G031 FAMILIAS BENEFICIADAS CON ADQUISICION DE TIERRAS</v>
          </cell>
        </row>
        <row r="328">
          <cell r="B328" t="str">
            <v>1100G032 AREA ADQUIRIDAS PARA CAMPESINOS</v>
          </cell>
        </row>
        <row r="329">
          <cell r="B329" t="str">
            <v>1100G033 INSUMOS AGRICOLAS QUE NO CUMPLEN CON LA CALIDAD OFRECIDA POR LOS PRODUCTORES</v>
          </cell>
        </row>
        <row r="330">
          <cell r="B330" t="str">
            <v>1100G034 INSUMOS PECUARIOS QUE NO CUMPLEN CON LOS REQUISITOS DE CALIDAD</v>
          </cell>
        </row>
        <row r="331">
          <cell r="B331" t="str">
            <v>1100G035 AREA DE INFRAESTRUCTURA MEJORADA</v>
          </cell>
        </row>
        <row r="332">
          <cell r="B332" t="str">
            <v>1100G036 MICROEMPRESARIOS BENEFICIADOS</v>
          </cell>
        </row>
        <row r="333">
          <cell r="B333" t="str">
            <v>1100G037 PREDIOS AJUSTADOS AL CRITERIO DE CONCENTRACION PARCELARIA</v>
          </cell>
        </row>
        <row r="334">
          <cell r="B334" t="str">
            <v>1100G038 RESGUARDOS INDIGENAS CONSTITUIDOS</v>
          </cell>
        </row>
        <row r="335">
          <cell r="B335" t="str">
            <v>1100G039 INVESTIGACION ESTABLECIDAS EN CADENAS</v>
          </cell>
        </row>
        <row r="336">
          <cell r="B336" t="str">
            <v>1100G040 DESARROLLO DE CADENAS</v>
          </cell>
        </row>
        <row r="337">
          <cell r="B337" t="str">
            <v>1100G041 SOLUCIONES DE VIVIENDA</v>
          </cell>
        </row>
        <row r="338">
          <cell r="B338" t="str">
            <v>1100G042 TITULOS EXPEDIDOS</v>
          </cell>
        </row>
        <row r="339">
          <cell r="B339" t="str">
            <v>1100G043 VACUNACION CONTRA LA FIEBRE AFTOSA EN BOVINOS</v>
          </cell>
        </row>
        <row r="340">
          <cell r="B340" t="str">
            <v>1100G044 PRODUCTOS CON CADENAS ESTABLECIDAS</v>
          </cell>
        </row>
        <row r="341">
          <cell r="B341" t="str">
            <v>1100G045 PROTECCION DE DERECHOS LA PROPIEDAD INTELECTUAL EN VARIEDADES VEGETALES</v>
          </cell>
        </row>
        <row r="342">
          <cell r="B342" t="str">
            <v>1100G046 TIERRAS TITULADAS COLECTIVAMENTE A LAS COMUNIDADES NEGRAS</v>
          </cell>
        </row>
        <row r="343">
          <cell r="B343" t="str">
            <v>1100G047 TITULOS COLECTIVOS EXPEDIDOS</v>
          </cell>
        </row>
        <row r="344">
          <cell r="B344" t="str">
            <v>1100G048 VALOR SUBSIDIO DE TIERRA OTORGADOS POR FAMILIA</v>
          </cell>
        </row>
        <row r="345">
          <cell r="B345" t="str">
            <v>12000000 SECTOR SANEAMIENTO BASICO</v>
          </cell>
        </row>
        <row r="346">
          <cell r="B346" t="str">
            <v>1200G001 KILOMETROS DE RED DOMICILIARIA ATENDIDOS</v>
          </cell>
        </row>
        <row r="347">
          <cell r="B347" t="str">
            <v>1200G002 EMPRESAS EFICIENTES</v>
          </cell>
        </row>
        <row r="348">
          <cell r="B348" t="str">
            <v>1200G003 INSTRUMENTOS DE ASISTENCIA TECNICA DESARROLLADOS</v>
          </cell>
        </row>
        <row r="349">
          <cell r="B349" t="str">
            <v>1200G004 CONVENIOS O ACUERDOS SUSCRITOS CON MUNICIPIOS PARA LA ESTRUCTURACION DE ESQUEMAS SOLIDARIOS</v>
          </cell>
        </row>
        <row r="350">
          <cell r="B350" t="str">
            <v>13000000 SECTOR TRABAJO Y SEGURIDAD SOCIAL</v>
          </cell>
        </row>
        <row r="351">
          <cell r="B351" t="str">
            <v>1300G001 ENTES TERRITORIALES CON LOS CUALES EL ICBF HA CONCERTADO LA INCLUSION DE PROYECTOS DE NIÑEZ Y FAMILIA EN EL PLAN DE DESARROLLO TERRITORIAL</v>
          </cell>
        </row>
        <row r="352">
          <cell r="B352" t="str">
            <v>1300G002 FAMILIAS DESPLAZADAS ATENDIDAS POR LA RED DE SOLIDARIDAD SOCIAL</v>
          </cell>
        </row>
        <row r="353">
          <cell r="B353" t="str">
            <v>1300G003 PROCESOS PRODUCTIVOS AGRICOLAS EN  IMPLEMENTACION</v>
          </cell>
        </row>
        <row r="354">
          <cell r="B354" t="str">
            <v>1300G004 PROGRAMAS DE DESARROLLO Y PAZ EN IMPLEMENTACION</v>
          </cell>
        </row>
        <row r="355">
          <cell r="B355" t="str">
            <v>1300G005 PROYECTOS EN IMPLEMENTACION QUE CONTRARRESTEN EL DETERIORO AMBIENTAL PRODUCIDO POR CULTIVOS ILICITOS</v>
          </cell>
        </row>
        <row r="356">
          <cell r="B356" t="str">
            <v>1300G006 RECAUDO DE APORTES PARAFISCALES</v>
          </cell>
        </row>
        <row r="357">
          <cell r="B357" t="str">
            <v>1300G007 INGRESOS RECAUDADOS POR PRODUCCION DE CENTROS</v>
          </cell>
        </row>
        <row r="358">
          <cell r="B358" t="str">
            <v>1300G008 PRESUPUESTO EJECUTADO POR ADMINISTRACION EDUCATIVA Y APOYO A LA FORMACION</v>
          </cell>
        </row>
        <row r="359">
          <cell r="B359" t="str">
            <v>1300G009 RECAUDO DE APORTES FONDO INDUSTRIA DE LA CONSTRUCCION, FIC</v>
          </cell>
        </row>
        <row r="360">
          <cell r="B360" t="str">
            <v>1300G010 RECURSOS PRESUPUESTALES ASIGNADOS PARA ACTUALIZACION O ELABORACION DE DISEÑOS CURRICULARES</v>
          </cell>
        </row>
        <row r="361">
          <cell r="B361" t="str">
            <v>1300G011 RECURSOS PRESUPUESTALES ASIGNADOS PARA DOTACION Y SUSTITUCION DE EQUIPOS</v>
          </cell>
        </row>
        <row r="362">
          <cell r="B362" t="str">
            <v>1300G012 RECURSOS PRESUPUESTALES ASIGNADOS PARA LA ADECUACION DE EDIFICIOS</v>
          </cell>
        </row>
        <row r="363">
          <cell r="B363" t="str">
            <v>1300G013 RECURSOS QUE RESPALDAN EL PAGO DE LAS MESADAS PENSIONALES</v>
          </cell>
        </row>
        <row r="364">
          <cell r="B364" t="str">
            <v>1300G014 RECOPILACION DE INFORMACION DE LAS ADMINISTRADORAS DE PLANES DE BENEFICIOS, APB</v>
          </cell>
        </row>
        <row r="365">
          <cell r="B365" t="str">
            <v>1300G015 CANTIDAD DE CASOS IRREGULARES DETECTADOS</v>
          </cell>
        </row>
        <row r="366">
          <cell r="B366" t="str">
            <v>14000000 SECTOR VIVIENDA Y DESARROLLO URBANO</v>
          </cell>
        </row>
        <row r="367">
          <cell r="B367" t="str">
            <v>1400G001 RECURSOS DESTINADOS A  LA  CONSTRUCCION DE VIVIENDA DE INTERES  SOCIAL</v>
          </cell>
        </row>
        <row r="368">
          <cell r="B368" t="str">
            <v>1400G002 MUNICIPIOS CON PLANES DE ORDENAMIENTO TERRITORIAL, POT´S ADOPTADOS</v>
          </cell>
        </row>
        <row r="369">
          <cell r="B369" t="str">
            <v>1400G003 MUNICIPIOS QUE HA REALIZADO MODIFICACIONES AL POT POR VARIABLE DE AMENAZAS Y RIESGOS</v>
          </cell>
        </row>
        <row r="370">
          <cell r="B370" t="str">
            <v>1400G004 PREDIOS LEGALIZADOS</v>
          </cell>
        </row>
        <row r="371">
          <cell r="B371" t="str">
            <v>1400G005 AVANCE EN TIEMPO DEL PROYECTO.</v>
          </cell>
        </row>
        <row r="372">
          <cell r="B372" t="str">
            <v>1400G006 NORMAS DE CALIDAD DE VIVIENDA INCORPORADAS AL SISTEMA PRODUCTIVO</v>
          </cell>
        </row>
        <row r="373">
          <cell r="B373" t="str">
            <v>15000000 SECTOR DESARROLLO COMUNITARIO</v>
          </cell>
        </row>
        <row r="374">
          <cell r="B374" t="str">
            <v>1500G001 PRESUPUESTO EJECUTADO EN PROGRAMAS DIRIGIDOS A COMUNIDADES CAMPESINAS</v>
          </cell>
        </row>
        <row r="375">
          <cell r="B375" t="str">
            <v>1500G002 GASTOS DE INVER Y FUNCIONAMIENTO .</v>
          </cell>
        </row>
        <row r="376">
          <cell r="B376" t="str">
            <v>17000000 SECTOR TURISMO</v>
          </cell>
        </row>
        <row r="377">
          <cell r="B377" t="str">
            <v>1700G001 ASIGNACION DE RECURSOS SECTOR TURISMO</v>
          </cell>
        </row>
        <row r="378">
          <cell r="B378" t="str">
            <v>1700G002 CUBRIMIENTO DE ATRACTIVOS TURISTICOS CON VIGILANCIA</v>
          </cell>
        </row>
        <row r="379">
          <cell r="B379" t="str">
            <v>1700G003 EFECTIVOS DE POLICIA TURISTICA REQUERIDOS</v>
          </cell>
        </row>
        <row r="380">
          <cell r="B380" t="str">
            <v>1700G004 INVERSION EN ADQUISICION Y EQUIPOS DENTRO DEL PRESUPUESTO DE LA ENTIDAD</v>
          </cell>
        </row>
        <row r="381">
          <cell r="B381" t="str">
            <v>1700G005 INVERSION EN ACTIVIDADES DE CAPACITACION TURISTICA DENTRO DEL PRESUPUESTO DE LA ENTIDAD</v>
          </cell>
        </row>
        <row r="382">
          <cell r="B382" t="str">
            <v>1700G006 CUBRIMIENTO CON PUNTOS DE INFORMACION Y CONTROL</v>
          </cell>
        </row>
        <row r="383">
          <cell r="B383" t="str">
            <v>1700G007 PUESTOS DE INFORMACION Y CONTROL EN DESTINOS TURISTICOS</v>
          </cell>
        </row>
        <row r="384">
          <cell r="B384" t="str">
            <v>1700G008 PARTICIPACION EN REUNIONES TECNICAS</v>
          </cell>
        </row>
        <row r="385">
          <cell r="B385" t="str">
            <v>1700G009 INVERSION EN ACTIVIDADES DE APROVECHAMIENTO Y PARTICIPACION DENTRO DEL PRESUPUESTO DE LA ENTIDAD</v>
          </cell>
        </row>
        <row r="386">
          <cell r="B386" t="str">
            <v>1700G010 DIVISAS RECIBIDAS POR TURISMO</v>
          </cell>
        </row>
        <row r="387">
          <cell r="B387" t="str">
            <v>1700G011 QUEJAS Y RECLAMOS CONTRA PRESTADORES DE SERVICIOS TURISTICOS ANTES DE LA CERTIFICACION.</v>
          </cell>
        </row>
        <row r="388">
          <cell r="B388" t="str">
            <v>1700G012 QUEJAS Y RECLAMOS CONTRA PRESTADORES DE SERVICIOS TURISTICOS DESPUES DE LA CERTIFICACION</v>
          </cell>
        </row>
        <row r="389">
          <cell r="B389" t="str">
            <v>1700G013 RECURSOS INVERTIDOS EN LICITACION ABIERTAS</v>
          </cell>
        </row>
        <row r="390">
          <cell r="B390" t="str">
            <v>19000000 SECTOR ARTESANIAS</v>
          </cell>
        </row>
        <row r="391">
          <cell r="B391" t="str">
            <v>1900G001 COSTO POR ARTESANO ATENDIDO POR ACTIVIDADES ORGANIZADAS O LIDERADAS POR ARTESANIAS DE COLOMBIA</v>
          </cell>
        </row>
        <row r="392">
          <cell r="B392" t="str">
            <v>20000000 CIENCIA Y TECNOLOGIA</v>
          </cell>
        </row>
        <row r="393">
          <cell r="B393" t="str">
            <v>2000G001 VALOR TOTAL QUE DEMANDA LA CONVOCATORIA DE LOS PROYECTOS</v>
          </cell>
        </row>
        <row r="394">
          <cell r="B394" t="str">
            <v>2000G002 EXCEDENTES DE APROPIACION DEL RUBRO</v>
          </cell>
        </row>
        <row r="395">
          <cell r="B395" t="str">
            <v>2000G003 MONTO DE LOS RECURSOS ASIGNADOS A LOS PROYECTOS</v>
          </cell>
        </row>
        <row r="396">
          <cell r="B396" t="str">
            <v>2000G004 MONTO DE LOS RECURSOS DE CONTRAPARTIDA MOVILIZADOS</v>
          </cell>
        </row>
        <row r="397">
          <cell r="B397" t="str">
            <v>2000G005 MONTO DE LOS RECURSOS EJECUTADOS</v>
          </cell>
        </row>
        <row r="398">
          <cell r="B398" t="str">
            <v>2000G006 MONTO TOTAL DE LAS GARANTIAS OTORGADAS</v>
          </cell>
        </row>
        <row r="399">
          <cell r="B399" t="str">
            <v>2000G007 MONTO TOTAL DE RECURSOS DESTINADOS AL RUBRO.</v>
          </cell>
        </row>
        <row r="400">
          <cell r="B400" t="str">
            <v>2000G008 MONTO TOTAL DE RECURSOS EJECUTADOS..</v>
          </cell>
        </row>
        <row r="401">
          <cell r="B401" t="str">
            <v>2000G009 MONTO TOTAL DE RECURSOS EJECUTADOS PARA AFIANZAR LA APROPIACION SOCIAL DEL CONOCIMIENTO</v>
          </cell>
        </row>
        <row r="402">
          <cell r="B402" t="str">
            <v>2000G010 PRESUPUESTO EJECUTADO FRENTE A PRESUPUESTO ASIGNADO.</v>
          </cell>
        </row>
        <row r="403">
          <cell r="B403" t="str">
            <v>2000G011 RELACION DE LOS FONDOS DE CONTRAPARTIDA CON RESPECTO AL APORTE NACIONAL</v>
          </cell>
        </row>
      </sheetData>
      <sheetData sheetId="17">
        <row r="2">
          <cell r="B2" t="str">
            <v>Construcción de Infraestructura propia del sector</v>
          </cell>
        </row>
        <row r="3">
          <cell r="B3" t="str">
            <v>Adquisición de Infraestructura propia del sector</v>
          </cell>
        </row>
        <row r="4">
          <cell r="B4" t="str">
            <v>Mejoramiento y Mantenimiento de Infraestructura Propia del Sector</v>
          </cell>
        </row>
        <row r="5">
          <cell r="B5" t="str">
            <v>Construcción de Infraestructura Administrativa</v>
          </cell>
        </row>
        <row r="6">
          <cell r="B6" t="str">
            <v>Adquisición de Infraestructura Administrativa</v>
          </cell>
        </row>
        <row r="7">
          <cell r="B7" t="str">
            <v>Mejoramiento y Mantenimiento de Infraestructura administrativa</v>
          </cell>
        </row>
        <row r="8">
          <cell r="B8" t="str">
            <v>Adquisición y/o producción de equipos, materiales, Suministros y servicios propios del sector</v>
          </cell>
        </row>
        <row r="9">
          <cell r="B9" t="str">
            <v>Mantenimiento de equipos, materiales, suministros y servicios propios del sector</v>
          </cell>
        </row>
        <row r="10">
          <cell r="B10" t="str">
            <v>Adquisición y/o producción de equipos, materiales, suministros y servicios administrativos</v>
          </cell>
        </row>
        <row r="11">
          <cell r="B11" t="str">
            <v>Mantenimiento de equipos, materiales, suministros y servicios Administrativos</v>
          </cell>
        </row>
        <row r="12">
          <cell r="B12" t="str">
            <v>Divulgación, Asistencia técnica y capacitación del Recurso Humano</v>
          </cell>
        </row>
        <row r="13">
          <cell r="B13" t="str">
            <v>Protección y Bienestar social del Recurso Humano</v>
          </cell>
        </row>
        <row r="14">
          <cell r="B14" t="str">
            <v>Investigación básica, aplicada y Estudios</v>
          </cell>
        </row>
        <row r="15">
          <cell r="B15" t="str">
            <v>Estudios de Preinversión</v>
          </cell>
        </row>
        <row r="16">
          <cell r="B16" t="str">
            <v>Levantamiento de información para procesamiento</v>
          </cell>
        </row>
        <row r="17">
          <cell r="B17" t="str">
            <v>Actualización de información para procesamiento</v>
          </cell>
        </row>
        <row r="18">
          <cell r="B18" t="str">
            <v>Asistencia técnica, divulgación y capacitación a funcionarios del Estado para apoyo a la administración del Estado</v>
          </cell>
        </row>
        <row r="19">
          <cell r="B19" t="str">
            <v>Administración, Atención, Control y Organización Institucional para apoyo a la Gestión del Estado</v>
          </cell>
        </row>
        <row r="20">
          <cell r="B20" t="str">
            <v>Atención, control y organización institucional para el apoyo a la gestión del estado</v>
          </cell>
        </row>
        <row r="21">
          <cell r="B21" t="str">
            <v>Coordinación, administración, promoción y/o seguimiento de cooperación técnica y/o financiera para apoyo a la administración del estado</v>
          </cell>
        </row>
        <row r="22">
          <cell r="B22" t="str">
            <v>Creditos</v>
          </cell>
        </row>
        <row r="23">
          <cell r="B23" t="str">
            <v>Subsidios Directos</v>
          </cell>
        </row>
        <row r="24">
          <cell r="B24" t="str">
            <v>Transferencias</v>
          </cell>
        </row>
        <row r="25">
          <cell r="B25" t="str">
            <v>Inversiones y aportes financieros</v>
          </cell>
        </row>
        <row r="26">
          <cell r="B26" t="str">
            <v>Capitalizacion</v>
          </cell>
        </row>
      </sheetData>
      <sheetData sheetId="18">
        <row r="2">
          <cell r="B2" t="str">
            <v>I.   Brindar seguridad democrática</v>
          </cell>
        </row>
        <row r="3">
          <cell r="B3" t="str">
            <v xml:space="preserve">      1.  Control del territorio y defensa de la soberanía nacional</v>
          </cell>
        </row>
        <row r="4">
          <cell r="B4" t="str">
            <v xml:space="preserve">            a. Fortalecimiento de la Fuerza Pública y de la capacidad disuasiva</v>
          </cell>
        </row>
        <row r="5">
          <cell r="B5" t="str">
            <v xml:space="preserve">            b. Promoción de la cooperación ciudadana</v>
          </cell>
        </row>
        <row r="6">
          <cell r="B6" t="str">
            <v xml:space="preserve">            c. Protección a la infraestructura económica </v>
          </cell>
        </row>
        <row r="7">
          <cell r="B7" t="str">
            <v xml:space="preserve">            d. Seguridad urbana </v>
          </cell>
        </row>
        <row r="8">
          <cell r="B8" t="str">
            <v xml:space="preserve">            e. Implementación del Programa de seguridad vial</v>
          </cell>
        </row>
        <row r="9">
          <cell r="B9" t="str">
            <v xml:space="preserve">            f. Comunicaciones para la paz</v>
          </cell>
        </row>
        <row r="10">
          <cell r="B10" t="str">
            <v xml:space="preserve">            z. Otros programas</v>
          </cell>
        </row>
        <row r="11">
          <cell r="B11" t="str">
            <v xml:space="preserve">      2.  Combate al problema de las drogas ilícitas y al crimen organizado</v>
          </cell>
        </row>
        <row r="12">
          <cell r="B12" t="str">
            <v xml:space="preserve">            a. Desarticulación del proceso de producción, fabricación, comercialización y consumo de drogas</v>
          </cell>
        </row>
        <row r="13">
          <cell r="B13" t="str">
            <v xml:space="preserve">            b. Lucha contra la extorsión y el secuestro</v>
          </cell>
        </row>
        <row r="14">
          <cell r="B14" t="str">
            <v xml:space="preserve">            z. Otros programas</v>
          </cell>
        </row>
        <row r="15">
          <cell r="B15" t="str">
            <v xml:space="preserve">      3.  Fortalecimiento del servicio de justicia</v>
          </cell>
        </row>
        <row r="16">
          <cell r="B16" t="str">
            <v xml:space="preserve">            a. Racionalización del Servicio de Justicia</v>
          </cell>
        </row>
        <row r="17">
          <cell r="B17" t="str">
            <v xml:space="preserve">            b. Fortalecimiento de la investigación criminal</v>
          </cell>
        </row>
        <row r="18">
          <cell r="B18" t="str">
            <v xml:space="preserve">            c. Revisión de la política criminal , penitenciaria y carcelaria</v>
          </cell>
        </row>
        <row r="19">
          <cell r="B19" t="str">
            <v xml:space="preserve">            d. Organización del Sistema administrativo de justicia</v>
          </cell>
        </row>
        <row r="20">
          <cell r="B20" t="str">
            <v xml:space="preserve">            e. Defensa Judicial del Estado Colombiano</v>
          </cell>
        </row>
        <row r="21">
          <cell r="B21" t="str">
            <v xml:space="preserve">            f. Racionalización y simplificación del ordenamiento jurídico</v>
          </cell>
        </row>
        <row r="22">
          <cell r="B22" t="str">
            <v xml:space="preserve">            g. Fortalecimiento de la Superintendencia de Notariado y Registro</v>
          </cell>
        </row>
        <row r="23">
          <cell r="B23" t="str">
            <v xml:space="preserve">            z. Otros programas</v>
          </cell>
        </row>
        <row r="24">
          <cell r="B24" t="str">
            <v xml:space="preserve">      4.  Desarrollo en zonas deprimidas y de conflicto</v>
          </cell>
        </row>
        <row r="25">
          <cell r="B25" t="str">
            <v xml:space="preserve">            a. Proyectos productivos y de generación de ingresos</v>
          </cell>
        </row>
        <row r="26">
          <cell r="B26" t="str">
            <v xml:space="preserve">            b. Desarrollo de infraestructura física y social </v>
          </cell>
        </row>
        <row r="27">
          <cell r="B27" t="str">
            <v xml:space="preserve">            d. Fortalecimiento institucional y comunitario</v>
          </cell>
        </row>
        <row r="28">
          <cell r="B28" t="str">
            <v xml:space="preserve">            c. Programas de desarrollo y paz</v>
          </cell>
        </row>
        <row r="29">
          <cell r="B29" t="str">
            <v xml:space="preserve">            z. Otros programas</v>
          </cell>
        </row>
        <row r="30">
          <cell r="B30" t="str">
            <v xml:space="preserve">      5.  Protección y promoción de los derechos humanos y del Derecho Internacional Humanitario</v>
          </cell>
        </row>
        <row r="31">
          <cell r="B31" t="str">
            <v xml:space="preserve">            a. Prevención de violaciones a los  derechos humanos y al DIH</v>
          </cell>
        </row>
        <row r="32">
          <cell r="B32" t="str">
            <v xml:space="preserve">            b. Atención y prevención del desplazamiento forzado</v>
          </cell>
        </row>
        <row r="33">
          <cell r="B33" t="str">
            <v xml:space="preserve">            c. Medidas particulares de impulso al Derecho Internacional Humanitario</v>
          </cell>
        </row>
        <row r="34">
          <cell r="B34" t="str">
            <v xml:space="preserve">            d. Impulso a la administración de justicia en derechos humanos</v>
          </cell>
        </row>
        <row r="35">
          <cell r="B35" t="str">
            <v xml:space="preserve">            e. Fortalecimiento institucional  </v>
          </cell>
        </row>
        <row r="36">
          <cell r="B36" t="str">
            <v xml:space="preserve">            z. Otros programas</v>
          </cell>
        </row>
        <row r="37">
          <cell r="B37" t="str">
            <v xml:space="preserve">      6.  Fortalecimiento de la convivencia y los valores</v>
          </cell>
        </row>
        <row r="38">
          <cell r="B38" t="str">
            <v xml:space="preserve">      7.  La dimensión internacional</v>
          </cell>
        </row>
        <row r="39">
          <cell r="B39" t="str">
            <v xml:space="preserve">           a. Colombia en el ámbito internacional: la responsabilidad compartida</v>
          </cell>
        </row>
        <row r="40">
          <cell r="B40" t="str">
            <v xml:space="preserve">           b. Relaciones bilaterales</v>
          </cell>
        </row>
        <row r="41">
          <cell r="B41" t="str">
            <v xml:space="preserve">           c. Relaciones multilaterales</v>
          </cell>
        </row>
        <row r="42">
          <cell r="B42" t="str">
            <v xml:space="preserve">           d.  Comunidades colombianas en el exterior</v>
          </cell>
        </row>
        <row r="43">
          <cell r="B43" t="str">
            <v xml:space="preserve">           e. Cooperación internacional</v>
          </cell>
        </row>
        <row r="44">
          <cell r="B44" t="str">
            <v xml:space="preserve">            z. Otros programas</v>
          </cell>
        </row>
        <row r="45">
          <cell r="B45" t="str">
            <v xml:space="preserve">      90.  Fortalecimiento institucional</v>
          </cell>
        </row>
        <row r="46">
          <cell r="B46" t="str">
            <v xml:space="preserve">           a. Adecuación de infraestructura</v>
          </cell>
        </row>
        <row r="47">
          <cell r="B47" t="str">
            <v xml:space="preserve">           b. Capacitación y asistencia técnica</v>
          </cell>
        </row>
        <row r="48">
          <cell r="B48" t="str">
            <v xml:space="preserve">           c. Sistemas de información</v>
          </cell>
        </row>
        <row r="49">
          <cell r="B49" t="str">
            <v xml:space="preserve">           d. Otros</v>
          </cell>
        </row>
        <row r="50">
          <cell r="B50" t="str">
            <v xml:space="preserve">      99.  Otros Brindar seguridad democrática</v>
          </cell>
        </row>
        <row r="51">
          <cell r="B51" t="str">
            <v xml:space="preserve">           z. Otros programas</v>
          </cell>
        </row>
        <row r="52">
          <cell r="B52" t="str">
            <v>II.  Impulsar el crecimiento económico sostenible y la generación de empleo</v>
          </cell>
        </row>
        <row r="53">
          <cell r="B53" t="str">
            <v xml:space="preserve">      1. Impulso a la vivienda y a la construcción</v>
          </cell>
        </row>
        <row r="54">
          <cell r="B54" t="str">
            <v xml:space="preserve">            a. Ajustes al programa de Subsidio Familiar de Vivienda</v>
          </cell>
        </row>
        <row r="55">
          <cell r="B55" t="str">
            <v xml:space="preserve">            b. Incentivos a la demanda de créditos en UVR</v>
          </cell>
        </row>
        <row r="56">
          <cell r="B56" t="str">
            <v xml:space="preserve">            c. Ajustes al sistema de financiamiento de vivienda</v>
          </cell>
        </row>
        <row r="57">
          <cell r="B57" t="str">
            <v xml:space="preserve">           z. Otros programas</v>
          </cell>
        </row>
        <row r="58">
          <cell r="B58" t="str">
            <v xml:space="preserve">      2. Impulso a la exploración y explotación de hidrocarburos y minería </v>
          </cell>
        </row>
        <row r="59">
          <cell r="B59" t="str">
            <v xml:space="preserve">            a. Mejoramiento de las condiciones de la actividad petrolera</v>
          </cell>
        </row>
        <row r="60">
          <cell r="B60" t="str">
            <v xml:space="preserve">            b. Consolidación de la industria de hidrocarburos</v>
          </cell>
        </row>
        <row r="61">
          <cell r="B61" t="str">
            <v xml:space="preserve">            c. Subsidios a combustibles</v>
          </cell>
        </row>
        <row r="62">
          <cell r="B62" t="str">
            <v xml:space="preserve">            d. Regulación de energéticos</v>
          </cell>
        </row>
        <row r="63">
          <cell r="B63" t="str">
            <v xml:space="preserve">            e. Desarrollo del sector minero</v>
          </cell>
        </row>
        <row r="64">
          <cell r="B64" t="str">
            <v xml:space="preserve">           z. Otros programas</v>
          </cell>
        </row>
        <row r="65">
          <cell r="B65" t="str">
            <v xml:space="preserve">      3. Infraestructura estratégica en transporte </v>
          </cell>
        </row>
        <row r="66">
          <cell r="B66" t="str">
            <v xml:space="preserve">            a. Mantenimiento y conservación de carreteras</v>
          </cell>
        </row>
        <row r="67">
          <cell r="B67" t="str">
            <v xml:space="preserve">            b. Impulso al transporte urbano y masivo</v>
          </cell>
        </row>
        <row r="68">
          <cell r="B68" t="str">
            <v xml:space="preserve">            c. Desarrollo de otras modalidades de transporte </v>
          </cell>
        </row>
        <row r="69">
          <cell r="B69" t="str">
            <v xml:space="preserve">            d. Mecanismos de participación privada</v>
          </cell>
        </row>
        <row r="70">
          <cell r="B70" t="str">
            <v xml:space="preserve">           z. Otros programas</v>
          </cell>
        </row>
        <row r="71">
          <cell r="B71" t="str">
            <v xml:space="preserve">      4. Servicios públicos domiciliarios </v>
          </cell>
        </row>
        <row r="72">
          <cell r="B72" t="str">
            <v xml:space="preserve">            a. Optimización en la prestación de los servicios públicos</v>
          </cell>
        </row>
        <row r="73">
          <cell r="B73" t="str">
            <v xml:space="preserve">            b. Reestructuración  de empresas de servicios públicos</v>
          </cell>
        </row>
        <row r="74">
          <cell r="B74" t="str">
            <v xml:space="preserve">            c. Esquema de tarifas y subsidios</v>
          </cell>
        </row>
        <row r="75">
          <cell r="B75" t="str">
            <v xml:space="preserve">            z. Otros programas</v>
          </cell>
        </row>
        <row r="76">
          <cell r="B76" t="str">
            <v xml:space="preserve">      5. Ciencia, tecnología e innovación </v>
          </cell>
        </row>
        <row r="77">
          <cell r="B77" t="str">
            <v xml:space="preserve">            a. Promoción de la investigación</v>
          </cell>
        </row>
        <row r="78">
          <cell r="B78" t="str">
            <v xml:space="preserve">            b. Fortalecimiento de la capacidad institucional</v>
          </cell>
        </row>
        <row r="79">
          <cell r="B79" t="str">
            <v xml:space="preserve">            c. Estímulo a la innovación y al desarrollo tecnológico</v>
          </cell>
        </row>
        <row r="80">
          <cell r="B80" t="str">
            <v xml:space="preserve">            d. Capacitación en investigación y desarrollo en áreas estratégicas </v>
          </cell>
        </row>
        <row r="81">
          <cell r="B81" t="str">
            <v xml:space="preserve">            e. Fortalecimiento de la capacidad regional de ciencia y tecnología </v>
          </cell>
        </row>
        <row r="82">
          <cell r="B82" t="str">
            <v xml:space="preserve">            f.  Apropiación social de la ciencia y la tecnología</v>
          </cell>
        </row>
        <row r="83">
          <cell r="B83" t="str">
            <v xml:space="preserve">            g.  Internacionalización</v>
          </cell>
        </row>
        <row r="84">
          <cell r="B84" t="str">
            <v xml:space="preserve">            z. Otros programas</v>
          </cell>
        </row>
        <row r="85">
          <cell r="B85" t="str">
            <v xml:space="preserve">      6. Competitividad y desarrollo </v>
          </cell>
        </row>
        <row r="86">
          <cell r="B86" t="str">
            <v xml:space="preserve">            a. Eliminación de trámites y coordinación de iniciativas </v>
          </cell>
        </row>
        <row r="87">
          <cell r="B87" t="str">
            <v xml:space="preserve">            b. Papel de coordinación del Estado</v>
          </cell>
        </row>
        <row r="88">
          <cell r="B88" t="str">
            <v xml:space="preserve">            c. Propiedad intelectual</v>
          </cell>
        </row>
        <row r="89">
          <cell r="B89" t="str">
            <v xml:space="preserve">            d. Agenda de Conectividad</v>
          </cell>
        </row>
        <row r="90">
          <cell r="B90" t="str">
            <v xml:space="preserve">            e. Biotecnología</v>
          </cell>
        </row>
        <row r="91">
          <cell r="B91" t="str">
            <v xml:space="preserve">            f. Turismo</v>
          </cell>
        </row>
        <row r="92">
          <cell r="B92" t="str">
            <v xml:space="preserve">            g. Eficiencia de los mercados</v>
          </cell>
        </row>
        <row r="93">
          <cell r="B93" t="str">
            <v xml:space="preserve">            h. Acceso a tecnologías de la información y las comunicaciones</v>
          </cell>
        </row>
        <row r="94">
          <cell r="B94" t="str">
            <v xml:space="preserve">            z. Otros programas</v>
          </cell>
        </row>
        <row r="95">
          <cell r="B95" t="str">
            <v xml:space="preserve">      7. Política de relaciones exteriores y cooperación internacional</v>
          </cell>
        </row>
        <row r="96">
          <cell r="B96" t="str">
            <v xml:space="preserve">           a. Integración comercial </v>
          </cell>
        </row>
        <row r="97">
          <cell r="B97" t="str">
            <v xml:space="preserve">           b. Ley de Preferencias Arancelarias Andinas y de Erradicación de Drogas</v>
          </cell>
        </row>
        <row r="98">
          <cell r="B98" t="str">
            <v xml:space="preserve">           c. Inversión extranjera</v>
          </cell>
        </row>
        <row r="99">
          <cell r="B99" t="str">
            <v xml:space="preserve">           d.  Promoción de las exportaciones agrícolas</v>
          </cell>
        </row>
        <row r="100">
          <cell r="B100" t="str">
            <v xml:space="preserve">           e.  Regionalización de la oferta exportable y desarrollo de una cultura exportadora</v>
          </cell>
        </row>
        <row r="101">
          <cell r="B101" t="str">
            <v xml:space="preserve">            z. Otros programas</v>
          </cell>
        </row>
        <row r="102">
          <cell r="B102" t="str">
            <v xml:space="preserve">      8. Sostenibilidad Ambiental </v>
          </cell>
        </row>
        <row r="103">
          <cell r="B103" t="str">
            <v xml:space="preserve">           a. Conservación y uso sostenible de bienes y servicios ambientales </v>
          </cell>
        </row>
        <row r="104">
          <cell r="B104" t="str">
            <v xml:space="preserve">           b. Manejo integral del agua</v>
          </cell>
        </row>
        <row r="105">
          <cell r="B105" t="str">
            <v xml:space="preserve">           c. Generación de ingresos y "empleo verde" </v>
          </cell>
        </row>
        <row r="106">
          <cell r="B106" t="str">
            <v xml:space="preserve">           d. Sostenibilidad ambiental de la producción nacional</v>
          </cell>
        </row>
        <row r="107">
          <cell r="B107" t="str">
            <v xml:space="preserve">           e. Planificación y administración eficiente del medio ambiente</v>
          </cell>
        </row>
        <row r="108">
          <cell r="B108" t="str">
            <v xml:space="preserve">            z. Otros programas</v>
          </cell>
        </row>
        <row r="109">
          <cell r="B109" t="str">
            <v xml:space="preserve">      9. Generación de empleo </v>
          </cell>
        </row>
        <row r="110">
          <cell r="B110" t="str">
            <v xml:space="preserve">           a. Reforma a la empleabilidad</v>
          </cell>
        </row>
        <row r="111">
          <cell r="B111" t="str">
            <v xml:space="preserve">           b. Programa de apoyo directo al empleo</v>
          </cell>
        </row>
        <row r="112">
          <cell r="B112" t="str">
            <v xml:space="preserve">           c. Sistema de protección al cesante</v>
          </cell>
        </row>
        <row r="113">
          <cell r="B113" t="str">
            <v xml:space="preserve">           d. Fortalecimiento de la capacitación</v>
          </cell>
        </row>
        <row r="114">
          <cell r="B114" t="str">
            <v xml:space="preserve">            z. Otros programas</v>
          </cell>
        </row>
        <row r="115">
          <cell r="B115" t="str">
            <v xml:space="preserve">      99. Otros Impulsar el crecimiento económico sostenible y la generación de empleo</v>
          </cell>
        </row>
        <row r="116">
          <cell r="B116" t="str">
            <v xml:space="preserve">      90.  Fortalecimiento institucional</v>
          </cell>
        </row>
        <row r="117">
          <cell r="B117" t="str">
            <v xml:space="preserve">           a. Adecuación de infraestructura</v>
          </cell>
        </row>
        <row r="118">
          <cell r="B118" t="str">
            <v xml:space="preserve">           b. Capacitación y asistencia técnica</v>
          </cell>
        </row>
        <row r="119">
          <cell r="B119" t="str">
            <v xml:space="preserve">           c. Sistemas de información</v>
          </cell>
        </row>
        <row r="120">
          <cell r="B120" t="str">
            <v xml:space="preserve">           d. Otros</v>
          </cell>
        </row>
        <row r="121">
          <cell r="B121" t="str">
            <v xml:space="preserve">III. Construir equidad social </v>
          </cell>
        </row>
        <row r="122">
          <cell r="B122" t="str">
            <v xml:space="preserve">      1. Revolución educativa</v>
          </cell>
        </row>
        <row r="123">
          <cell r="B123" t="str">
            <v xml:space="preserve">           a. Ampliar la cobertura en educación preescolar, básica, media y superior</v>
          </cell>
        </row>
        <row r="124">
          <cell r="B124" t="str">
            <v xml:space="preserve">           b. Mejorar la calidad de la educación  preescolar, básica, media y superior</v>
          </cell>
        </row>
        <row r="125">
          <cell r="B125" t="str">
            <v xml:space="preserve">           c. Mejorar la eficiencia del sector educativo</v>
          </cell>
        </row>
        <row r="126">
          <cell r="B126" t="str">
            <v xml:space="preserve">            z. Otros programas</v>
          </cell>
        </row>
        <row r="127">
          <cell r="B127" t="str">
            <v xml:space="preserve">      2. Ampliación y mejoramiento de la protección y la seguridad social </v>
          </cell>
        </row>
        <row r="128">
          <cell r="B128" t="str">
            <v xml:space="preserve">           a. Fortalecer el aseguramiento</v>
          </cell>
        </row>
        <row r="129">
          <cell r="B129" t="str">
            <v xml:space="preserve">           b. Garantizar sontenibilidad financiera del SGSSS</v>
          </cell>
        </row>
        <row r="130">
          <cell r="B130" t="str">
            <v xml:space="preserve">           c. Mejorar el acceso y la prestación de servicios de salud en el SGSSS</v>
          </cell>
        </row>
        <row r="131">
          <cell r="B131" t="str">
            <v xml:space="preserve">           d. Acciones prioritarias en salud pública</v>
          </cell>
        </row>
        <row r="132">
          <cell r="B132" t="str">
            <v xml:space="preserve">           e. Protección a la familia, la infancia y la juventud</v>
          </cell>
        </row>
        <row r="133">
          <cell r="B133" t="str">
            <v xml:space="preserve">           f. Programas especiales</v>
          </cell>
        </row>
        <row r="134">
          <cell r="B134" t="str">
            <v xml:space="preserve">           g. Programas de apoyo a la mujer</v>
          </cell>
        </row>
        <row r="135">
          <cell r="B135" t="str">
            <v xml:space="preserve">           h. Articulación de los programas de asistencia y protección social</v>
          </cell>
        </row>
        <row r="136">
          <cell r="B136" t="str">
            <v xml:space="preserve">            z. Otros programas</v>
          </cell>
        </row>
        <row r="137">
          <cell r="B137" t="str">
            <v xml:space="preserve">      3. Impulso a la economía solidaria</v>
          </cell>
        </row>
        <row r="138">
          <cell r="B138" t="str">
            <v xml:space="preserve">           a. Marco institucional y reglas de juego claras</v>
          </cell>
        </row>
        <row r="139">
          <cell r="B139" t="str">
            <v xml:space="preserve">           b. Promoción del desarrollo socioeconómico de las organizaciones de la economía solidaria</v>
          </cell>
        </row>
        <row r="140">
          <cell r="B140" t="str">
            <v xml:space="preserve">           c. Estímulo a la creación de nuevas organizaciones de economía solidaria</v>
          </cell>
        </row>
        <row r="141">
          <cell r="B141" t="str">
            <v xml:space="preserve">            z. Otros programas</v>
          </cell>
        </row>
        <row r="142">
          <cell r="B142" t="str">
            <v xml:space="preserve">      4. Manejo social del campo</v>
          </cell>
        </row>
        <row r="143">
          <cell r="B143" t="str">
            <v xml:space="preserve">           a. Acceso a infraestructura rural y vivienda</v>
          </cell>
        </row>
        <row r="144">
          <cell r="B144" t="str">
            <v xml:space="preserve">           b. Seguridad Alimentaria</v>
          </cell>
        </row>
        <row r="145">
          <cell r="B145" t="str">
            <v xml:space="preserve">           c. Alianzas productivas</v>
          </cell>
        </row>
        <row r="146">
          <cell r="B146" t="str">
            <v xml:space="preserve">           d. Desarrollo científico y tecnológico para el campo</v>
          </cell>
        </row>
        <row r="147">
          <cell r="B147" t="str">
            <v xml:space="preserve">           e. Acceso a factores productivos y financieros</v>
          </cell>
        </row>
        <row r="148">
          <cell r="B148" t="str">
            <v xml:space="preserve">            z. Otros programas</v>
          </cell>
        </row>
        <row r="149">
          <cell r="B149" t="str">
            <v xml:space="preserve">       5. Capitalismo social en servicios públicos</v>
          </cell>
        </row>
        <row r="150">
          <cell r="B150" t="str">
            <v xml:space="preserve">           a. Esquemas asociativos y Mipymes para la prestación de servicios locales</v>
          </cell>
        </row>
        <row r="151">
          <cell r="B151" t="str">
            <v xml:space="preserve">           b. Promoción de la participación ciudadana</v>
          </cell>
        </row>
        <row r="152">
          <cell r="B152" t="str">
            <v xml:space="preserve">            z. Otros programas</v>
          </cell>
        </row>
        <row r="153">
          <cell r="B153" t="str">
            <v xml:space="preserve">      6. Desarrollo de las micro, pequeñas y medianas empresas (Mipymes)</v>
          </cell>
        </row>
        <row r="154">
          <cell r="B154" t="str">
            <v xml:space="preserve">           a. Acceso al financiamiento</v>
          </cell>
        </row>
        <row r="155">
          <cell r="B155" t="str">
            <v xml:space="preserve">           b. Instrumentos de apoyo no financieros</v>
          </cell>
        </row>
        <row r="156">
          <cell r="B156" t="str">
            <v xml:space="preserve">            z. Otros programas</v>
          </cell>
        </row>
        <row r="157">
          <cell r="B157" t="str">
            <v xml:space="preserve">      7. Calidad de vida urbana</v>
          </cell>
        </row>
        <row r="158">
          <cell r="B158" t="str">
            <v xml:space="preserve">           a. Política habitacional</v>
          </cell>
        </row>
        <row r="159">
          <cell r="B159" t="str">
            <v xml:space="preserve">           b. Información para la gestión urbana</v>
          </cell>
        </row>
        <row r="160">
          <cell r="B160" t="str">
            <v xml:space="preserve">           c. Ordenamiento territorial y evaluación ambiental estratégica</v>
          </cell>
        </row>
        <row r="161">
          <cell r="B161" t="str">
            <v xml:space="preserve">           d. Asentamiento humano y entorno urbano</v>
          </cell>
        </row>
        <row r="162">
          <cell r="B162" t="str">
            <v xml:space="preserve">           e.  Estímulo a la innovación y al desarrollo tecnológico</v>
          </cell>
        </row>
        <row r="163">
          <cell r="B163" t="str">
            <v xml:space="preserve">           f.  Atención a población desplazada por la violencia a causa del conflicto interno</v>
          </cell>
        </row>
        <row r="164">
          <cell r="B164" t="str">
            <v xml:space="preserve">            z. Otros programas</v>
          </cell>
        </row>
        <row r="165">
          <cell r="B165" t="str">
            <v xml:space="preserve">      8. Prevención y mitigación de riesgos naturales</v>
          </cell>
        </row>
        <row r="166">
          <cell r="B166" t="str">
            <v xml:space="preserve">           a. Profundización del conocimiento en riesgos naturales y su divulgación</v>
          </cell>
        </row>
        <row r="167">
          <cell r="B167" t="str">
            <v xml:space="preserve">           b. Inclusión de la prevención y mitigación de riesgos en la planificación y la inversión territorial y sectorial</v>
          </cell>
        </row>
        <row r="168">
          <cell r="B168" t="str">
            <v xml:space="preserve">           c. Reducción de la vulnerabilidad financiera del Gobierno ante desastres</v>
          </cell>
        </row>
        <row r="169">
          <cell r="B169" t="str">
            <v xml:space="preserve">            z. Otros programas</v>
          </cell>
        </row>
        <row r="170">
          <cell r="B170" t="str">
            <v xml:space="preserve">      9. Fortalecimiento de grupos étnicos</v>
          </cell>
        </row>
        <row r="171">
          <cell r="B171" t="str">
            <v xml:space="preserve">           a. Indígenas</v>
          </cell>
        </row>
        <row r="172">
          <cell r="B172" t="str">
            <v xml:space="preserve">           b. Afrocolombianos</v>
          </cell>
        </row>
        <row r="173">
          <cell r="B173" t="str">
            <v xml:space="preserve">           c. Raizales de San Andrés, Providencia y Santa Catalina</v>
          </cell>
        </row>
        <row r="174">
          <cell r="B174" t="str">
            <v xml:space="preserve">           d.  Room (Gitano)</v>
          </cell>
        </row>
        <row r="175">
          <cell r="B175" t="str">
            <v xml:space="preserve">            z. Otros programas</v>
          </cell>
        </row>
        <row r="176">
          <cell r="B176" t="str">
            <v xml:space="preserve">      10. Mujeres constructoras de paz y desarrollo</v>
          </cell>
        </row>
        <row r="177">
          <cell r="B177" t="str">
            <v xml:space="preserve">      99. Otros Construir equidad social </v>
          </cell>
        </row>
        <row r="178">
          <cell r="B178" t="str">
            <v xml:space="preserve">           z. Programas varios</v>
          </cell>
        </row>
        <row r="179">
          <cell r="B179" t="str">
            <v xml:space="preserve">      11. Apoyo, promoción y fomento al deporte, la recreación física y la educación física.</v>
          </cell>
        </row>
        <row r="180">
          <cell r="B180" t="str">
            <v xml:space="preserve">           z. Programas varios</v>
          </cell>
        </row>
        <row r="181">
          <cell r="B181" t="str">
            <v xml:space="preserve">      90.  Fortalecimiento institucional</v>
          </cell>
        </row>
        <row r="182">
          <cell r="B182" t="str">
            <v xml:space="preserve">           a. Adecuación de infraestructura</v>
          </cell>
        </row>
        <row r="183">
          <cell r="B183" t="str">
            <v xml:space="preserve">           b. Capacitación y asistencia técnica</v>
          </cell>
        </row>
        <row r="184">
          <cell r="B184" t="str">
            <v xml:space="preserve">           c. Sistemas de información</v>
          </cell>
        </row>
        <row r="185">
          <cell r="B185" t="str">
            <v xml:space="preserve">           d. Otros</v>
          </cell>
        </row>
        <row r="186">
          <cell r="B186" t="str">
            <v>IV.   La Renovación de la Administración Pública</v>
          </cell>
        </row>
        <row r="187">
          <cell r="B187" t="str">
            <v xml:space="preserve">      1. Fortalecimiento de la participación ciudadana</v>
          </cell>
        </row>
        <row r="188">
          <cell r="B188" t="str">
            <v xml:space="preserve">           z. Programas varios</v>
          </cell>
        </row>
        <row r="189">
          <cell r="B189" t="str">
            <v xml:space="preserve">      2. Una nueva cultura de gestión de lo público</v>
          </cell>
        </row>
        <row r="190">
          <cell r="B190" t="str">
            <v xml:space="preserve">           z. Programas varios</v>
          </cell>
        </row>
        <row r="191">
          <cell r="B191" t="str">
            <v xml:space="preserve">      3. Avance en la descentralización y el desarrollo  territorial</v>
          </cell>
        </row>
        <row r="192">
          <cell r="B192" t="str">
            <v xml:space="preserve">           z. Programas varios</v>
          </cell>
        </row>
        <row r="193">
          <cell r="B193" t="str">
            <v xml:space="preserve">      90.  Fortalecimiento institucional</v>
          </cell>
        </row>
        <row r="194">
          <cell r="B194" t="str">
            <v xml:space="preserve">           a. Adecuación de infraestructura</v>
          </cell>
        </row>
        <row r="195">
          <cell r="B195" t="str">
            <v xml:space="preserve">           b. Capacitación y asistencia técnica</v>
          </cell>
        </row>
        <row r="196">
          <cell r="B196" t="str">
            <v xml:space="preserve">           c. Sistemas de información</v>
          </cell>
        </row>
        <row r="197">
          <cell r="B197" t="str">
            <v xml:space="preserve">           d. Otros</v>
          </cell>
        </row>
        <row r="198">
          <cell r="B198" t="str">
            <v>99. Otras estrategias renovacion</v>
          </cell>
        </row>
        <row r="199">
          <cell r="B199" t="str">
            <v>V.   Entorno macroeconómico</v>
          </cell>
        </row>
        <row r="200">
          <cell r="B200" t="str">
            <v>1. Crecimiento económico 2002-2006</v>
          </cell>
        </row>
        <row r="201">
          <cell r="B201" t="str">
            <v xml:space="preserve">           z. Programas varios</v>
          </cell>
        </row>
        <row r="202">
          <cell r="B202" t="str">
            <v>2. Proyecciones del PIB por ramas de actividad económica 2002-2006</v>
          </cell>
        </row>
        <row r="203">
          <cell r="B203" t="str">
            <v xml:space="preserve">           z. Programas varios</v>
          </cell>
        </row>
        <row r="204">
          <cell r="B204" t="str">
            <v>3. Proyecciones de demanda 2002-2006</v>
          </cell>
        </row>
        <row r="205">
          <cell r="B205" t="str">
            <v xml:space="preserve">           z. Programas varios</v>
          </cell>
        </row>
        <row r="206">
          <cell r="B206" t="str">
            <v>4. Proyecciones de la Cuenta Corriente 2002-2006</v>
          </cell>
        </row>
        <row r="207">
          <cell r="B207" t="str">
            <v xml:space="preserve">           z. Programas varios</v>
          </cell>
        </row>
        <row r="208">
          <cell r="B208" t="str">
            <v>5. Proyecciones fiscales y sostenibilidad de la deuda</v>
          </cell>
        </row>
        <row r="209">
          <cell r="B209" t="str">
            <v xml:space="preserve">           z. Programas varios</v>
          </cell>
        </row>
        <row r="210">
          <cell r="B210" t="str">
            <v>6. Proyecciones de ahorro e inversión</v>
          </cell>
        </row>
        <row r="211">
          <cell r="B211" t="str">
            <v xml:space="preserve">           z. Programas varios</v>
          </cell>
        </row>
        <row r="212">
          <cell r="B212" t="str">
            <v>XC. Otros objetivos</v>
          </cell>
        </row>
        <row r="213">
          <cell r="B213" t="str">
            <v xml:space="preserve">         99. Otras estrategias</v>
          </cell>
        </row>
        <row r="214">
          <cell r="B214" t="str">
            <v xml:space="preserve">               z. Otros programas/políticas</v>
          </cell>
        </row>
      </sheetData>
      <sheetData sheetId="19"/>
      <sheetData sheetId="20">
        <row r="2">
          <cell r="B2" t="str">
            <v>INTERSUBSECTORIAL  DEFENSA Y SEGURIDAD</v>
          </cell>
        </row>
        <row r="3">
          <cell r="B3" t="str">
            <v>Defensa y Seguridad Interna</v>
          </cell>
        </row>
        <row r="4">
          <cell r="B4" t="str">
            <v>Defensa y Seguridad Externa</v>
          </cell>
        </row>
        <row r="5">
          <cell r="B5" t="str">
            <v>Defensa Civil</v>
          </cell>
        </row>
        <row r="6">
          <cell r="B6" t="str">
            <v>INTERSUBSECTORIAL INDUSTRIA Y COMERCIO</v>
          </cell>
        </row>
        <row r="7">
          <cell r="B7" t="str">
            <v>Microempresa e Industria artesanal</v>
          </cell>
        </row>
        <row r="8">
          <cell r="B8" t="str">
            <v>Pequeña y mediana industria</v>
          </cell>
        </row>
        <row r="9">
          <cell r="B9" t="str">
            <v>Gran Industria</v>
          </cell>
        </row>
        <row r="10">
          <cell r="B10" t="str">
            <v>Comercio Interno</v>
          </cell>
        </row>
        <row r="11">
          <cell r="B11" t="str">
            <v>Comercio Externo</v>
          </cell>
        </row>
        <row r="12">
          <cell r="B12" t="str">
            <v>Turismo</v>
          </cell>
        </row>
        <row r="13">
          <cell r="B13" t="str">
            <v>Mineria</v>
          </cell>
        </row>
        <row r="14">
          <cell r="B14" t="str">
            <v>INTERSUBSECTORIAL SALUD</v>
          </cell>
        </row>
        <row r="15">
          <cell r="B15" t="str">
            <v>Prevención en Salud</v>
          </cell>
        </row>
        <row r="16">
          <cell r="B16" t="str">
            <v>Servicios Generales de Salud</v>
          </cell>
        </row>
        <row r="17">
          <cell r="B17" t="str">
            <v>Servicios Especializados de Salud</v>
          </cell>
        </row>
        <row r="18">
          <cell r="B18" t="str">
            <v>Servicios Integrales de Salud</v>
          </cell>
        </row>
        <row r="19">
          <cell r="B19" t="str">
            <v>INTERSUBSECTORIAL COMUNICACIONES</v>
          </cell>
        </row>
        <row r="20">
          <cell r="B20" t="str">
            <v>Correo</v>
          </cell>
        </row>
        <row r="21">
          <cell r="B21" t="str">
            <v>Telefonia</v>
          </cell>
        </row>
        <row r="22">
          <cell r="B22" t="str">
            <v>Telegrama y Telex</v>
          </cell>
        </row>
        <row r="23">
          <cell r="B23" t="str">
            <v>Radio</v>
          </cell>
        </row>
        <row r="24">
          <cell r="B24" t="str">
            <v>Television</v>
          </cell>
        </row>
        <row r="25">
          <cell r="B25" t="str">
            <v>Servicios de Valor Agregado en Comunicaciones</v>
          </cell>
        </row>
        <row r="26">
          <cell r="B26" t="str">
            <v>INTERSUBSECTORIAL ENERGIA</v>
          </cell>
        </row>
        <row r="27">
          <cell r="B27" t="str">
            <v>Generación Eléctrica</v>
          </cell>
        </row>
        <row r="28">
          <cell r="B28" t="str">
            <v>Transmisión Eléctrica</v>
          </cell>
        </row>
        <row r="29">
          <cell r="B29" t="str">
            <v>Subtransmisión Eléctrica</v>
          </cell>
        </row>
        <row r="30">
          <cell r="B30" t="str">
            <v>Distribución Eléctrica</v>
          </cell>
        </row>
        <row r="31">
          <cell r="B31" t="str">
            <v>Generación de Energía no Convencional</v>
          </cell>
        </row>
        <row r="32">
          <cell r="B32" t="str">
            <v>Recursos Naturales Energéticos no Renovables</v>
          </cell>
        </row>
        <row r="33">
          <cell r="B33" t="str">
            <v>INTERSUBSECTORIAL TRANSPORTE</v>
          </cell>
        </row>
        <row r="34">
          <cell r="B34" t="str">
            <v>Red Troncal Nacional</v>
          </cell>
        </row>
        <row r="35">
          <cell r="B35" t="str">
            <v>Red Secundaria</v>
          </cell>
        </row>
        <row r="36">
          <cell r="B36" t="str">
            <v>Caminos Vecinales</v>
          </cell>
        </row>
        <row r="37">
          <cell r="B37" t="str">
            <v>Red Urbana</v>
          </cell>
        </row>
        <row r="38">
          <cell r="B38" t="str">
            <v>Transporte Férreo</v>
          </cell>
        </row>
        <row r="39">
          <cell r="B39" t="str">
            <v>Transporte Fluvial</v>
          </cell>
        </row>
        <row r="40">
          <cell r="B40" t="str">
            <v>Transporte Marítimo</v>
          </cell>
        </row>
        <row r="41">
          <cell r="B41" t="str">
            <v>Transporte Aéreo</v>
          </cell>
        </row>
        <row r="42">
          <cell r="B42" t="str">
            <v>INTERSUBSECTORIAL EDUCACION</v>
          </cell>
        </row>
        <row r="43">
          <cell r="B43" t="str">
            <v>Educación Preescolar</v>
          </cell>
        </row>
        <row r="44">
          <cell r="B44" t="str">
            <v>Educación Primaria</v>
          </cell>
        </row>
        <row r="45">
          <cell r="B45" t="str">
            <v>Educación Secundaria</v>
          </cell>
        </row>
        <row r="46">
          <cell r="B46" t="str">
            <v>Capacitación Técnica no Profesional</v>
          </cell>
        </row>
        <row r="47">
          <cell r="B47" t="str">
            <v>Educación Superior</v>
          </cell>
        </row>
        <row r="48">
          <cell r="B48" t="str">
            <v>Educación de Adultos</v>
          </cell>
        </row>
        <row r="49">
          <cell r="B49" t="str">
            <v>Educación Especial</v>
          </cell>
        </row>
        <row r="50">
          <cell r="B50" t="str">
            <v>Recreación, Educación Física y Deporte</v>
          </cell>
        </row>
        <row r="51">
          <cell r="B51" t="str">
            <v>INTERSUBSECTORIAL JUSTICIA</v>
          </cell>
        </row>
        <row r="52">
          <cell r="B52" t="str">
            <v>Rehabilitación de Menores</v>
          </cell>
        </row>
        <row r="53">
          <cell r="B53" t="str">
            <v>Sistema Penitenciario y Carcelario</v>
          </cell>
        </row>
        <row r="54">
          <cell r="B54" t="str">
            <v>Administración de Justicia</v>
          </cell>
        </row>
        <row r="55">
          <cell r="B55" t="str">
            <v>Prevención de la Delincuencia</v>
          </cell>
        </row>
        <row r="56">
          <cell r="B56" t="str">
            <v>Intersubsectorial Medio Ambiente</v>
          </cell>
        </row>
        <row r="57">
          <cell r="B57" t="str">
            <v>Conservación</v>
          </cell>
        </row>
        <row r="58">
          <cell r="B58" t="str">
            <v>Manejo</v>
          </cell>
        </row>
        <row r="59">
          <cell r="B59" t="str">
            <v>Mitigación</v>
          </cell>
        </row>
        <row r="60">
          <cell r="B60" t="str">
            <v>INTERSUBSECTORIAL GOBIERNO</v>
          </cell>
        </row>
        <row r="61">
          <cell r="B61" t="str">
            <v>Atención de Emergencias y Desastres</v>
          </cell>
        </row>
        <row r="62">
          <cell r="B62" t="str">
            <v>Relaciones Exteriores</v>
          </cell>
        </row>
        <row r="63">
          <cell r="B63" t="str">
            <v>INTERSUBSECTORIAL AGROPECUARIO</v>
          </cell>
        </row>
        <row r="64">
          <cell r="B64" t="str">
            <v>Producción y Aprovechamiento Agrícola</v>
          </cell>
        </row>
        <row r="65">
          <cell r="B65" t="str">
            <v>Producción y Aprovechamiento Pecuario</v>
          </cell>
        </row>
        <row r="66">
          <cell r="B66" t="str">
            <v>Producción y Aprovechamiento Forestal</v>
          </cell>
        </row>
        <row r="67">
          <cell r="B67" t="str">
            <v>Pesca y Acuicultura</v>
          </cell>
        </row>
        <row r="68">
          <cell r="B68" t="str">
            <v>Agroindustria</v>
          </cell>
        </row>
        <row r="69">
          <cell r="B69" t="str">
            <v>Comercialización</v>
          </cell>
        </row>
        <row r="70">
          <cell r="B70" t="str">
            <v>Tenencia de la Tierra</v>
          </cell>
        </row>
        <row r="71">
          <cell r="B71" t="str">
            <v>INTERSUBSECTORIAL SANEAMIENTO BASICO</v>
          </cell>
        </row>
        <row r="72">
          <cell r="B72" t="str">
            <v>Acueducto y Alcantarillado</v>
          </cell>
        </row>
        <row r="73">
          <cell r="B73" t="str">
            <v>Manejo y Control de Residuos Sólidos y Líquidos</v>
          </cell>
        </row>
        <row r="74">
          <cell r="B74" t="str">
            <v>INTERSUBSECTORIAL TRABAJO Y SEGURIDAD SOCIAL</v>
          </cell>
        </row>
        <row r="75">
          <cell r="B75" t="str">
            <v>Reglamentación de Trabajo</v>
          </cell>
        </row>
        <row r="76">
          <cell r="B76" t="str">
            <v>Bienestar Social a Trabajadores</v>
          </cell>
        </row>
        <row r="77">
          <cell r="B77" t="str">
            <v>Seguridad Ocupacional</v>
          </cell>
        </row>
        <row r="78">
          <cell r="B78" t="str">
            <v>INTERSUBSECTORIAL VIVIENDA</v>
          </cell>
        </row>
        <row r="79">
          <cell r="B79" t="str">
            <v>Soluciones de Vivienda Rural</v>
          </cell>
        </row>
        <row r="80">
          <cell r="B80" t="str">
            <v>Soluciones de vivienda Urbana</v>
          </cell>
        </row>
        <row r="81">
          <cell r="B81" t="str">
            <v>INTERSUBSECTORIAL DESARROLLO COMUNITARIO</v>
          </cell>
        </row>
        <row r="82">
          <cell r="B82" t="str">
            <v>Asistencia Directa a la Comunidad</v>
          </cell>
        </row>
        <row r="83">
          <cell r="B83" t="str">
            <v>Participación Comunitaria</v>
          </cell>
        </row>
        <row r="84">
          <cell r="B84" t="str">
            <v>Formas Asociativas y Cooperativas</v>
          </cell>
        </row>
        <row r="85">
          <cell r="B85" t="str">
            <v>INTERSUBSECTORIAL ARTE Y CULTURA</v>
          </cell>
        </row>
        <row r="86">
          <cell r="B86" t="str">
            <v xml:space="preserve">Arte </v>
          </cell>
        </row>
        <row r="87">
          <cell r="B87" t="str">
            <v>Cultura</v>
          </cell>
        </row>
      </sheetData>
      <sheetData sheetId="21"/>
      <sheetData sheetId="22">
        <row r="2">
          <cell r="B2" t="str">
            <v>Internacional</v>
          </cell>
          <cell r="G2" t="str">
            <v>CM-Cabecera Municipal</v>
          </cell>
          <cell r="L2" t="str">
            <v>Ministerios</v>
          </cell>
          <cell r="P2" t="str">
            <v>Todos</v>
          </cell>
          <cell r="S2" t="str">
            <v>Si</v>
          </cell>
        </row>
        <row r="3">
          <cell r="B3" t="str">
            <v>Nacional</v>
          </cell>
          <cell r="G3" t="str">
            <v>CD-Cabecera Departamental</v>
          </cell>
          <cell r="L3" t="str">
            <v>Departamentos Administrativos</v>
          </cell>
          <cell r="P3" t="str">
            <v>Amazonas</v>
          </cell>
          <cell r="S3" t="str">
            <v>No</v>
          </cell>
        </row>
        <row r="4">
          <cell r="B4" t="str">
            <v>Costa Atlántica</v>
          </cell>
          <cell r="G4" t="str">
            <v>C-Corregimiento</v>
          </cell>
          <cell r="L4" t="str">
            <v>Entidades de Control</v>
          </cell>
          <cell r="P4" t="str">
            <v>Antioquia</v>
          </cell>
        </row>
        <row r="5">
          <cell r="B5" t="str">
            <v>Occidente</v>
          </cell>
          <cell r="G5" t="str">
            <v>IP-Inspección de Policía</v>
          </cell>
          <cell r="L5" t="str">
            <v>Departamentos</v>
          </cell>
          <cell r="P5" t="str">
            <v>Arauca</v>
          </cell>
        </row>
        <row r="6">
          <cell r="B6" t="str">
            <v>Centro Oriente</v>
          </cell>
          <cell r="G6" t="str">
            <v>IPM-Inspección de Policía Municipal</v>
          </cell>
          <cell r="L6" t="str">
            <v>Distritos</v>
          </cell>
          <cell r="P6" t="str">
            <v>Atlántico</v>
          </cell>
        </row>
        <row r="7">
          <cell r="B7" t="str">
            <v>Orinoquía</v>
          </cell>
          <cell r="G7" t="str">
            <v>IPD-Inspección de Policía Departamental</v>
          </cell>
          <cell r="L7" t="str">
            <v>Áreas Metropolitanas</v>
          </cell>
          <cell r="P7" t="str">
            <v>Bolívar</v>
          </cell>
        </row>
        <row r="8">
          <cell r="B8" t="str">
            <v>Amazonía</v>
          </cell>
          <cell r="G8" t="str">
            <v>CAS-Caserío</v>
          </cell>
          <cell r="L8" t="str">
            <v>Municipios</v>
          </cell>
          <cell r="P8" t="str">
            <v>Boyacá</v>
          </cell>
        </row>
        <row r="9">
          <cell r="B9" t="str">
            <v>Bogotá</v>
          </cell>
          <cell r="L9" t="str">
            <v>Entidades Descentralizadas</v>
          </cell>
          <cell r="P9" t="str">
            <v>Caldas</v>
          </cell>
        </row>
        <row r="10">
          <cell r="L10" t="str">
            <v>Entidades Internacionales</v>
          </cell>
          <cell r="P10" t="str">
            <v>Caquetá</v>
          </cell>
        </row>
        <row r="11">
          <cell r="L11" t="str">
            <v>Otras</v>
          </cell>
          <cell r="P11" t="str">
            <v>Casanare</v>
          </cell>
        </row>
        <row r="12">
          <cell r="P12" t="str">
            <v>Cauca</v>
          </cell>
        </row>
        <row r="13">
          <cell r="P13" t="str">
            <v>Cesar</v>
          </cell>
        </row>
        <row r="14">
          <cell r="P14" t="str">
            <v>Chocó</v>
          </cell>
        </row>
        <row r="15">
          <cell r="P15" t="str">
            <v>Córdoba</v>
          </cell>
        </row>
        <row r="16">
          <cell r="P16" t="str">
            <v>Cundinamarca</v>
          </cell>
        </row>
        <row r="17">
          <cell r="P17" t="str">
            <v>Guainía</v>
          </cell>
        </row>
        <row r="18">
          <cell r="P18" t="str">
            <v>Guaviare</v>
          </cell>
        </row>
        <row r="19">
          <cell r="P19" t="str">
            <v>Huila</v>
          </cell>
        </row>
        <row r="20">
          <cell r="P20" t="str">
            <v>La Guajira</v>
          </cell>
        </row>
        <row r="21">
          <cell r="P21" t="str">
            <v>Magdalena</v>
          </cell>
        </row>
        <row r="22">
          <cell r="P22" t="str">
            <v>Meta</v>
          </cell>
        </row>
        <row r="23">
          <cell r="P23" t="str">
            <v>Nariño</v>
          </cell>
        </row>
        <row r="24">
          <cell r="P24" t="str">
            <v>Norte de Santander</v>
          </cell>
        </row>
        <row r="25">
          <cell r="P25" t="str">
            <v>Putumayo</v>
          </cell>
        </row>
        <row r="26">
          <cell r="P26" t="str">
            <v>Quindio</v>
          </cell>
        </row>
        <row r="27">
          <cell r="P27" t="str">
            <v>Risaralda</v>
          </cell>
        </row>
        <row r="28">
          <cell r="P28" t="str">
            <v>San Andrés</v>
          </cell>
        </row>
        <row r="29">
          <cell r="P29" t="str">
            <v>Santander</v>
          </cell>
        </row>
        <row r="30">
          <cell r="P30" t="str">
            <v>Sucre</v>
          </cell>
        </row>
        <row r="31">
          <cell r="D31" t="str">
            <v>Caquetá</v>
          </cell>
          <cell r="P31" t="str">
            <v>Tolima</v>
          </cell>
        </row>
        <row r="32">
          <cell r="D32" t="str">
            <v>Putumayo</v>
          </cell>
          <cell r="P32" t="str">
            <v>Valle del Cauca</v>
          </cell>
        </row>
        <row r="33">
          <cell r="D33" t="str">
            <v>Amazonas</v>
          </cell>
          <cell r="P33" t="str">
            <v>Vaupés</v>
          </cell>
        </row>
        <row r="34">
          <cell r="P34" t="str">
            <v>Vichada</v>
          </cell>
        </row>
        <row r="120">
          <cell r="K120" t="str">
            <v>Nasa Kiwe</v>
          </cell>
        </row>
        <row r="121">
          <cell r="K121" t="str">
            <v xml:space="preserve">Siberia </v>
          </cell>
        </row>
        <row r="122">
          <cell r="K122" t="str">
            <v>Zit-Sek Del Quecal</v>
          </cell>
        </row>
        <row r="1080">
          <cell r="F1080" t="str">
            <v>Florencia</v>
          </cell>
        </row>
        <row r="1081">
          <cell r="F1081" t="str">
            <v>Albania</v>
          </cell>
        </row>
        <row r="1082">
          <cell r="F1082" t="str">
            <v>Belén De Los Andaquies</v>
          </cell>
        </row>
        <row r="1083">
          <cell r="F1083" t="str">
            <v>Cartagena Del Chairá</v>
          </cell>
        </row>
        <row r="1084">
          <cell r="F1084" t="str">
            <v>Curillo</v>
          </cell>
        </row>
        <row r="1085">
          <cell r="F1085" t="str">
            <v>El Doncello</v>
          </cell>
        </row>
        <row r="1086">
          <cell r="F1086" t="str">
            <v>El Paujil</v>
          </cell>
        </row>
        <row r="1087">
          <cell r="F1087" t="str">
            <v>La Montañita</v>
          </cell>
        </row>
        <row r="1088">
          <cell r="F1088" t="str">
            <v>Milán</v>
          </cell>
        </row>
        <row r="1089">
          <cell r="F1089" t="str">
            <v>Morelia</v>
          </cell>
        </row>
        <row r="1090">
          <cell r="F1090" t="str">
            <v>Puerto Rico</v>
          </cell>
        </row>
        <row r="1091">
          <cell r="F1091" t="str">
            <v>San José Del Fragua</v>
          </cell>
        </row>
        <row r="1092">
          <cell r="F1092" t="str">
            <v>San Vicente Del Caguán</v>
          </cell>
        </row>
        <row r="1093">
          <cell r="F1093" t="str">
            <v>Solano</v>
          </cell>
        </row>
        <row r="1094">
          <cell r="F1094" t="str">
            <v>Solita</v>
          </cell>
        </row>
        <row r="1095">
          <cell r="F1095" t="str">
            <v>Valparaiso</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
      <sheetName val="MATERIALES"/>
      <sheetName val="CONCRETO 3000"/>
      <sheetName val="HIERRO "/>
      <sheetName val="FORMALETA"/>
      <sheetName val="EXCAVACION 1MTS"/>
      <sheetName val="RELLENO DE BRECHAS"/>
      <sheetName val="TUBERIA 3&quot;"/>
      <sheetName val="TUBERÍA 2&quot;"/>
      <sheetName val="UNION 3&quot;"/>
      <sheetName val="UNION 2&quot;"/>
      <sheetName val="BUJE 3X2"/>
      <sheetName val="TEE 4X4X3"/>
      <sheetName val="TEE 3&quot;"/>
      <sheetName val="TEE 2&quot;"/>
      <sheetName val="CODO 3&quot; 90º"/>
      <sheetName val="CODO 2&quot; 90º"/>
      <sheetName val="CRUZ 3X2"/>
      <sheetName val="CRUZ 3X3"/>
      <sheetName val="CRUZ 2X2"/>
      <sheetName val="VALVULA CONTROL 3&quot;"/>
      <sheetName val="VALVULA CONTROL 2&quot;"/>
      <sheetName val="HIDRANTE 3&quot;"/>
      <sheetName val="UNION DE 4&quot;"/>
      <sheetName val="INSTALACION TUB. 2&quot; - 3&quot;"/>
      <sheetName val="CAJILLAS VALVULA ,6X,6"/>
      <sheetName val="TUBERIA 0,5&quot;"/>
      <sheetName val="COLLAR 3&quot;X0,5&quot;"/>
      <sheetName val="COLLAR 2&quot;X0,5&quot;"/>
      <sheetName val="ADAPTADOR MACHO"/>
      <sheetName val="ADAPTADOR HEMBRA"/>
      <sheetName val="VALVULA DE BOLA 0,5"/>
      <sheetName val="MICROMEDIDOR"/>
      <sheetName val="CAJILLA CEMENTO AC"/>
      <sheetName val="TAPA HF CAJILLA"/>
      <sheetName val="CODO HG 0,5"/>
      <sheetName val="UNION HG 0,5"/>
      <sheetName val="BRECHA Y TAPADA"/>
      <sheetName val="INSTALCION 0,5"/>
      <sheetName val="INSTALCION DOMICILIARIA"/>
      <sheetName val="CUADRO RESUMEN2"/>
    </sheetNames>
    <sheetDataSet>
      <sheetData sheetId="0" refreshError="1"/>
      <sheetData sheetId="1">
        <row r="1">
          <cell r="A1" t="str">
            <v>Referencia</v>
          </cell>
        </row>
        <row r="4">
          <cell r="H4">
            <v>0.1</v>
          </cell>
        </row>
        <row r="5">
          <cell r="H5">
            <v>0.03</v>
          </cell>
        </row>
        <row r="6">
          <cell r="H6">
            <v>7.0000000000000007E-2</v>
          </cell>
        </row>
        <row r="66">
          <cell r="A66">
            <v>1</v>
          </cell>
          <cell r="B66" t="str">
            <v>Cemento Gris</v>
          </cell>
          <cell r="C66" t="str">
            <v>Saco 50 Kg</v>
          </cell>
        </row>
        <row r="67">
          <cell r="A67">
            <v>2</v>
          </cell>
          <cell r="B67" t="str">
            <v>Arena</v>
          </cell>
          <cell r="C67" t="str">
            <v>m3</v>
          </cell>
        </row>
        <row r="68">
          <cell r="A68">
            <v>3</v>
          </cell>
          <cell r="B68" t="str">
            <v>Grava</v>
          </cell>
          <cell r="C68" t="str">
            <v>m3</v>
          </cell>
        </row>
        <row r="69">
          <cell r="A69">
            <v>4</v>
          </cell>
          <cell r="B69" t="str">
            <v xml:space="preserve">Marerial de Recebo </v>
          </cell>
          <cell r="C69" t="str">
            <v>m3</v>
          </cell>
        </row>
        <row r="70">
          <cell r="A70">
            <v>5</v>
          </cell>
          <cell r="B70" t="str">
            <v>Compactadora (rana)</v>
          </cell>
          <cell r="C70" t="str">
            <v>Hr</v>
          </cell>
        </row>
        <row r="71">
          <cell r="A71">
            <v>6</v>
          </cell>
          <cell r="B71" t="str">
            <v>Compactadora (saltarin)</v>
          </cell>
          <cell r="C71" t="str">
            <v>Hr</v>
          </cell>
        </row>
        <row r="72">
          <cell r="A72">
            <v>7</v>
          </cell>
          <cell r="B72" t="str">
            <v>Hierro D = 1/2"</v>
          </cell>
          <cell r="C72" t="str">
            <v>Kg</v>
          </cell>
        </row>
        <row r="73">
          <cell r="A73">
            <v>8</v>
          </cell>
          <cell r="B73" t="str">
            <v>Hierro D = 3/8"</v>
          </cell>
          <cell r="C73" t="str">
            <v>Kg</v>
          </cell>
        </row>
        <row r="74">
          <cell r="A74">
            <v>9</v>
          </cell>
          <cell r="B74" t="str">
            <v>Hierro D = 1/4"</v>
          </cell>
          <cell r="C74" t="str">
            <v>Kg</v>
          </cell>
        </row>
        <row r="75">
          <cell r="A75">
            <v>10</v>
          </cell>
          <cell r="B75" t="str">
            <v>Agua</v>
          </cell>
          <cell r="C75" t="str">
            <v>Lt</v>
          </cell>
        </row>
        <row r="76">
          <cell r="A76">
            <v>11</v>
          </cell>
          <cell r="B76" t="str">
            <v>Piedra Para Ciclopeo</v>
          </cell>
          <cell r="C76" t="str">
            <v>m3</v>
          </cell>
        </row>
        <row r="77">
          <cell r="A77">
            <v>12</v>
          </cell>
          <cell r="B77" t="str">
            <v>Mezcladora</v>
          </cell>
          <cell r="C77" t="str">
            <v>Hr</v>
          </cell>
        </row>
        <row r="78">
          <cell r="A78">
            <v>13</v>
          </cell>
          <cell r="B78" t="str">
            <v>Vibrador</v>
          </cell>
          <cell r="C78" t="str">
            <v>Hr</v>
          </cell>
        </row>
        <row r="79">
          <cell r="A79">
            <v>14</v>
          </cell>
          <cell r="B79" t="str">
            <v>Limpiador de PVC</v>
          </cell>
          <cell r="C79" t="str">
            <v>Unid.</v>
          </cell>
          <cell r="D79">
            <v>49</v>
          </cell>
        </row>
        <row r="80">
          <cell r="A80">
            <v>15</v>
          </cell>
          <cell r="B80" t="str">
            <v>Soldadura de PVC</v>
          </cell>
          <cell r="C80" t="str">
            <v>Unid.</v>
          </cell>
          <cell r="D80">
            <v>7</v>
          </cell>
        </row>
        <row r="81">
          <cell r="A81">
            <v>16</v>
          </cell>
          <cell r="B81" t="str">
            <v>Tubería PVC  RDE 41 de 3" UM</v>
          </cell>
          <cell r="C81" t="str">
            <v>Ml</v>
          </cell>
          <cell r="D81">
            <v>23</v>
          </cell>
        </row>
        <row r="82">
          <cell r="A82">
            <v>17</v>
          </cell>
          <cell r="B82" t="str">
            <v>Tubería PVC  RDE 41 de 2" UM</v>
          </cell>
          <cell r="C82" t="str">
            <v>Ml</v>
          </cell>
          <cell r="D82">
            <v>11</v>
          </cell>
        </row>
        <row r="83">
          <cell r="A83">
            <v>18</v>
          </cell>
          <cell r="B83" t="str">
            <v>Buje PVC de  3" X 2"  US</v>
          </cell>
          <cell r="C83" t="str">
            <v>Unid.</v>
          </cell>
          <cell r="D83">
            <v>37</v>
          </cell>
        </row>
        <row r="84">
          <cell r="A84">
            <v>19</v>
          </cell>
          <cell r="B84" t="str">
            <v>Tabla burra</v>
          </cell>
          <cell r="C84" t="str">
            <v>Unid.</v>
          </cell>
          <cell r="D84">
            <v>16</v>
          </cell>
        </row>
        <row r="85">
          <cell r="A85">
            <v>20</v>
          </cell>
          <cell r="B85" t="str">
            <v>Codo PVC 3" de 90º US</v>
          </cell>
          <cell r="C85" t="str">
            <v>Unid.</v>
          </cell>
          <cell r="D85">
            <v>73</v>
          </cell>
        </row>
        <row r="86">
          <cell r="A86">
            <v>21</v>
          </cell>
          <cell r="B86" t="str">
            <v>Codo PVC 2" de 90º US</v>
          </cell>
          <cell r="C86" t="str">
            <v>Unid.</v>
          </cell>
          <cell r="D86">
            <v>22</v>
          </cell>
        </row>
        <row r="87">
          <cell r="A87">
            <v>22</v>
          </cell>
          <cell r="B87" t="str">
            <v>Puntilla</v>
          </cell>
          <cell r="C87" t="str">
            <v>Lb</v>
          </cell>
          <cell r="D87">
            <v>4</v>
          </cell>
        </row>
        <row r="88">
          <cell r="A88">
            <v>23</v>
          </cell>
          <cell r="B88" t="str">
            <v>Polin</v>
          </cell>
          <cell r="C88" t="str">
            <v>Unid.</v>
          </cell>
          <cell r="D88">
            <v>14</v>
          </cell>
        </row>
        <row r="89">
          <cell r="A89">
            <v>24</v>
          </cell>
          <cell r="B89" t="str">
            <v>Unión de reparación PVC 3" UM</v>
          </cell>
          <cell r="C89" t="str">
            <v>Unid.</v>
          </cell>
          <cell r="D89">
            <v>72</v>
          </cell>
        </row>
        <row r="90">
          <cell r="A90">
            <v>25</v>
          </cell>
          <cell r="B90" t="str">
            <v>Unión de reparación PVC 2" UM</v>
          </cell>
          <cell r="C90" t="str">
            <v>Unid.</v>
          </cell>
          <cell r="D90">
            <v>44</v>
          </cell>
        </row>
        <row r="91">
          <cell r="A91">
            <v>26</v>
          </cell>
          <cell r="B91" t="str">
            <v>Valvula control de 3" sello de bronce</v>
          </cell>
          <cell r="C91" t="str">
            <v>Unid.</v>
          </cell>
          <cell r="D91">
            <v>1360</v>
          </cell>
        </row>
        <row r="92">
          <cell r="A92">
            <v>27</v>
          </cell>
          <cell r="B92" t="str">
            <v>Valvula control de 2" sello de bronce</v>
          </cell>
          <cell r="C92" t="str">
            <v>Unid.</v>
          </cell>
          <cell r="D92">
            <v>1020</v>
          </cell>
        </row>
        <row r="93">
          <cell r="A93">
            <v>28</v>
          </cell>
          <cell r="B93" t="str">
            <v>Hidrante HF tipo Milan de 3"</v>
          </cell>
          <cell r="C93" t="str">
            <v>Unid.</v>
          </cell>
          <cell r="D93">
            <v>4114</v>
          </cell>
        </row>
        <row r="94">
          <cell r="A94">
            <v>29</v>
          </cell>
          <cell r="B94" t="str">
            <v>Tee PVC de 4"x 4"x 3"  UM</v>
          </cell>
          <cell r="C94" t="str">
            <v>Unid.</v>
          </cell>
          <cell r="D94">
            <v>38</v>
          </cell>
        </row>
        <row r="95">
          <cell r="A95">
            <v>30</v>
          </cell>
          <cell r="B95" t="str">
            <v>Tubería PVC RDE 13,5 de 1/2"</v>
          </cell>
          <cell r="C95" t="str">
            <v>Ml</v>
          </cell>
          <cell r="D95">
            <v>5</v>
          </cell>
        </row>
        <row r="96">
          <cell r="A96">
            <v>31</v>
          </cell>
          <cell r="B96" t="str">
            <v>Adaptador macho PVC de 1/2"</v>
          </cell>
          <cell r="C96" t="str">
            <v>Unid.</v>
          </cell>
          <cell r="D96">
            <v>1</v>
          </cell>
        </row>
        <row r="97">
          <cell r="A97">
            <v>32</v>
          </cell>
          <cell r="B97" t="str">
            <v>Adaptador hembra PVC de 1/2"</v>
          </cell>
          <cell r="C97" t="str">
            <v>Unid.</v>
          </cell>
          <cell r="D97">
            <v>1</v>
          </cell>
        </row>
        <row r="98">
          <cell r="A98">
            <v>33</v>
          </cell>
          <cell r="B98" t="str">
            <v>Valvula de bola de 1/2" TP</v>
          </cell>
          <cell r="C98" t="str">
            <v>Unid.</v>
          </cell>
          <cell r="D98">
            <v>16</v>
          </cell>
        </row>
        <row r="99">
          <cell r="A99">
            <v>34</v>
          </cell>
          <cell r="B99" t="str">
            <v>Micromedidor de velocidad de 1/2"</v>
          </cell>
          <cell r="C99" t="str">
            <v>Unid.</v>
          </cell>
          <cell r="D99">
            <v>188</v>
          </cell>
        </row>
        <row r="100">
          <cell r="A100">
            <v>35</v>
          </cell>
          <cell r="B100" t="str">
            <v>Cajilla de cemento para anden</v>
          </cell>
          <cell r="C100" t="str">
            <v>Unid.</v>
          </cell>
          <cell r="D100">
            <v>30</v>
          </cell>
        </row>
        <row r="101">
          <cell r="A101">
            <v>36</v>
          </cell>
          <cell r="B101" t="str">
            <v xml:space="preserve">Tapa HF para cajilla </v>
          </cell>
          <cell r="C101" t="str">
            <v>Unid.</v>
          </cell>
          <cell r="D101">
            <v>30</v>
          </cell>
        </row>
        <row r="102">
          <cell r="A102">
            <v>37</v>
          </cell>
          <cell r="B102" t="str">
            <v>Tee PVC de 3"  US</v>
          </cell>
          <cell r="C102" t="str">
            <v>Unid.</v>
          </cell>
          <cell r="D102">
            <v>38</v>
          </cell>
        </row>
        <row r="103">
          <cell r="A103">
            <v>38</v>
          </cell>
          <cell r="B103" t="str">
            <v>Tee PVC de 2"  US</v>
          </cell>
          <cell r="C103" t="str">
            <v>Unid.</v>
          </cell>
          <cell r="D103">
            <v>38</v>
          </cell>
        </row>
        <row r="104">
          <cell r="A104">
            <v>39</v>
          </cell>
          <cell r="B104" t="str">
            <v>Codo HG de 1/2" X 90</v>
          </cell>
          <cell r="C104" t="str">
            <v>Unid.</v>
          </cell>
          <cell r="D104">
            <v>1</v>
          </cell>
        </row>
        <row r="105">
          <cell r="A105">
            <v>40</v>
          </cell>
          <cell r="B105" t="str">
            <v>Unión HG de 1/2"</v>
          </cell>
          <cell r="C105" t="str">
            <v>Unid.</v>
          </cell>
          <cell r="D105">
            <v>1</v>
          </cell>
        </row>
        <row r="106">
          <cell r="A106">
            <v>41</v>
          </cell>
          <cell r="B106" t="str">
            <v>Llave terminal metalica de 1/2" TP</v>
          </cell>
          <cell r="C106" t="str">
            <v>Unid.</v>
          </cell>
          <cell r="D106">
            <v>31</v>
          </cell>
        </row>
        <row r="107">
          <cell r="A107">
            <v>42</v>
          </cell>
          <cell r="B107" t="str">
            <v>Collar derivador de PVC 3" X 1/2"</v>
          </cell>
          <cell r="C107" t="str">
            <v>Unid.</v>
          </cell>
          <cell r="D107">
            <v>28</v>
          </cell>
        </row>
        <row r="108">
          <cell r="A108">
            <v>43</v>
          </cell>
          <cell r="B108" t="str">
            <v>Collar derivador de PVC 2" X 1/2"</v>
          </cell>
          <cell r="C108" t="str">
            <v>Unid.</v>
          </cell>
          <cell r="D108">
            <v>14</v>
          </cell>
        </row>
        <row r="109">
          <cell r="A109">
            <v>44</v>
          </cell>
          <cell r="B109" t="str">
            <v>Cruz H.F de 3"x 2"</v>
          </cell>
          <cell r="C109" t="str">
            <v>Unid.</v>
          </cell>
          <cell r="D109">
            <v>282</v>
          </cell>
        </row>
        <row r="110">
          <cell r="A110">
            <v>45</v>
          </cell>
          <cell r="B110" t="str">
            <v>Cruz H.F de 3"x 3"</v>
          </cell>
          <cell r="C110" t="str">
            <v>Unid.</v>
          </cell>
          <cell r="D110">
            <v>343</v>
          </cell>
        </row>
        <row r="111">
          <cell r="A111">
            <v>46</v>
          </cell>
          <cell r="B111" t="str">
            <v>Cruz H.F de 2"x 2"</v>
          </cell>
          <cell r="C111" t="str">
            <v>Unid.</v>
          </cell>
          <cell r="D111">
            <v>194</v>
          </cell>
        </row>
        <row r="112">
          <cell r="A112">
            <v>47</v>
          </cell>
          <cell r="B112" t="str">
            <v>Unión de reparación PVC 4" UM</v>
          </cell>
          <cell r="C112" t="str">
            <v>Unid.</v>
          </cell>
          <cell r="D112">
            <v>111</v>
          </cell>
        </row>
        <row r="113">
          <cell r="A113">
            <v>48</v>
          </cell>
        </row>
        <row r="114">
          <cell r="A114">
            <v>49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
      <sheetName val="Apu Basicos"/>
      <sheetName val="M.O."/>
      <sheetName val="Presupuesto"/>
      <sheetName val="CERRAMIENTO MORINDO"/>
      <sheetName val="APU"/>
      <sheetName val="avance de obra"/>
      <sheetName val="Costos Ind. (2)"/>
    </sheetNames>
    <sheetDataSet>
      <sheetData sheetId="0">
        <row r="9">
          <cell r="F9">
            <v>4684.079999999999</v>
          </cell>
        </row>
        <row r="10">
          <cell r="F10">
            <v>1300</v>
          </cell>
        </row>
        <row r="13">
          <cell r="F13">
            <v>15000</v>
          </cell>
        </row>
        <row r="21">
          <cell r="F21">
            <v>1916.5133333333333</v>
          </cell>
        </row>
        <row r="27">
          <cell r="F27">
            <v>895.05599999999993</v>
          </cell>
        </row>
        <row r="28">
          <cell r="F28">
            <v>18000</v>
          </cell>
        </row>
        <row r="41">
          <cell r="F41">
            <v>18000</v>
          </cell>
        </row>
        <row r="42">
          <cell r="F42">
            <v>180000</v>
          </cell>
        </row>
        <row r="47">
          <cell r="F47">
            <v>30000</v>
          </cell>
        </row>
        <row r="49">
          <cell r="F49">
            <v>12000</v>
          </cell>
        </row>
        <row r="50">
          <cell r="F50">
            <v>9800.0000000000036</v>
          </cell>
        </row>
        <row r="51">
          <cell r="F51">
            <v>2000.0000000000039</v>
          </cell>
        </row>
        <row r="54">
          <cell r="F54">
            <v>495.00000000000006</v>
          </cell>
        </row>
        <row r="56">
          <cell r="F56">
            <v>935.00000000000011</v>
          </cell>
        </row>
        <row r="57">
          <cell r="F57">
            <v>15950.000000000002</v>
          </cell>
        </row>
        <row r="59">
          <cell r="F59">
            <v>5720.0000000000009</v>
          </cell>
        </row>
        <row r="61">
          <cell r="F61">
            <v>1430.0000000000002</v>
          </cell>
        </row>
        <row r="62">
          <cell r="F62">
            <v>1210</v>
          </cell>
        </row>
        <row r="64">
          <cell r="F64">
            <v>15400.000000000002</v>
          </cell>
        </row>
        <row r="65">
          <cell r="F65">
            <v>33000</v>
          </cell>
        </row>
        <row r="67">
          <cell r="F67">
            <v>14300.000000000002</v>
          </cell>
        </row>
        <row r="76">
          <cell r="F76">
            <v>12600</v>
          </cell>
        </row>
        <row r="78">
          <cell r="F78">
            <v>1980.0000000000002</v>
          </cell>
        </row>
        <row r="79">
          <cell r="F79">
            <v>990.00000000000011</v>
          </cell>
        </row>
        <row r="80">
          <cell r="F80">
            <v>33000</v>
          </cell>
        </row>
        <row r="81">
          <cell r="F81">
            <v>8800</v>
          </cell>
        </row>
        <row r="88">
          <cell r="F88">
            <v>1080</v>
          </cell>
        </row>
        <row r="91">
          <cell r="F91">
            <v>4800</v>
          </cell>
        </row>
        <row r="94">
          <cell r="F94">
            <v>36000</v>
          </cell>
        </row>
        <row r="95">
          <cell r="F95">
            <v>121580.59199999998</v>
          </cell>
        </row>
        <row r="96">
          <cell r="F96">
            <v>14018.4</v>
          </cell>
        </row>
        <row r="102">
          <cell r="F102">
            <v>31000</v>
          </cell>
        </row>
        <row r="104">
          <cell r="F104">
            <v>27000</v>
          </cell>
        </row>
        <row r="105">
          <cell r="F105">
            <v>11000</v>
          </cell>
        </row>
        <row r="106">
          <cell r="F106">
            <v>180000</v>
          </cell>
        </row>
        <row r="107">
          <cell r="F107">
            <v>105600</v>
          </cell>
        </row>
        <row r="108">
          <cell r="F108">
            <v>42000</v>
          </cell>
        </row>
        <row r="109">
          <cell r="F109">
            <v>7440</v>
          </cell>
        </row>
        <row r="110">
          <cell r="F110">
            <v>120000</v>
          </cell>
        </row>
      </sheetData>
      <sheetData sheetId="1"/>
      <sheetData sheetId="2">
        <row r="10">
          <cell r="F10">
            <v>92995.066439979142</v>
          </cell>
        </row>
      </sheetData>
      <sheetData sheetId="3"/>
      <sheetData sheetId="4"/>
      <sheetData sheetId="5"/>
      <sheetData sheetId="6"/>
      <sheetData sheetId="7"/>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9">
          <cell r="A9" t="str">
            <v>Zipaquirá - Ubaté, Briceño - Chocontá, Briceño - "T" de Nemocón, Sisga - Brisas, Chocontá - Guateque</v>
          </cell>
        </row>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formacion"/>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K\a  aaInformación GRUPO 4\A M"/>
      <sheetName val="\E\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33"/>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_xls10"/>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refreshError="1"/>
      <sheetData sheetId="141" refreshError="1"/>
      <sheetData sheetId="142"/>
      <sheetData sheetId="143" refreshError="1"/>
      <sheetData sheetId="144"/>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OCIALES"/>
      <sheetName val="PERSONAL"/>
      <sheetName val="lisprecios"/>
      <sheetName val="PRESU"/>
    </sheetNames>
    <sheetDataSet>
      <sheetData sheetId="0"/>
      <sheetData sheetId="1"/>
      <sheetData sheetId="2"/>
      <sheetData sheetId="3"/>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a  aaInformación]//cceficiente"/>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INSUMOS"/>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LOCALIZACION"/>
      <sheetName val="CTO BOCA 300 PSI"/>
      <sheetName val="CTO CICLOP "/>
      <sheetName val="AC 3 D 8&quot;"/>
      <sheetName val="AC 1 D 2"/>
      <sheetName val="AC 5 D 8"/>
      <sheetName val="REJILLA"/>
      <sheetName val="PVC BOC 4&quot; "/>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PTE IMP Y ESMALT"/>
    </sheetNames>
    <sheetDataSet>
      <sheetData sheetId="0" refreshError="1">
        <row r="1">
          <cell r="A1" t="str">
            <v>REFERENCIA</v>
          </cell>
          <cell r="I1" t="str">
            <v>REFERENCIA</v>
          </cell>
          <cell r="J1" t="str">
            <v>DESCRIPCION</v>
          </cell>
          <cell r="K1" t="str">
            <v>UND</v>
          </cell>
          <cell r="L1" t="str">
            <v>VR/ UNIT</v>
          </cell>
        </row>
        <row r="2">
          <cell r="I2">
            <v>1</v>
          </cell>
          <cell r="J2" t="str">
            <v>MORTERO 1:4</v>
          </cell>
          <cell r="K2" t="str">
            <v>M3</v>
          </cell>
          <cell r="L2">
            <v>279503</v>
          </cell>
        </row>
        <row r="3">
          <cell r="I3">
            <v>2</v>
          </cell>
          <cell r="J3" t="str">
            <v xml:space="preserve">CONSTRUCCION DE BOCATOMA EN CON CONCRETO 3000 PSI A TODO COSTO. </v>
          </cell>
          <cell r="K3" t="str">
            <v>M3</v>
          </cell>
          <cell r="L3">
            <v>490001</v>
          </cell>
        </row>
        <row r="4">
          <cell r="I4">
            <v>3</v>
          </cell>
          <cell r="J4" t="str">
            <v>REJILLA DE .80*.40 CON BARROTES DE 5/8" LISAS, SEPARADAS CADA 10 mm</v>
          </cell>
          <cell r="K4" t="str">
            <v>UN</v>
          </cell>
          <cell r="L4">
            <v>250000</v>
          </cell>
        </row>
        <row r="5">
          <cell r="F5" t="str">
            <v>OFICIAL</v>
          </cell>
          <cell r="G5">
            <v>15000</v>
          </cell>
          <cell r="I5">
            <v>4</v>
          </cell>
          <cell r="J5" t="str">
            <v>PAÑETE IMPERMEABILIZADO Y ESMALTADO</v>
          </cell>
          <cell r="K5" t="str">
            <v>M2</v>
          </cell>
          <cell r="L5">
            <v>20000</v>
          </cell>
        </row>
        <row r="6">
          <cell r="F6" t="str">
            <v>AYUDANTE</v>
          </cell>
          <cell r="G6">
            <v>10000</v>
          </cell>
          <cell r="I6">
            <v>5</v>
          </cell>
          <cell r="J6" t="str">
            <v>FORMALETA</v>
          </cell>
          <cell r="K6" t="str">
            <v>M3</v>
          </cell>
          <cell r="L6">
            <v>36695</v>
          </cell>
        </row>
        <row r="7">
          <cell r="G7">
            <v>0</v>
          </cell>
          <cell r="I7">
            <v>6</v>
          </cell>
          <cell r="J7" t="str">
            <v>EXCAVACION</v>
          </cell>
          <cell r="K7" t="str">
            <v>M3</v>
          </cell>
          <cell r="L7">
            <v>12950</v>
          </cell>
        </row>
        <row r="8">
          <cell r="G8">
            <v>0.05</v>
          </cell>
          <cell r="I8">
            <v>7</v>
          </cell>
        </row>
        <row r="9">
          <cell r="I9">
            <v>8</v>
          </cell>
        </row>
        <row r="10">
          <cell r="G10">
            <v>0.85</v>
          </cell>
          <cell r="I10">
            <v>9</v>
          </cell>
        </row>
        <row r="11">
          <cell r="I11">
            <v>10</v>
          </cell>
        </row>
        <row r="12">
          <cell r="I12">
            <v>11</v>
          </cell>
        </row>
        <row r="13">
          <cell r="I13">
            <v>12</v>
          </cell>
        </row>
        <row r="14">
          <cell r="I14">
            <v>13</v>
          </cell>
        </row>
        <row r="15">
          <cell r="I15">
            <v>14</v>
          </cell>
        </row>
        <row r="16">
          <cell r="I16">
            <v>15</v>
          </cell>
        </row>
        <row r="17">
          <cell r="I17">
            <v>16</v>
          </cell>
        </row>
        <row r="18">
          <cell r="I18">
            <v>17</v>
          </cell>
        </row>
        <row r="19">
          <cell r="I19">
            <v>18</v>
          </cell>
        </row>
        <row r="20">
          <cell r="I20">
            <v>19</v>
          </cell>
        </row>
        <row r="21">
          <cell r="I21">
            <v>20</v>
          </cell>
        </row>
        <row r="22">
          <cell r="I22">
            <v>21</v>
          </cell>
        </row>
        <row r="23">
          <cell r="I23">
            <v>22</v>
          </cell>
        </row>
        <row r="24">
          <cell r="I24">
            <v>23</v>
          </cell>
        </row>
        <row r="25">
          <cell r="I25">
            <v>24</v>
          </cell>
        </row>
        <row r="26">
          <cell r="I26">
            <v>25</v>
          </cell>
        </row>
        <row r="27">
          <cell r="I27">
            <v>26</v>
          </cell>
        </row>
        <row r="28">
          <cell r="I28">
            <v>27</v>
          </cell>
        </row>
        <row r="29">
          <cell r="I29">
            <v>28</v>
          </cell>
        </row>
        <row r="30">
          <cell r="I30">
            <v>29</v>
          </cell>
        </row>
        <row r="31">
          <cell r="I31">
            <v>30</v>
          </cell>
        </row>
        <row r="32">
          <cell r="I32">
            <v>31</v>
          </cell>
        </row>
        <row r="33">
          <cell r="I33">
            <v>32</v>
          </cell>
        </row>
        <row r="34">
          <cell r="I34">
            <v>33</v>
          </cell>
        </row>
        <row r="35">
          <cell r="I35">
            <v>34</v>
          </cell>
        </row>
        <row r="36">
          <cell r="I36">
            <v>35</v>
          </cell>
        </row>
        <row r="37">
          <cell r="I37">
            <v>36</v>
          </cell>
        </row>
        <row r="38">
          <cell r="I38">
            <v>37</v>
          </cell>
        </row>
        <row r="39">
          <cell r="I39">
            <v>38</v>
          </cell>
        </row>
        <row r="40">
          <cell r="I40">
            <v>39</v>
          </cell>
        </row>
        <row r="41">
          <cell r="I41">
            <v>40</v>
          </cell>
        </row>
        <row r="42">
          <cell r="I42">
            <v>41</v>
          </cell>
        </row>
        <row r="43">
          <cell r="I43">
            <v>42</v>
          </cell>
        </row>
        <row r="44">
          <cell r="I44">
            <v>43</v>
          </cell>
        </row>
        <row r="45">
          <cell r="I45">
            <v>44</v>
          </cell>
        </row>
        <row r="46">
          <cell r="I46">
            <v>45</v>
          </cell>
        </row>
        <row r="47">
          <cell r="I47">
            <v>46</v>
          </cell>
        </row>
        <row r="48">
          <cell r="I48">
            <v>47</v>
          </cell>
        </row>
        <row r="49">
          <cell r="I49">
            <v>48</v>
          </cell>
        </row>
        <row r="50">
          <cell r="I50">
            <v>49</v>
          </cell>
        </row>
        <row r="51">
          <cell r="I51">
            <v>50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CCIDENTES DE 1995 - 1996.xls"/>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PROPUESTA"/>
      <sheetName val="CANT  ALTERNATIVAS"/>
      <sheetName val="CANT "/>
      <sheetName val="MATERIALES"/>
      <sheetName val="APU"/>
      <sheetName val="DETALLES (2)"/>
      <sheetName val="DETALLES"/>
      <sheetName val="FLUJO "/>
      <sheetName val="CANT. MAT. "/>
    </sheetNames>
    <sheetDataSet>
      <sheetData sheetId="0"/>
      <sheetData sheetId="1"/>
      <sheetData sheetId="2"/>
      <sheetData sheetId="3"/>
      <sheetData sheetId="4">
        <row r="44">
          <cell r="F44">
            <v>3420</v>
          </cell>
        </row>
        <row r="659">
          <cell r="F659">
            <v>17836.396499999999</v>
          </cell>
        </row>
        <row r="758">
          <cell r="F758">
            <v>19175.894749999999</v>
          </cell>
        </row>
        <row r="900">
          <cell r="F900">
            <v>12081.371885</v>
          </cell>
        </row>
        <row r="1105">
          <cell r="F1105">
            <v>30409.435000000001</v>
          </cell>
        </row>
        <row r="1145">
          <cell r="F1145">
            <v>37158.5</v>
          </cell>
        </row>
        <row r="1201">
          <cell r="F1201">
            <v>25790.949999999997</v>
          </cell>
        </row>
        <row r="1749">
          <cell r="F1749">
            <v>8233.3119999999999</v>
          </cell>
        </row>
        <row r="2292">
          <cell r="F2292">
            <v>58468.97</v>
          </cell>
        </row>
        <row r="2403">
          <cell r="F2403">
            <v>39269</v>
          </cell>
        </row>
        <row r="2416">
          <cell r="F2416">
            <v>246109.6</v>
          </cell>
        </row>
        <row r="2623">
          <cell r="F2623">
            <v>36512.5</v>
          </cell>
        </row>
        <row r="2871">
          <cell r="F2871">
            <v>5185.87</v>
          </cell>
        </row>
        <row r="2908">
          <cell r="F2908">
            <v>3355.4190000000003</v>
          </cell>
        </row>
        <row r="2946">
          <cell r="F2946">
            <v>7142.1</v>
          </cell>
        </row>
        <row r="3122">
          <cell r="F3122">
            <v>33660.2408</v>
          </cell>
        </row>
        <row r="3137">
          <cell r="F3137">
            <v>37587.2408</v>
          </cell>
        </row>
        <row r="3170">
          <cell r="F3170">
            <v>35857.230800000005</v>
          </cell>
        </row>
        <row r="3192">
          <cell r="F3192">
            <v>274905</v>
          </cell>
        </row>
        <row r="3237">
          <cell r="F3237">
            <v>62650</v>
          </cell>
        </row>
        <row r="3245">
          <cell r="F3245">
            <v>78100</v>
          </cell>
        </row>
        <row r="3253">
          <cell r="F3253">
            <v>207880</v>
          </cell>
        </row>
        <row r="3354">
          <cell r="F3354">
            <v>2050833</v>
          </cell>
        </row>
      </sheetData>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s>
    <sheetDataSet>
      <sheetData sheetId="0" refreshError="1"/>
      <sheetData sheetId="1" refreshError="1"/>
      <sheetData sheetId="2" refreshError="1"/>
      <sheetData sheetId="3" refreshError="1"/>
      <sheetData sheetId="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VC 4&quot; 32,5 "/>
      <sheetName val="PVC  4&quot; 26"/>
      <sheetName val="PVC 3&quot; 32,5"/>
      <sheetName val="PVC 3&quot; 26"/>
      <sheetName val="PVC 3&quot; 21"/>
      <sheetName val="PVC 21,2&quot; 26"/>
      <sheetName val="PVC 2&quot; 26"/>
      <sheetName val="PVC 1 1,2&quot; 21"/>
      <sheetName val="PVC 1 1,4&quot; 21"/>
      <sheetName val="PVC 1&quot; 21"/>
      <sheetName val="PVC 3,4&quot; 21"/>
      <sheetName val="PVC 1,2&quot; 13,5"/>
      <sheetName val="UNION 1 1,2&quot;"/>
      <sheetName val="UNION 1 1,4&quot;"/>
      <sheetName val="UNION 1&quot;"/>
      <sheetName val="UNION 3,4&quot;"/>
      <sheetName val="UNION 1 ,2&quot;"/>
      <sheetName val="REDUCCION 4&quot;3&quot;"/>
      <sheetName val="REDUCCION 3&quot;2 1,2&quot;"/>
      <sheetName val="REDUCCION 2 1,2&quot; 2&quot; "/>
      <sheetName val="BUJES 2&quot; 1 1,2&quot;"/>
      <sheetName val="BUJE 1 1,2&quot; 1 1,4&quot;"/>
      <sheetName val="BUJE 1 1,2&quot; 1&quot;"/>
      <sheetName val="BUJE 1 1,4&quot; 1&quot;"/>
      <sheetName val="BUJE 1 1,4&quot; 3,4&quot;"/>
      <sheetName val="BUJE 1&quot; 3,4&quot;"/>
      <sheetName val="BUJE 1&quot; 1,2&quot;"/>
      <sheetName val="BUJE 3,4&quot; 1,2&quot;"/>
      <sheetName val="TEE 1,2"/>
      <sheetName val="TEE 1 1.2&quot;"/>
      <sheetName val="TEE 1 1.4&quot;"/>
      <sheetName val="TEE 1&quot;"/>
      <sheetName val="TEE 1&quot; 3.4&quot;"/>
      <sheetName val="TEE 3.4&quot; 1.2&quot;"/>
      <sheetName val="VAL CORT 2 1.2&quot;"/>
      <sheetName val="VAL CORT 2&quot;"/>
      <sheetName val="VAL CORT 1 1.2&quot;"/>
      <sheetName val="VAL CORT 1 1.4&quot;"/>
      <sheetName val="COLLAR 4&quot; 1.2&quot;"/>
      <sheetName val="COLLAR 3&quot; 1.2&quot;"/>
      <sheetName val="COLLAR 2 1.2&quot; 1.2&quot;"/>
      <sheetName val="COLLAR 2&quot; 1.2&quot;"/>
      <sheetName val="ENCOFRADO PVC"/>
      <sheetName val="VIADUCTO"/>
      <sheetName val="CAM QUIEB 1,5X1,2X1(1)"/>
      <sheetName val="CAM QUIEB 1,5X1,2X1 (2)"/>
      <sheetName val="CAJILLA VALVULA"/>
    </sheetNames>
    <sheetDataSet>
      <sheetData sheetId="0">
        <row r="1">
          <cell r="A1" t="str">
            <v>REFERENCIA</v>
          </cell>
        </row>
        <row r="6">
          <cell r="G6">
            <v>10000</v>
          </cell>
        </row>
        <row r="10">
          <cell r="G10">
            <v>0.85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VínculoExternoRecuperado1"/>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refreshError="1"/>
      <sheetData sheetId="88" refreshError="1"/>
      <sheetData sheetId="89" refreshError="1"/>
      <sheetData sheetId="90" refreshError="1"/>
      <sheetData sheetId="91"/>
      <sheetData sheetId="92"/>
      <sheetData sheetId="93"/>
      <sheetData sheetId="94" refreshError="1"/>
      <sheetData sheetId="95" refreshError="1"/>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row r="1">
          <cell r="A1" t="str">
            <v>ITEM</v>
          </cell>
        </row>
      </sheetData>
      <sheetData sheetId="205">
        <row r="1">
          <cell r="A1" t="str">
            <v>EQUIPO</v>
          </cell>
        </row>
      </sheetData>
      <sheetData sheetId="206">
        <row r="1">
          <cell r="A1" t="str">
            <v>ADMINISTRACION</v>
          </cell>
        </row>
      </sheetData>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CONTENIDO GENERAL"/>
      <sheetName val="A.P.U."/>
      <sheetName val="ANALISIS BASICOS"/>
      <sheetName val="$MATERIALES"/>
      <sheetName val="EQUIPO"/>
      <sheetName val="PERSONAL"/>
      <sheetName val="localizacion des"/>
      <sheetName val="CTO DESAR"/>
      <sheetName val="CTO 2000PSI SOLADO"/>
      <sheetName val="C"/>
      <sheetName val="280000 Crude"/>
      <sheetName val="PRESUPUESTO"/>
      <sheetName val="BD"/>
      <sheetName val="CANTIDADES DE OBRA"/>
    </sheetNames>
    <sheetDataSet>
      <sheetData sheetId="0" refreshError="1">
        <row r="1">
          <cell r="A1">
            <v>1</v>
          </cell>
        </row>
        <row r="5">
          <cell r="F5" t="str">
            <v>SHELL</v>
          </cell>
          <cell r="G5" t="str">
            <v>45x45cm</v>
          </cell>
        </row>
        <row r="6">
          <cell r="F6" t="str">
            <v>CORAL</v>
          </cell>
        </row>
        <row r="10">
          <cell r="G10" t="str">
            <v>45x45cm</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ALIDAD"/>
      <sheetName val="CIVILES"/>
      <sheetName val="BASE DATOS"/>
    </sheetNames>
    <sheetDataSet>
      <sheetData sheetId="0"/>
      <sheetData sheetId="1"/>
      <sheetData sheetId="2"/>
      <sheetData sheetId="3"/>
      <sheetData sheetId="4"/>
      <sheetData sheetId="5"/>
      <sheetData sheetId="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s>
    <sheetDataSet>
      <sheetData sheetId="0"/>
      <sheetData sheetId="1"/>
      <sheetData sheetId="2"/>
      <sheetData sheetId="3"/>
      <sheetData sheetId="4"/>
      <sheetData sheetId="5"/>
      <sheetData sheetId="6"/>
      <sheetData sheetId="7" refreshError="1"/>
      <sheetData sheetId="8"/>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CANTIDADES DE OBRA"/>
      <sheetName val="TOVFEB."/>
      <sheetName val="GCB2000"/>
      <sheetName val="Hoja1"/>
      <sheetName val="%programado"/>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cell r="E9" t="str">
            <v>EXCAVACION DEL MATERIAL COMUN DE CORTES, CANALES Y PRESTAMOS</v>
          </cell>
          <cell r="F9" t="str">
            <v>M³</v>
          </cell>
          <cell r="G9">
            <v>78000</v>
          </cell>
        </row>
        <row r="10">
          <cell r="D10" t="str">
            <v>2.4.a.1</v>
          </cell>
          <cell r="E10" t="str">
            <v>EXCAVACION EN ROCA DE CORTES, CANALES Y PRESTAMOS SIN USO DE EXPLOSIVOS</v>
          </cell>
          <cell r="F10" t="str">
            <v>M³</v>
          </cell>
          <cell r="G10">
            <v>11700</v>
          </cell>
        </row>
        <row r="11">
          <cell r="D11" t="str">
            <v>2.4.a.2</v>
          </cell>
          <cell r="E11" t="str">
            <v>EXCAVACION EN ROCA DE CORTES, CANALES Y PRESTAMOS CON USO DE EXPLOSIVOS</v>
          </cell>
          <cell r="F11" t="str">
            <v>M³</v>
          </cell>
          <cell r="G11">
            <v>3900</v>
          </cell>
        </row>
        <row r="12">
          <cell r="D12" t="str">
            <v>2.5</v>
          </cell>
          <cell r="E12" t="str">
            <v>SOBREACARREOS DE EXCAVACION (DESPUES DE 100 MTS)</v>
          </cell>
          <cell r="F12" t="str">
            <v>M³ - KM</v>
          </cell>
          <cell r="G12">
            <v>142500</v>
          </cell>
        </row>
        <row r="13">
          <cell r="D13">
            <v>4</v>
          </cell>
          <cell r="E13" t="str">
            <v>CONFORMACION DE LA CALZADA EXISTENTE</v>
          </cell>
          <cell r="F13" t="str">
            <v>KM</v>
          </cell>
          <cell r="G13">
            <v>12</v>
          </cell>
        </row>
        <row r="14">
          <cell r="D14" t="str">
            <v>10.P</v>
          </cell>
          <cell r="E14" t="str">
            <v>SUB-BASE GRANULAR COMPACTA: INCLUYE EXPLOTACION, CARGUE, TRANSPORTE Y PROCESO</v>
          </cell>
          <cell r="F14" t="str">
            <v>M³</v>
          </cell>
          <cell r="G14">
            <v>14640</v>
          </cell>
        </row>
        <row r="15">
          <cell r="D15" t="str">
            <v>12.P</v>
          </cell>
          <cell r="E15" t="str">
            <v>BASE GRANULAR COMPACTA: INCLUYE EXPLOTACION, CARGUE, TRANSPORTE Y PROCESO</v>
          </cell>
          <cell r="F15" t="str">
            <v>M³</v>
          </cell>
          <cell r="G15">
            <v>9900</v>
          </cell>
        </row>
        <row r="16">
          <cell r="D16" t="str">
            <v>20.P</v>
          </cell>
          <cell r="E16" t="str">
            <v>IMPRIMACION CON EMULSION ASFALTICA CRL</v>
          </cell>
          <cell r="F16" t="str">
            <v>M²</v>
          </cell>
          <cell r="G16">
            <v>7150</v>
          </cell>
        </row>
        <row r="17">
          <cell r="D17" t="str">
            <v>33.1.b</v>
          </cell>
          <cell r="E17" t="str">
            <v>RODADURA B-1150 ESPESOR 5CM COMPACTOS, INCLUYE IMPRIMACION</v>
          </cell>
          <cell r="F17" t="str">
            <v>M²</v>
          </cell>
          <cell r="G17">
            <v>71500</v>
          </cell>
        </row>
        <row r="18">
          <cell r="D18" t="str">
            <v>43.P</v>
          </cell>
          <cell r="E18" t="str">
            <v>CUNETAS REVESTIDAS EN CONCRETO</v>
          </cell>
          <cell r="F18" t="str">
            <v>M³</v>
          </cell>
          <cell r="G18">
            <v>674</v>
          </cell>
        </row>
        <row r="19">
          <cell r="D19" t="str">
            <v>32.7.1</v>
          </cell>
          <cell r="E19" t="str">
            <v>CONCRETO CICLOPEO CLASE 6 PARA BASES</v>
          </cell>
          <cell r="F19" t="str">
            <v>M³</v>
          </cell>
          <cell r="G19">
            <v>60</v>
          </cell>
        </row>
        <row r="20">
          <cell r="D20" t="str">
            <v>32.7.2</v>
          </cell>
          <cell r="E20" t="str">
            <v>CONCRETO CICLOPEO CLASE 6 PARA ELEVACIONES</v>
          </cell>
          <cell r="F20" t="str">
            <v>M³</v>
          </cell>
          <cell r="G20">
            <v>100</v>
          </cell>
        </row>
        <row r="21">
          <cell r="D21" t="str">
            <v>41.1</v>
          </cell>
          <cell r="E21" t="str">
            <v>TUBERIA DE CONCRETO D=24"</v>
          </cell>
          <cell r="F21" t="str">
            <v>ML</v>
          </cell>
          <cell r="G21">
            <v>140</v>
          </cell>
        </row>
        <row r="22">
          <cell r="D22" t="str">
            <v>40.3</v>
          </cell>
          <cell r="E22" t="str">
            <v>TUBERIA DE CONCRETO REFORZADO D=36"</v>
          </cell>
          <cell r="F22" t="str">
            <v>ML</v>
          </cell>
          <cell r="G22">
            <v>28</v>
          </cell>
        </row>
        <row r="23">
          <cell r="D23" t="str">
            <v>32.6</v>
          </cell>
          <cell r="E23" t="str">
            <v>CONCRETO CLASE F PARA SOLADOS</v>
          </cell>
          <cell r="F23" t="str">
            <v>M³</v>
          </cell>
          <cell r="G23">
            <v>50</v>
          </cell>
        </row>
        <row r="24">
          <cell r="D24" t="str">
            <v>30.2.a</v>
          </cell>
          <cell r="E24" t="str">
            <v>EXCAVACIONES SECAS EN MATERIAL COMUN</v>
          </cell>
          <cell r="F24" t="str">
            <v>M³</v>
          </cell>
          <cell r="G24">
            <v>650</v>
          </cell>
        </row>
        <row r="25">
          <cell r="D25" t="str">
            <v>20.0.a</v>
          </cell>
          <cell r="E25" t="str">
            <v>EXCAVACIONES SECAS EN ROCA</v>
          </cell>
          <cell r="F25" t="str">
            <v>M³</v>
          </cell>
          <cell r="G25">
            <v>30</v>
          </cell>
        </row>
        <row r="26">
          <cell r="D26" t="str">
            <v>30.2.b.1</v>
          </cell>
          <cell r="E26" t="str">
            <v>EXCAVACIONES BAJO AGUA EN MATERIAL COMUN</v>
          </cell>
          <cell r="F26" t="str">
            <v>M³</v>
          </cell>
          <cell r="G26">
            <v>80</v>
          </cell>
        </row>
        <row r="27">
          <cell r="D27" t="str">
            <v>30.2.b.2</v>
          </cell>
          <cell r="E27" t="str">
            <v>EXCAVACIONES BAJO AGUA EN ROCA</v>
          </cell>
          <cell r="F27" t="str">
            <v>M³</v>
          </cell>
          <cell r="G27">
            <v>5</v>
          </cell>
        </row>
        <row r="28">
          <cell r="D28" t="str">
            <v>32.4.1</v>
          </cell>
          <cell r="E28" t="str">
            <v>CONCRETO PARA BOXCULVERT 3000 PSI</v>
          </cell>
          <cell r="F28" t="str">
            <v>M³</v>
          </cell>
          <cell r="G28">
            <v>15</v>
          </cell>
        </row>
        <row r="29">
          <cell r="D29" t="str">
            <v>32.4.2</v>
          </cell>
          <cell r="E29" t="str">
            <v>CONCRETO PARA PLACA Y VIGA 3000 PSI</v>
          </cell>
          <cell r="F29" t="str">
            <v>M³</v>
          </cell>
          <cell r="G29">
            <v>25</v>
          </cell>
        </row>
        <row r="30">
          <cell r="D30" t="str">
            <v>33.1</v>
          </cell>
          <cell r="E30" t="str">
            <v>HIERRO DE REFUERZO POR 60</v>
          </cell>
          <cell r="F30" t="str">
            <v>KG</v>
          </cell>
          <cell r="G30">
            <v>2450</v>
          </cell>
        </row>
        <row r="31">
          <cell r="D31" t="str">
            <v>33.2</v>
          </cell>
          <cell r="E31" t="str">
            <v>HIERRO DE REFUERZO A-37</v>
          </cell>
          <cell r="F31" t="str">
            <v>KG</v>
          </cell>
          <cell r="G31">
            <v>300</v>
          </cell>
        </row>
        <row r="32">
          <cell r="D32" t="str">
            <v>3.2.15</v>
          </cell>
          <cell r="E32" t="str">
            <v>FILTRO GEOTEXTIL</v>
          </cell>
          <cell r="F32" t="str">
            <v>M³</v>
          </cell>
          <cell r="G32">
            <v>480</v>
          </cell>
        </row>
        <row r="33">
          <cell r="D33">
            <v>50</v>
          </cell>
          <cell r="E33" t="str">
            <v>GAVIONES</v>
          </cell>
          <cell r="F33" t="str">
            <v>M³</v>
          </cell>
          <cell r="G33">
            <v>300</v>
          </cell>
        </row>
      </sheetData>
      <sheetData sheetId="2" refreshError="1"/>
      <sheetData sheetId="3" refreshError="1"/>
      <sheetData sheetId="4" refreshError="1"/>
      <sheetData sheetId="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RECURSOS"/>
      <sheetName val="CUMPLIMIENTO"/>
      <sheetName val="5.2"/>
      <sheetName val="materiales"/>
      <sheetName val="otros"/>
      <sheetName val="BASE"/>
      <sheetName val="Hoja1"/>
      <sheetName val="%programado"/>
    </sheetNames>
    <sheetDataSet>
      <sheetData sheetId="0">
        <row r="2">
          <cell r="A2" t="str">
            <v>REGIONAL CUNDINAMARCA</v>
          </cell>
        </row>
      </sheetData>
      <sheetData sheetId="1">
        <row r="2">
          <cell r="A2" t="str">
            <v>REGIONAL CUNDINAMARCA</v>
          </cell>
        </row>
      </sheetData>
      <sheetData sheetId="2">
        <row r="8">
          <cell r="E8" t="str">
            <v>BIMESTRE: JULIO - AGOSTO DE 2001</v>
          </cell>
        </row>
      </sheetData>
      <sheetData sheetId="3">
        <row r="2">
          <cell r="A2" t="str">
            <v>REGIONAL CUNDINAMARCA</v>
          </cell>
        </row>
        <row r="9">
          <cell r="E9" t="str">
            <v>EDGAR EDUARDO HERNANDEZ Q.</v>
          </cell>
        </row>
      </sheetData>
      <sheetData sheetId="4"/>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refreshError="1"/>
      <sheetData sheetId="2" refreshError="1">
        <row r="2">
          <cell r="A2" t="str">
            <v>REGIONAL CUNDINAMARCA</v>
          </cell>
        </row>
      </sheetData>
      <sheetData sheetId="3" refreshError="1"/>
      <sheetData sheetId="4" refreshError="1">
        <row r="9">
          <cell r="E9" t="str">
            <v>EDGAR EDUARDO HERNANDEZ Q.</v>
          </cell>
        </row>
      </sheetData>
      <sheetData sheetId="5"/>
      <sheetData sheetId="6" refreshError="1"/>
      <sheetData sheetId="7" refreshError="1">
        <row r="8">
          <cell r="E8" t="str">
            <v>BIMESTRE: JULIO - AGOSTO DE 2001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Estruc.ICEL"/>
      <sheetName val="LISTADO DE PERSO_"/>
      <sheetName val="MAT_REDES"/>
      <sheetName val="Estruc_ICEL"/>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 val="INSUMOS"/>
      <sheetName val="Equipos "/>
      <sheetName val="PRESUPUESTO"/>
      <sheetName val="Estructuras"/>
      <sheetName val="Listado de Materiales"/>
      <sheetName val="APU"/>
      <sheetName val="MATERIALES LINEA 13.2"/>
      <sheetName val="Estruc_ICEL"/>
      <sheetName val="MUELLE"/>
      <sheetName val="CUB ARTESANOS"/>
      <sheetName val="PRESUPUESTO MALECOM"/>
      <sheetName val="ROTULOS"/>
      <sheetName val="HOJA MODELO"/>
      <sheetName val="PRESUPUESTO MALECÓN"/>
      <sheetName val="CRONOGRAMA Y FLUJO DE INVERSION"/>
      <sheetName val="MEMORIA DE CANTIDADES"/>
      <sheetName val="Cantidades Plazoleta"/>
      <sheetName val="LISTADO MATERIALES"/>
      <sheetName val="LISTADO EQUIPOS"/>
      <sheetName val="MANO DE OBRA"/>
      <sheetName val="ANALISIS BASICOS"/>
      <sheetName val="1- PRELIMINARES"/>
      <sheetName val="2 - DEMOLICIONES"/>
      <sheetName val="3 MOVIMIENTOS DE TIERRA - EXCAV"/>
      <sheetName val="4 - CIMENTACIÓN - CONCRETOS"/>
      <sheetName val="5 - ESTRUCTURA - CONCRETOS "/>
      <sheetName val="6 - MAMPOSTERIA - ESTRUCT. ESP."/>
      <sheetName val="7 - ESTRUCTURA CUBIERTA"/>
      <sheetName val="8 - PISOS - CONCRETO-ENCHAPES"/>
      <sheetName val="9 - PAÑETES - PINTURA"/>
      <sheetName val="10- DEPORTES - ESPECIALES"/>
      <sheetName val="12- INST VARIAS"/>
      <sheetName val="13. ELECTRICOS"/>
      <sheetName val="13. ELECTRICOS 2"/>
      <sheetName val="CERRAMIENTO"/>
      <sheetName val="HIDROSANITARIA"/>
      <sheetName val="VARIOS"/>
      <sheetName val="PENDIENTE"/>
      <sheetName val="AIU"/>
      <sheetName val="Partidas"/>
      <sheetName val="MEMORIA DE CANTIDADES RAICES"/>
      <sheetName val="INTERVENTORIA"/>
      <sheetName val="Factor Multiplicador "/>
      <sheetName val="Hoja1"/>
    </sheetNames>
    <sheetDataSet>
      <sheetData sheetId="0"/>
      <sheetData sheetId="1"/>
      <sheetData sheetId="2"/>
      <sheetData sheetId="3" refreshError="1"/>
      <sheetData sheetId="4"/>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row r="63">
          <cell r="B63" t="str">
            <v>AEROPUERTO OLAYA HERRERA</v>
          </cell>
          <cell r="C63">
            <v>1434.62</v>
          </cell>
          <cell r="D63">
            <v>10</v>
          </cell>
          <cell r="E63">
            <v>-0.88958000000000004</v>
          </cell>
        </row>
        <row r="64">
          <cell r="B64" t="str">
            <v>CALDAS</v>
          </cell>
          <cell r="C64">
            <v>30819.79</v>
          </cell>
          <cell r="D64">
            <v>34</v>
          </cell>
          <cell r="E64">
            <v>-1.4129100000000001</v>
          </cell>
        </row>
        <row r="65">
          <cell r="B65" t="str">
            <v>CHORRILLOS</v>
          </cell>
          <cell r="C65">
            <v>11521.81</v>
          </cell>
          <cell r="D65">
            <v>34</v>
          </cell>
          <cell r="E65">
            <v>-1.23658</v>
          </cell>
        </row>
        <row r="66">
          <cell r="B66" t="str">
            <v>EL CHUSCAL</v>
          </cell>
          <cell r="C66">
            <v>10551.6</v>
          </cell>
          <cell r="D66">
            <v>28</v>
          </cell>
          <cell r="E66">
            <v>-1.2185600000000001</v>
          </cell>
        </row>
        <row r="67">
          <cell r="B67" t="str">
            <v>FABRICATO</v>
          </cell>
          <cell r="C67">
            <v>3531.49</v>
          </cell>
          <cell r="D67">
            <v>22</v>
          </cell>
          <cell r="E67">
            <v>-0.97202999999999995</v>
          </cell>
        </row>
        <row r="68">
          <cell r="B68" t="str">
            <v>LA FE</v>
          </cell>
          <cell r="C68">
            <v>5882.27</v>
          </cell>
          <cell r="D68">
            <v>22</v>
          </cell>
          <cell r="E68">
            <v>-1.1150199999999999</v>
          </cell>
        </row>
        <row r="69">
          <cell r="B69" t="str">
            <v>LAS PALMAS</v>
          </cell>
          <cell r="C69">
            <v>16365.59</v>
          </cell>
          <cell r="D69">
            <v>34</v>
          </cell>
          <cell r="E69">
            <v>-1.27885</v>
          </cell>
        </row>
        <row r="70">
          <cell r="B70" t="str">
            <v>MAZO</v>
          </cell>
          <cell r="C70">
            <v>37374.230000000003</v>
          </cell>
          <cell r="D70">
            <v>42</v>
          </cell>
          <cell r="E70">
            <v>-1.4463900000000001</v>
          </cell>
        </row>
        <row r="71">
          <cell r="B71" t="str">
            <v>MIGUEL DE AGUINAGA</v>
          </cell>
          <cell r="C71">
            <v>110951.1</v>
          </cell>
          <cell r="D71">
            <v>60</v>
          </cell>
          <cell r="E71">
            <v>-1.6540999999999999</v>
          </cell>
        </row>
        <row r="72">
          <cell r="B72" t="str">
            <v>PLANTA DE FILTROS DE VILLA HERMOSA</v>
          </cell>
          <cell r="C72">
            <v>7283.46</v>
          </cell>
          <cell r="D72">
            <v>22</v>
          </cell>
          <cell r="E72">
            <v>-1.1675800000000001</v>
          </cell>
        </row>
        <row r="73">
          <cell r="B73" t="str">
            <v>PLANTA DE TRATAMIENTO LA AYURA</v>
          </cell>
          <cell r="C73">
            <v>7081.76</v>
          </cell>
          <cell r="D73">
            <v>18</v>
          </cell>
          <cell r="E73">
            <v>-1.1547099999999999</v>
          </cell>
        </row>
        <row r="74">
          <cell r="B74" t="str">
            <v>RIONEGRO-LA MACARENA</v>
          </cell>
          <cell r="C74">
            <v>3987.72</v>
          </cell>
          <cell r="D74">
            <v>18</v>
          </cell>
          <cell r="E74">
            <v>-1.03952</v>
          </cell>
        </row>
        <row r="75">
          <cell r="B75" t="str">
            <v>SAN ANDRES</v>
          </cell>
          <cell r="C75">
            <v>2103.46</v>
          </cell>
          <cell r="D75">
            <v>14</v>
          </cell>
          <cell r="E75">
            <v>-0.90659999999999996</v>
          </cell>
        </row>
        <row r="76">
          <cell r="B76" t="str">
            <v>SAN ANTONIO DE PRADO</v>
          </cell>
          <cell r="C76">
            <v>21973.75</v>
          </cell>
          <cell r="D76">
            <v>32</v>
          </cell>
          <cell r="E76">
            <v>-1.3447100000000001</v>
          </cell>
        </row>
        <row r="77">
          <cell r="B77" t="str">
            <v>SAN CRISTOBAL</v>
          </cell>
          <cell r="C77">
            <v>6183.28</v>
          </cell>
          <cell r="D77">
            <v>28</v>
          </cell>
          <cell r="E77">
            <v>-1.0817699999999999</v>
          </cell>
        </row>
        <row r="78">
          <cell r="B78" t="str">
            <v>VASCONIA</v>
          </cell>
          <cell r="C78">
            <v>3669.03</v>
          </cell>
          <cell r="D78">
            <v>10</v>
          </cell>
          <cell r="E78">
            <v>-0.99514000000000002</v>
          </cell>
        </row>
        <row r="252">
          <cell r="C252">
            <v>1600</v>
          </cell>
          <cell r="D252">
            <v>0.19239999999999999</v>
          </cell>
        </row>
        <row r="253">
          <cell r="C253">
            <v>1950</v>
          </cell>
          <cell r="D253">
            <v>0.16500000000000001</v>
          </cell>
        </row>
        <row r="254">
          <cell r="C254">
            <v>1800</v>
          </cell>
          <cell r="D254">
            <v>0.15</v>
          </cell>
        </row>
        <row r="255">
          <cell r="C255">
            <v>1800</v>
          </cell>
          <cell r="D255">
            <v>0.13</v>
          </cell>
        </row>
        <row r="256">
          <cell r="C256">
            <v>2100</v>
          </cell>
          <cell r="D256">
            <v>0.11</v>
          </cell>
        </row>
      </sheetData>
      <sheetData sheetId="4" refreshError="1"/>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nexo 11- CENTRO CULTURAL SURCO"/>
      <sheetName val="anexo%2011-%20CENTRO%20CULTURAL"/>
    </sheetNames>
    <definedNames>
      <definedName name="FES"/>
      <definedName name="LG"/>
      <definedName name="PVT"/>
    </definedNames>
    <sheetDataSet>
      <sheetData sheetId="0" refreshError="1"/>
      <sheetData sheetId="1" refreshError="1"/>
      <sheetData sheetId="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uadrillas"/>
    </sheetNames>
    <sheetDataSet>
      <sheetData sheetId="0" refreshError="1"/>
      <sheetData sheetId="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Analisis%20de%20Precios%20Unita"/>
      <sheetName val="INDICMICROEMP"/>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FLUJOS"/>
      <sheetName val="PERSONAL"/>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NITARIO"/>
      <sheetName val="presupuesto"/>
      <sheetName val="presupuesto (2)"/>
      <sheetName val="lista de precio"/>
      <sheetName val="ANL BASICO"/>
    </sheetNames>
    <sheetDataSet>
      <sheetData sheetId="0" refreshError="1"/>
      <sheetData sheetId="1" refreshError="1"/>
      <sheetData sheetId="2" refreshError="1"/>
      <sheetData sheetId="3">
        <row r="7">
          <cell r="B7">
            <v>15</v>
          </cell>
        </row>
        <row r="11">
          <cell r="B11">
            <v>420</v>
          </cell>
        </row>
      </sheetData>
      <sheetData sheetId="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t="str">
            <v/>
          </cell>
          <cell r="C6" t="str">
            <v>01</v>
          </cell>
          <cell r="D6" t="str">
            <v>01</v>
          </cell>
          <cell r="E6" t="str">
            <v>PRELIMINARES</v>
          </cell>
          <cell r="J6" t="str">
            <v/>
          </cell>
          <cell r="K6" t="str">
            <v/>
          </cell>
          <cell r="L6">
            <v>3306130</v>
          </cell>
        </row>
        <row r="7">
          <cell r="B7" t="str">
            <v/>
          </cell>
          <cell r="C7" t="str">
            <v>01</v>
          </cell>
          <cell r="D7" t="str">
            <v>01-01</v>
          </cell>
          <cell r="E7" t="str">
            <v>INSTALACIONES PROVISIONALES</v>
          </cell>
          <cell r="J7" t="str">
            <v/>
          </cell>
          <cell r="K7">
            <v>3306130</v>
          </cell>
          <cell r="L7" t="str">
            <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t="str">
            <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t="str">
            <v/>
          </cell>
          <cell r="L9">
            <v>0</v>
          </cell>
        </row>
        <row r="10">
          <cell r="B10" t="str">
            <v/>
          </cell>
          <cell r="C10" t="str">
            <v>02</v>
          </cell>
          <cell r="D10" t="str">
            <v>02</v>
          </cell>
          <cell r="E10" t="str">
            <v>LOCALIZACION Y REPLANTEO</v>
          </cell>
          <cell r="J10" t="str">
            <v/>
          </cell>
          <cell r="K10" t="str">
            <v/>
          </cell>
          <cell r="L10">
            <v>3599092</v>
          </cell>
        </row>
        <row r="11">
          <cell r="B11" t="str">
            <v/>
          </cell>
          <cell r="C11" t="str">
            <v>02</v>
          </cell>
          <cell r="D11" t="str">
            <v>02-01</v>
          </cell>
          <cell r="E11" t="str">
            <v>LOCALIZACION Y REPLANTEO</v>
          </cell>
          <cell r="J11" t="str">
            <v/>
          </cell>
          <cell r="K11">
            <v>3599092</v>
          </cell>
          <cell r="L11" t="str">
            <v/>
          </cell>
        </row>
        <row r="12">
          <cell r="B12" t="str">
            <v>02-01</v>
          </cell>
          <cell r="C12" t="str">
            <v>02</v>
          </cell>
          <cell r="D12" t="str">
            <v>02-01-010</v>
          </cell>
          <cell r="E12" t="str">
            <v>LOCALIZACION Y REPLANTEO DE EDIFICACIONES. MEDIDO COMO AREA DE LA EDIFICACION</v>
          </cell>
          <cell r="F12" t="str">
            <v>M2</v>
          </cell>
          <cell r="J12">
            <v>3599092</v>
          </cell>
          <cell r="K12" t="str">
            <v/>
          </cell>
          <cell r="L12">
            <v>0</v>
          </cell>
        </row>
        <row r="13">
          <cell r="B13" t="str">
            <v/>
          </cell>
          <cell r="C13" t="str">
            <v>03</v>
          </cell>
          <cell r="D13" t="str">
            <v>03</v>
          </cell>
          <cell r="E13" t="str">
            <v>MOVIMIENTOS DE TIERRA</v>
          </cell>
          <cell r="J13" t="str">
            <v/>
          </cell>
          <cell r="K13" t="str">
            <v/>
          </cell>
          <cell r="L13">
            <v>14295077</v>
          </cell>
        </row>
        <row r="14">
          <cell r="B14" t="str">
            <v/>
          </cell>
          <cell r="C14" t="str">
            <v>03</v>
          </cell>
          <cell r="D14" t="str">
            <v>03-01</v>
          </cell>
          <cell r="E14" t="str">
            <v>CORTES</v>
          </cell>
          <cell r="J14" t="str">
            <v/>
          </cell>
          <cell r="K14">
            <v>4069893</v>
          </cell>
          <cell r="L14" t="str">
            <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t="str">
            <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t="str">
            <v/>
          </cell>
          <cell r="L16">
            <v>0</v>
          </cell>
        </row>
        <row r="17">
          <cell r="B17" t="str">
            <v/>
          </cell>
          <cell r="C17" t="str">
            <v>03</v>
          </cell>
          <cell r="D17" t="str">
            <v>03-02</v>
          </cell>
          <cell r="E17" t="str">
            <v>LLENOS</v>
          </cell>
          <cell r="J17" t="str">
            <v/>
          </cell>
          <cell r="K17">
            <v>5229496</v>
          </cell>
          <cell r="L17" t="str">
            <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t="str">
            <v/>
          </cell>
          <cell r="L18">
            <v>0</v>
          </cell>
        </row>
        <row r="19">
          <cell r="B19" t="str">
            <v>03-02</v>
          </cell>
          <cell r="C19" t="str">
            <v>03</v>
          </cell>
          <cell r="D19" t="str">
            <v>03-02-100</v>
          </cell>
          <cell r="E19" t="str">
            <v>REEMPLAZO EN SUB-BASE GRANULAR COMPACTADA MANUALMENTE PARA LOSAS DE PISO</v>
          </cell>
          <cell r="F19" t="str">
            <v>M3</v>
          </cell>
          <cell r="J19">
            <v>4480776</v>
          </cell>
          <cell r="K19" t="str">
            <v/>
          </cell>
          <cell r="L19">
            <v>0</v>
          </cell>
        </row>
        <row r="20">
          <cell r="B20" t="str">
            <v/>
          </cell>
          <cell r="C20" t="str">
            <v>03</v>
          </cell>
          <cell r="D20" t="str">
            <v>03-03</v>
          </cell>
          <cell r="E20" t="str">
            <v>IMPERMEABILIZACIONES</v>
          </cell>
          <cell r="J20" t="str">
            <v/>
          </cell>
          <cell r="K20">
            <v>3164710</v>
          </cell>
          <cell r="L20" t="str">
            <v/>
          </cell>
        </row>
        <row r="21">
          <cell r="B21" t="str">
            <v>03-03</v>
          </cell>
          <cell r="C21" t="str">
            <v>03</v>
          </cell>
          <cell r="D21" t="str">
            <v>03-03-010</v>
          </cell>
          <cell r="E21" t="str">
            <v>IMPERMEABILIZACION DE MUROS DE CONTENCION CON IGOL DENSO DE SIKA O EQUIVALENTE</v>
          </cell>
          <cell r="F21" t="str">
            <v>M2</v>
          </cell>
          <cell r="J21">
            <v>2380850</v>
          </cell>
          <cell r="K21" t="str">
            <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t="str">
            <v/>
          </cell>
          <cell r="L22">
            <v>0</v>
          </cell>
        </row>
        <row r="23">
          <cell r="B23" t="str">
            <v/>
          </cell>
          <cell r="C23" t="str">
            <v>03</v>
          </cell>
          <cell r="D23" t="str">
            <v>03-04</v>
          </cell>
          <cell r="E23" t="str">
            <v>FILTROS</v>
          </cell>
          <cell r="J23" t="str">
            <v/>
          </cell>
          <cell r="K23">
            <v>1830978</v>
          </cell>
          <cell r="L23" t="str">
            <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t="str">
            <v/>
          </cell>
          <cell r="L24">
            <v>0</v>
          </cell>
        </row>
        <row r="25">
          <cell r="B25" t="str">
            <v/>
          </cell>
          <cell r="C25" t="str">
            <v>04</v>
          </cell>
          <cell r="D25" t="str">
            <v>04</v>
          </cell>
          <cell r="E25" t="str">
            <v>CONCRETOS</v>
          </cell>
          <cell r="J25" t="str">
            <v/>
          </cell>
          <cell r="K25" t="str">
            <v/>
          </cell>
          <cell r="L25">
            <v>81263265.039999992</v>
          </cell>
        </row>
        <row r="26">
          <cell r="B26" t="str">
            <v/>
          </cell>
          <cell r="C26" t="str">
            <v>04</v>
          </cell>
          <cell r="D26" t="str">
            <v>04-01</v>
          </cell>
          <cell r="E26" t="str">
            <v>PILAS Y PILOTES</v>
          </cell>
          <cell r="J26" t="str">
            <v/>
          </cell>
          <cell r="K26">
            <v>8268052</v>
          </cell>
          <cell r="L26" t="str">
            <v/>
          </cell>
        </row>
        <row r="27">
          <cell r="B27" t="str">
            <v>04-01</v>
          </cell>
          <cell r="C27" t="str">
            <v>04</v>
          </cell>
          <cell r="D27" t="str">
            <v>04-01-010</v>
          </cell>
          <cell r="E27" t="str">
            <v xml:space="preserve">VACIADO DE PILOTES EN CONCRETO F'C 21 MPA </v>
          </cell>
          <cell r="F27" t="str">
            <v>M3</v>
          </cell>
          <cell r="J27">
            <v>8268052</v>
          </cell>
          <cell r="K27" t="str">
            <v/>
          </cell>
          <cell r="L27">
            <v>0</v>
          </cell>
        </row>
        <row r="28">
          <cell r="B28" t="str">
            <v/>
          </cell>
          <cell r="C28" t="str">
            <v>04</v>
          </cell>
          <cell r="D28" t="str">
            <v>04-02</v>
          </cell>
          <cell r="E28" t="str">
            <v>ZAPATAS, PEDESTALES Y DADOS DE FUNDACIÓN</v>
          </cell>
          <cell r="J28" t="str">
            <v/>
          </cell>
          <cell r="K28">
            <v>8946245</v>
          </cell>
          <cell r="L28" t="str">
            <v/>
          </cell>
        </row>
        <row r="29">
          <cell r="B29" t="str">
            <v>04-02</v>
          </cell>
          <cell r="C29" t="str">
            <v>04</v>
          </cell>
          <cell r="D29" t="str">
            <v>04-02-100</v>
          </cell>
          <cell r="E29" t="str">
            <v>ZAPATAS DE FUNDACION PARA MUROS CARGUEROS Y MUROS DE CONTENCION. CONCRETO F'C 21 MPA.</v>
          </cell>
          <cell r="F29" t="str">
            <v>M3</v>
          </cell>
          <cell r="J29">
            <v>8403633</v>
          </cell>
          <cell r="K29" t="str">
            <v/>
          </cell>
          <cell r="L29">
            <v>0</v>
          </cell>
        </row>
        <row r="30">
          <cell r="B30" t="str">
            <v>04-02</v>
          </cell>
          <cell r="C30" t="str">
            <v>04</v>
          </cell>
          <cell r="D30" t="str">
            <v>04-02-200</v>
          </cell>
          <cell r="E30" t="str">
            <v>PEDESTALES EN CONCRETO F'C 21 MPA</v>
          </cell>
          <cell r="F30" t="str">
            <v>M3</v>
          </cell>
          <cell r="J30">
            <v>542612</v>
          </cell>
          <cell r="K30" t="str">
            <v/>
          </cell>
          <cell r="L30">
            <v>0</v>
          </cell>
        </row>
        <row r="31">
          <cell r="B31" t="str">
            <v/>
          </cell>
          <cell r="C31" t="str">
            <v>04</v>
          </cell>
          <cell r="D31" t="str">
            <v>04-03</v>
          </cell>
          <cell r="E31" t="str">
            <v>MUROS DE CONTENCION</v>
          </cell>
          <cell r="J31" t="str">
            <v/>
          </cell>
          <cell r="K31">
            <v>8864784</v>
          </cell>
          <cell r="L31" t="str">
            <v/>
          </cell>
        </row>
        <row r="32">
          <cell r="B32" t="str">
            <v>04-03</v>
          </cell>
          <cell r="C32" t="str">
            <v>04</v>
          </cell>
          <cell r="D32" t="str">
            <v>04-03-010</v>
          </cell>
          <cell r="E32" t="str">
            <v>MURO DE CONTENCION EN BLOQUE DE CONCRETO 20x20x40. LOS LLENOS EN GROUT SE PAGAN EN ITEM APARTE</v>
          </cell>
          <cell r="F32" t="str">
            <v>M2</v>
          </cell>
          <cell r="J32">
            <v>1688184</v>
          </cell>
          <cell r="K32" t="str">
            <v/>
          </cell>
          <cell r="L32">
            <v>0</v>
          </cell>
        </row>
        <row r="33">
          <cell r="B33" t="str">
            <v>04-03</v>
          </cell>
          <cell r="C33" t="str">
            <v>04</v>
          </cell>
          <cell r="D33" t="str">
            <v>04-03-100</v>
          </cell>
          <cell r="E33" t="str">
            <v>MURO DE CONTENCION EN CONCRETO VISTO F'C 21 MPA. E: 0.20 M.</v>
          </cell>
          <cell r="F33" t="str">
            <v>M3</v>
          </cell>
          <cell r="J33">
            <v>7176600</v>
          </cell>
          <cell r="K33" t="str">
            <v/>
          </cell>
          <cell r="L33">
            <v>0</v>
          </cell>
        </row>
        <row r="34">
          <cell r="B34" t="str">
            <v/>
          </cell>
          <cell r="C34" t="str">
            <v>04</v>
          </cell>
          <cell r="D34" t="str">
            <v>04-04</v>
          </cell>
          <cell r="E34" t="str">
            <v>VIGAS DE FUNDACION</v>
          </cell>
          <cell r="J34" t="str">
            <v/>
          </cell>
          <cell r="K34">
            <v>9575429</v>
          </cell>
          <cell r="L34" t="str">
            <v/>
          </cell>
        </row>
        <row r="35">
          <cell r="B35" t="str">
            <v>04-04</v>
          </cell>
          <cell r="C35" t="str">
            <v>04</v>
          </cell>
          <cell r="D35" t="str">
            <v>04-04-010</v>
          </cell>
          <cell r="E35" t="str">
            <v>VIGAS DE FUNDACION EN CONCRETO F'C 21 MPA.</v>
          </cell>
          <cell r="F35" t="str">
            <v>M3</v>
          </cell>
          <cell r="J35">
            <v>9575429</v>
          </cell>
          <cell r="K35" t="str">
            <v/>
          </cell>
          <cell r="L35">
            <v>0</v>
          </cell>
        </row>
        <row r="36">
          <cell r="B36" t="str">
            <v/>
          </cell>
          <cell r="C36" t="str">
            <v>04</v>
          </cell>
          <cell r="D36" t="str">
            <v>04-05</v>
          </cell>
          <cell r="E36" t="str">
            <v>LOSAS DE FUNDACION</v>
          </cell>
          <cell r="J36" t="str">
            <v/>
          </cell>
          <cell r="K36">
            <v>15485708</v>
          </cell>
          <cell r="L36" t="str">
            <v/>
          </cell>
        </row>
        <row r="37">
          <cell r="B37" t="str">
            <v>04-05</v>
          </cell>
          <cell r="C37" t="str">
            <v>04</v>
          </cell>
          <cell r="D37" t="str">
            <v>04-05-010</v>
          </cell>
          <cell r="E37" t="str">
            <v>LOSA DE CONTRAPISO E: 0.15 F'C 21 MPA.</v>
          </cell>
          <cell r="F37" t="str">
            <v>M2</v>
          </cell>
          <cell r="J37">
            <v>15485708</v>
          </cell>
          <cell r="K37" t="str">
            <v/>
          </cell>
          <cell r="L37">
            <v>0</v>
          </cell>
        </row>
        <row r="38">
          <cell r="B38" t="str">
            <v/>
          </cell>
          <cell r="C38" t="str">
            <v>04</v>
          </cell>
          <cell r="D38" t="str">
            <v>04-07</v>
          </cell>
          <cell r="E38" t="str">
            <v>COLUMNAS</v>
          </cell>
          <cell r="J38" t="str">
            <v/>
          </cell>
          <cell r="K38">
            <v>4844958</v>
          </cell>
          <cell r="L38" t="str">
            <v/>
          </cell>
        </row>
        <row r="39">
          <cell r="B39" t="str">
            <v>04-07</v>
          </cell>
          <cell r="C39" t="str">
            <v>04</v>
          </cell>
          <cell r="D39" t="str">
            <v>04-07-010</v>
          </cell>
          <cell r="E39" t="str">
            <v>COLUMNAS EN CONCRETO VISTO F'C 21 MPA (0.25 M. x 0.25 M.) SOPORTE PALCO</v>
          </cell>
          <cell r="F39" t="str">
            <v>M3</v>
          </cell>
          <cell r="J39">
            <v>692685</v>
          </cell>
          <cell r="K39" t="str">
            <v/>
          </cell>
          <cell r="L39">
            <v>0</v>
          </cell>
        </row>
        <row r="40">
          <cell r="B40" t="str">
            <v>04-07</v>
          </cell>
          <cell r="C40" t="str">
            <v>04</v>
          </cell>
          <cell r="D40" t="str">
            <v>04-07-020</v>
          </cell>
          <cell r="E40" t="str">
            <v>COLUMNA / MACHON EN CONCRETO F'C 21 MPA (0.40 M. x 0.30 M.) - LATERAL ESCENARIO</v>
          </cell>
          <cell r="F40" t="str">
            <v>M3</v>
          </cell>
          <cell r="J40">
            <v>1965849</v>
          </cell>
          <cell r="K40" t="str">
            <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t="str">
            <v/>
          </cell>
          <cell r="L41">
            <v>0</v>
          </cell>
        </row>
        <row r="42">
          <cell r="B42" t="str">
            <v/>
          </cell>
          <cell r="C42" t="str">
            <v>04</v>
          </cell>
          <cell r="D42" t="str">
            <v>04-08</v>
          </cell>
          <cell r="E42" t="str">
            <v>LOSAS Y VIGAS AEREAS</v>
          </cell>
          <cell r="J42" t="str">
            <v/>
          </cell>
          <cell r="K42">
            <v>20216268</v>
          </cell>
          <cell r="L42" t="str">
            <v/>
          </cell>
        </row>
        <row r="43">
          <cell r="B43" t="str">
            <v>04-08</v>
          </cell>
          <cell r="C43" t="str">
            <v>04</v>
          </cell>
          <cell r="D43" t="str">
            <v>04-08-010</v>
          </cell>
          <cell r="E43" t="str">
            <v>LOSA MACIZA EN CONCRETO F'C 21 MPA E: 0.10 M. PARA ESCENARIO Y PALCOS</v>
          </cell>
          <cell r="F43" t="str">
            <v>M2</v>
          </cell>
          <cell r="J43">
            <v>19015554</v>
          </cell>
          <cell r="K43" t="str">
            <v/>
          </cell>
          <cell r="L43">
            <v>0</v>
          </cell>
        </row>
        <row r="44">
          <cell r="B44" t="str">
            <v>04-08</v>
          </cell>
          <cell r="C44" t="str">
            <v>04</v>
          </cell>
          <cell r="D44" t="str">
            <v>04-08-200</v>
          </cell>
          <cell r="E44" t="str">
            <v>VIGA DE AMARRE EN CONCRETO F'C 21 MPA SOBRE MUROS DE BLOQUE (0.20 M. x 0.20 M.)</v>
          </cell>
          <cell r="F44" t="str">
            <v>M3</v>
          </cell>
          <cell r="J44">
            <v>1200714</v>
          </cell>
          <cell r="K44" t="str">
            <v/>
          </cell>
          <cell r="L44">
            <v>0</v>
          </cell>
        </row>
        <row r="45">
          <cell r="B45" t="str">
            <v/>
          </cell>
          <cell r="C45" t="str">
            <v>04</v>
          </cell>
          <cell r="D45" t="str">
            <v>04-10</v>
          </cell>
          <cell r="E45" t="str">
            <v>ESCALERAS Y RAMPAS</v>
          </cell>
          <cell r="J45" t="str">
            <v/>
          </cell>
          <cell r="K45">
            <v>5061821.0399999991</v>
          </cell>
          <cell r="L45" t="str">
            <v/>
          </cell>
        </row>
        <row r="46">
          <cell r="B46" t="str">
            <v>04-10</v>
          </cell>
          <cell r="C46" t="str">
            <v>04</v>
          </cell>
          <cell r="D46" t="str">
            <v>04-10-010</v>
          </cell>
          <cell r="E46" t="str">
            <v>ESCALERAS EN CONCRETO VISTO F'C 21 MPA. INCLUYE LOSETA VIGAS DESCOLGADAS EN DESCANSOS.</v>
          </cell>
          <cell r="F46" t="str">
            <v>M3</v>
          </cell>
          <cell r="J46">
            <v>5061821.0399999991</v>
          </cell>
          <cell r="K46" t="str">
            <v/>
          </cell>
          <cell r="L46">
            <v>0</v>
          </cell>
        </row>
        <row r="47">
          <cell r="B47" t="str">
            <v/>
          </cell>
          <cell r="C47" t="str">
            <v>05</v>
          </cell>
          <cell r="D47" t="str">
            <v>05</v>
          </cell>
          <cell r="E47" t="str">
            <v>ACEROS Y ESTRUCTURAS METÁLICAS</v>
          </cell>
          <cell r="J47" t="str">
            <v/>
          </cell>
          <cell r="K47" t="str">
            <v/>
          </cell>
          <cell r="L47">
            <v>177945298</v>
          </cell>
        </row>
        <row r="48">
          <cell r="B48" t="str">
            <v/>
          </cell>
          <cell r="C48" t="str">
            <v>05</v>
          </cell>
          <cell r="D48" t="str">
            <v>05-01</v>
          </cell>
          <cell r="E48" t="str">
            <v>ACERO DE REFUERZO PARA ESTRUCTURAS</v>
          </cell>
          <cell r="J48" t="str">
            <v/>
          </cell>
          <cell r="K48">
            <v>22495680</v>
          </cell>
          <cell r="L48" t="str">
            <v/>
          </cell>
        </row>
        <row r="49">
          <cell r="B49" t="str">
            <v>05-01</v>
          </cell>
          <cell r="C49" t="str">
            <v>05</v>
          </cell>
          <cell r="D49" t="str">
            <v>05-01-010</v>
          </cell>
          <cell r="E49" t="str">
            <v>ACERO DE REFUERZO FY 420 MPA</v>
          </cell>
          <cell r="F49" t="str">
            <v>KG</v>
          </cell>
          <cell r="J49">
            <v>22495680</v>
          </cell>
          <cell r="K49" t="str">
            <v/>
          </cell>
          <cell r="L49">
            <v>0</v>
          </cell>
        </row>
        <row r="50">
          <cell r="B50" t="str">
            <v/>
          </cell>
          <cell r="C50" t="str">
            <v>05</v>
          </cell>
          <cell r="D50" t="str">
            <v>05-02</v>
          </cell>
          <cell r="E50" t="str">
            <v>MALLAS ELECTROSOLDADAS PARA ESTRUCTURAS</v>
          </cell>
          <cell r="J50" t="str">
            <v/>
          </cell>
          <cell r="K50">
            <v>2635423</v>
          </cell>
          <cell r="L50" t="str">
            <v/>
          </cell>
        </row>
        <row r="51">
          <cell r="B51" t="str">
            <v>05-02</v>
          </cell>
          <cell r="C51" t="str">
            <v>05</v>
          </cell>
          <cell r="D51" t="str">
            <v>05-02-020</v>
          </cell>
          <cell r="E51" t="str">
            <v>MALLA ELECTROSOLDADA U-221</v>
          </cell>
          <cell r="F51" t="str">
            <v>M2</v>
          </cell>
          <cell r="J51">
            <v>1672062</v>
          </cell>
          <cell r="K51" t="str">
            <v/>
          </cell>
          <cell r="L51">
            <v>0</v>
          </cell>
        </row>
        <row r="52">
          <cell r="B52" t="str">
            <v>05-02</v>
          </cell>
          <cell r="C52" t="str">
            <v>05</v>
          </cell>
          <cell r="D52" t="str">
            <v>05-02-030</v>
          </cell>
          <cell r="E52" t="str">
            <v>MALLA ELECTROSOLDADA D-84</v>
          </cell>
          <cell r="F52" t="str">
            <v>M2</v>
          </cell>
          <cell r="J52">
            <v>150465</v>
          </cell>
          <cell r="K52" t="str">
            <v/>
          </cell>
          <cell r="L52">
            <v>0</v>
          </cell>
        </row>
        <row r="53">
          <cell r="B53" t="str">
            <v>05-02</v>
          </cell>
          <cell r="C53" t="str">
            <v>05</v>
          </cell>
          <cell r="D53" t="str">
            <v>05-02-040</v>
          </cell>
          <cell r="E53" t="str">
            <v>MALLA ELECTROSOLDADA D-188</v>
          </cell>
          <cell r="F53" t="str">
            <v>M2</v>
          </cell>
          <cell r="J53">
            <v>812896</v>
          </cell>
          <cell r="K53" t="str">
            <v/>
          </cell>
          <cell r="L53">
            <v>0</v>
          </cell>
        </row>
        <row r="54">
          <cell r="B54" t="str">
            <v/>
          </cell>
          <cell r="C54" t="str">
            <v>05</v>
          </cell>
          <cell r="D54" t="str">
            <v>05-03</v>
          </cell>
          <cell r="E54" t="str">
            <v>ESTRUCTURAS METALICAS</v>
          </cell>
          <cell r="J54" t="str">
            <v/>
          </cell>
          <cell r="K54">
            <v>152814195</v>
          </cell>
          <cell r="L54" t="str">
            <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t="str">
            <v/>
          </cell>
          <cell r="L55">
            <v>0</v>
          </cell>
        </row>
        <row r="56">
          <cell r="B56" t="str">
            <v>05-03</v>
          </cell>
          <cell r="C56" t="str">
            <v>05</v>
          </cell>
          <cell r="D56" t="str">
            <v>05-03-200</v>
          </cell>
          <cell r="E56" t="str">
            <v>ESTRUCTURA METALICA DE ESCALAS DE ACCESO A SONIDO</v>
          </cell>
          <cell r="F56" t="str">
            <v>KG</v>
          </cell>
          <cell r="J56">
            <v>10030000</v>
          </cell>
          <cell r="K56" t="str">
            <v/>
          </cell>
          <cell r="L56">
            <v>0</v>
          </cell>
        </row>
        <row r="57">
          <cell r="B57" t="str">
            <v>05-03</v>
          </cell>
          <cell r="C57" t="str">
            <v>05</v>
          </cell>
          <cell r="D57" t="str">
            <v>05-03-210</v>
          </cell>
          <cell r="E57" t="str">
            <v>CERCHAS METALICAS PARA GRADERIAS EN SEGUNDO PISO</v>
          </cell>
          <cell r="F57" t="str">
            <v>KG</v>
          </cell>
          <cell r="J57">
            <v>22366900</v>
          </cell>
          <cell r="K57" t="str">
            <v/>
          </cell>
          <cell r="L57">
            <v>0</v>
          </cell>
        </row>
        <row r="58">
          <cell r="B58" t="str">
            <v>05-03</v>
          </cell>
          <cell r="C58" t="str">
            <v>05</v>
          </cell>
          <cell r="D58" t="str">
            <v>05-03-220</v>
          </cell>
          <cell r="E58" t="str">
            <v>VIGAS METALICAS IPE200 PARA SOPORTE LOSA CUARTO DE PROYECCION</v>
          </cell>
          <cell r="F58" t="str">
            <v>KG</v>
          </cell>
          <cell r="J58">
            <v>7321900</v>
          </cell>
          <cell r="K58" t="str">
            <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t="str">
            <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t="str">
            <v/>
          </cell>
          <cell r="L60">
            <v>0</v>
          </cell>
        </row>
        <row r="61">
          <cell r="B61" t="str">
            <v>05-03</v>
          </cell>
          <cell r="C61" t="str">
            <v>05</v>
          </cell>
          <cell r="D61" t="str">
            <v>05-03-250</v>
          </cell>
          <cell r="E61" t="str">
            <v>ESTRUCTURA METALICA Y CUELGAS DE LA PARRILLA DE ILUMINACION</v>
          </cell>
          <cell r="F61" t="str">
            <v>KG</v>
          </cell>
          <cell r="J61">
            <v>12005910</v>
          </cell>
          <cell r="K61" t="str">
            <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t="str">
            <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t="str">
            <v/>
          </cell>
          <cell r="L63">
            <v>0</v>
          </cell>
        </row>
        <row r="64">
          <cell r="B64" t="str">
            <v/>
          </cell>
          <cell r="C64" t="str">
            <v>06</v>
          </cell>
          <cell r="D64" t="str">
            <v>06</v>
          </cell>
          <cell r="E64" t="str">
            <v>MAMPOSTERIA</v>
          </cell>
          <cell r="J64" t="str">
            <v/>
          </cell>
          <cell r="K64" t="str">
            <v/>
          </cell>
          <cell r="L64">
            <v>159212653</v>
          </cell>
        </row>
        <row r="65">
          <cell r="B65" t="str">
            <v/>
          </cell>
          <cell r="C65" t="str">
            <v>06</v>
          </cell>
          <cell r="D65" t="str">
            <v>06-01</v>
          </cell>
          <cell r="E65" t="str">
            <v>MUROS EN PANELERIA LIVIANA</v>
          </cell>
          <cell r="J65" t="str">
            <v/>
          </cell>
          <cell r="K65">
            <v>71597558</v>
          </cell>
          <cell r="L65" t="str">
            <v/>
          </cell>
        </row>
        <row r="66">
          <cell r="B66" t="str">
            <v>06-01</v>
          </cell>
          <cell r="C66" t="str">
            <v>06</v>
          </cell>
          <cell r="D66" t="str">
            <v>06-01-100</v>
          </cell>
          <cell r="E66" t="str">
            <v>MUROS EN SUPERBOARD DOS CARAS</v>
          </cell>
          <cell r="F66" t="str">
            <v>M2</v>
          </cell>
          <cell r="J66">
            <v>41125738</v>
          </cell>
          <cell r="K66" t="str">
            <v/>
          </cell>
          <cell r="L66">
            <v>0</v>
          </cell>
        </row>
        <row r="67">
          <cell r="B67" t="str">
            <v>06-01</v>
          </cell>
          <cell r="C67" t="str">
            <v>06</v>
          </cell>
          <cell r="D67" t="str">
            <v>06-01-110</v>
          </cell>
          <cell r="E67" t="str">
            <v>MUROS EN SUPERBOARD UNA CARA</v>
          </cell>
          <cell r="F67" t="str">
            <v>M2</v>
          </cell>
          <cell r="J67">
            <v>30471820</v>
          </cell>
          <cell r="K67" t="str">
            <v/>
          </cell>
          <cell r="L67">
            <v>0</v>
          </cell>
        </row>
        <row r="68">
          <cell r="B68" t="str">
            <v/>
          </cell>
          <cell r="C68" t="str">
            <v>06</v>
          </cell>
          <cell r="D68" t="str">
            <v>06-02</v>
          </cell>
          <cell r="E68" t="str">
            <v>MUROS EN LADRILLO Y BLOQUE</v>
          </cell>
          <cell r="J68" t="str">
            <v/>
          </cell>
          <cell r="K68">
            <v>52948010</v>
          </cell>
          <cell r="L68" t="str">
            <v/>
          </cell>
        </row>
        <row r="69">
          <cell r="B69" t="str">
            <v>06-02</v>
          </cell>
          <cell r="C69" t="str">
            <v>06</v>
          </cell>
          <cell r="D69" t="str">
            <v>06-02-010</v>
          </cell>
          <cell r="E69" t="str">
            <v>MAMPOSTERIA INTERIOR EN LADRILLO TOLETE 15x20x40 REVITADO DOS CARAS</v>
          </cell>
          <cell r="F69" t="str">
            <v>M2</v>
          </cell>
          <cell r="J69">
            <v>18269050</v>
          </cell>
          <cell r="K69" t="str">
            <v/>
          </cell>
          <cell r="L69">
            <v>0</v>
          </cell>
        </row>
        <row r="70">
          <cell r="B70" t="str">
            <v>06-02</v>
          </cell>
          <cell r="C70" t="str">
            <v>06</v>
          </cell>
          <cell r="D70" t="str">
            <v>06-02-020</v>
          </cell>
          <cell r="E70" t="str">
            <v>MAMPOSTERIA INTERIOR EN LADRILLO 10x20x40 REVITADO DOS CARAS</v>
          </cell>
          <cell r="F70" t="str">
            <v>M2</v>
          </cell>
          <cell r="J70">
            <v>7382284</v>
          </cell>
          <cell r="K70" t="str">
            <v/>
          </cell>
          <cell r="L70">
            <v>0</v>
          </cell>
        </row>
        <row r="71">
          <cell r="B71" t="str">
            <v>06-02</v>
          </cell>
          <cell r="C71" t="str">
            <v>06</v>
          </cell>
          <cell r="D71" t="str">
            <v>06-02-030</v>
          </cell>
          <cell r="E71" t="str">
            <v>MAMPOSTERIA INTERIOR EN BLOQUE 20x20x40 REVITADO DOS CARAS</v>
          </cell>
          <cell r="F71" t="str">
            <v>M2</v>
          </cell>
          <cell r="J71">
            <v>27296676</v>
          </cell>
          <cell r="K71" t="str">
            <v/>
          </cell>
          <cell r="L71">
            <v>0</v>
          </cell>
        </row>
        <row r="72">
          <cell r="B72" t="str">
            <v/>
          </cell>
          <cell r="C72" t="str">
            <v>06</v>
          </cell>
          <cell r="D72" t="str">
            <v>06-03</v>
          </cell>
          <cell r="E72" t="str">
            <v>ELEMENTOS NO ESTRUCTURALES</v>
          </cell>
          <cell r="J72" t="str">
            <v/>
          </cell>
          <cell r="K72">
            <v>31460295</v>
          </cell>
          <cell r="L72" t="str">
            <v/>
          </cell>
        </row>
        <row r="73">
          <cell r="B73" t="str">
            <v>06-03</v>
          </cell>
          <cell r="C73" t="str">
            <v>06</v>
          </cell>
          <cell r="D73" t="str">
            <v>06-03-010</v>
          </cell>
          <cell r="E73" t="str">
            <v>GROUTING PARA MUROS DE E: 0.20 F'C 14.5 MPA</v>
          </cell>
          <cell r="F73" t="str">
            <v>M</v>
          </cell>
          <cell r="J73">
            <v>9488440</v>
          </cell>
          <cell r="K73" t="str">
            <v/>
          </cell>
          <cell r="L73">
            <v>0</v>
          </cell>
        </row>
        <row r="74">
          <cell r="B74" t="str">
            <v>06-03</v>
          </cell>
          <cell r="C74" t="str">
            <v>06</v>
          </cell>
          <cell r="D74" t="str">
            <v>06-03-020</v>
          </cell>
          <cell r="E74" t="str">
            <v>GROUTING PARA MUROS DE E: 0.15 F'C 14.5 MPA</v>
          </cell>
          <cell r="F74" t="str">
            <v>M</v>
          </cell>
          <cell r="J74">
            <v>10014213</v>
          </cell>
          <cell r="K74" t="str">
            <v/>
          </cell>
          <cell r="L74">
            <v>0</v>
          </cell>
        </row>
        <row r="75">
          <cell r="B75" t="str">
            <v>06-03</v>
          </cell>
          <cell r="C75" t="str">
            <v>06</v>
          </cell>
          <cell r="D75" t="str">
            <v>06-03-025</v>
          </cell>
          <cell r="E75" t="str">
            <v>GROUTING PARA MUROS DE E: 0.10 F'C 14.5 MPA</v>
          </cell>
          <cell r="F75" t="str">
            <v>M</v>
          </cell>
          <cell r="J75">
            <v>3957366</v>
          </cell>
          <cell r="K75" t="str">
            <v/>
          </cell>
          <cell r="L75">
            <v>0</v>
          </cell>
        </row>
        <row r="76">
          <cell r="B76" t="str">
            <v>06-03</v>
          </cell>
          <cell r="C76" t="str">
            <v>06</v>
          </cell>
          <cell r="D76" t="str">
            <v>06-03-030</v>
          </cell>
          <cell r="E76" t="str">
            <v>ANCLAJES PARA REFUERZO DOVELAS. PERFORACION LOSA, EPOXICO Y ACERO DE REFUERZO</v>
          </cell>
          <cell r="F76" t="str">
            <v>UN</v>
          </cell>
          <cell r="J76">
            <v>8000276</v>
          </cell>
          <cell r="K76" t="str">
            <v/>
          </cell>
          <cell r="L76">
            <v>0</v>
          </cell>
        </row>
        <row r="77">
          <cell r="B77" t="str">
            <v/>
          </cell>
          <cell r="C77" t="str">
            <v>06</v>
          </cell>
          <cell r="D77" t="str">
            <v>06-04</v>
          </cell>
          <cell r="E77" t="str">
            <v>ACERO DE REFUERZO PARA MAMPOSTERIAS</v>
          </cell>
          <cell r="J77" t="str">
            <v/>
          </cell>
          <cell r="K77">
            <v>3206790</v>
          </cell>
          <cell r="L77" t="str">
            <v/>
          </cell>
        </row>
        <row r="78">
          <cell r="B78" t="str">
            <v>06-04</v>
          </cell>
          <cell r="C78" t="str">
            <v>06</v>
          </cell>
          <cell r="D78" t="str">
            <v>06-04-010</v>
          </cell>
          <cell r="E78" t="str">
            <v>ACERO DE REFUERZO FY 420 MPA PARA MAMPOSTERIAS</v>
          </cell>
          <cell r="F78" t="str">
            <v>KG</v>
          </cell>
          <cell r="J78">
            <v>3206790</v>
          </cell>
          <cell r="K78" t="str">
            <v/>
          </cell>
          <cell r="L78">
            <v>0</v>
          </cell>
        </row>
        <row r="79">
          <cell r="B79" t="str">
            <v/>
          </cell>
          <cell r="C79" t="str">
            <v>08</v>
          </cell>
          <cell r="D79" t="str">
            <v>08</v>
          </cell>
          <cell r="E79" t="str">
            <v>CUBIERTAS Y CIELOS</v>
          </cell>
          <cell r="J79" t="str">
            <v/>
          </cell>
          <cell r="K79" t="str">
            <v/>
          </cell>
          <cell r="L79">
            <v>158277529</v>
          </cell>
        </row>
        <row r="80">
          <cell r="B80" t="str">
            <v/>
          </cell>
          <cell r="C80" t="str">
            <v>08</v>
          </cell>
          <cell r="D80" t="str">
            <v>08-01</v>
          </cell>
          <cell r="E80" t="str">
            <v>CUBIERTAS</v>
          </cell>
          <cell r="J80" t="str">
            <v/>
          </cell>
          <cell r="K80">
            <v>91631904</v>
          </cell>
          <cell r="L80" t="str">
            <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t="str">
            <v/>
          </cell>
          <cell r="L81">
            <v>0</v>
          </cell>
        </row>
        <row r="82">
          <cell r="B82" t="str">
            <v>08-01</v>
          </cell>
          <cell r="C82" t="str">
            <v>08</v>
          </cell>
          <cell r="D82" t="str">
            <v>08-01-020</v>
          </cell>
          <cell r="E82" t="str">
            <v>TRAGALUCES EN TEJA DE POLICARBONATO</v>
          </cell>
          <cell r="F82" t="str">
            <v>M2</v>
          </cell>
          <cell r="J82">
            <v>1133286</v>
          </cell>
          <cell r="K82" t="str">
            <v/>
          </cell>
          <cell r="L82">
            <v>0</v>
          </cell>
        </row>
        <row r="83">
          <cell r="B83" t="str">
            <v/>
          </cell>
          <cell r="C83" t="str">
            <v>08</v>
          </cell>
          <cell r="D83" t="str">
            <v>08-02</v>
          </cell>
          <cell r="E83" t="str">
            <v>CIELO FALSO</v>
          </cell>
          <cell r="J83" t="str">
            <v/>
          </cell>
          <cell r="K83">
            <v>48874572</v>
          </cell>
          <cell r="L83" t="str">
            <v/>
          </cell>
        </row>
        <row r="84">
          <cell r="B84" t="str">
            <v>08-02</v>
          </cell>
          <cell r="C84" t="str">
            <v>08</v>
          </cell>
          <cell r="D84" t="str">
            <v>08-02-010</v>
          </cell>
          <cell r="E84" t="str">
            <v>CIELO FALSO EN TABLAYESO A JUNTA PERDIDA. INCLUYE CUELGAS</v>
          </cell>
          <cell r="F84" t="str">
            <v>M2</v>
          </cell>
          <cell r="J84">
            <v>48874572</v>
          </cell>
          <cell r="K84" t="str">
            <v/>
          </cell>
          <cell r="L84">
            <v>0</v>
          </cell>
        </row>
        <row r="85">
          <cell r="B85" t="str">
            <v/>
          </cell>
          <cell r="C85" t="str">
            <v>08</v>
          </cell>
          <cell r="D85" t="str">
            <v>08-03</v>
          </cell>
          <cell r="E85" t="str">
            <v>ACCESORIOS PARA CUBIERTAS</v>
          </cell>
          <cell r="J85" t="str">
            <v/>
          </cell>
          <cell r="K85">
            <v>17771053</v>
          </cell>
          <cell r="L85" t="str">
            <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t="str">
            <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t="str">
            <v/>
          </cell>
          <cell r="L87">
            <v>0</v>
          </cell>
        </row>
        <row r="88">
          <cell r="B88" t="str">
            <v>08-03</v>
          </cell>
          <cell r="C88" t="str">
            <v>08</v>
          </cell>
          <cell r="D88" t="str">
            <v>08-03-030</v>
          </cell>
          <cell r="E88" t="str">
            <v>DOBLE TRAGANTE Ø 4" EN LAMINA GALVANIZADA CAL 22.</v>
          </cell>
          <cell r="F88" t="str">
            <v>UN</v>
          </cell>
          <cell r="J88">
            <v>1241071</v>
          </cell>
          <cell r="K88" t="str">
            <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t="str">
            <v/>
          </cell>
          <cell r="L89">
            <v>0</v>
          </cell>
        </row>
        <row r="90">
          <cell r="B90" t="str">
            <v/>
          </cell>
          <cell r="C90" t="str">
            <v>09</v>
          </cell>
          <cell r="D90" t="str">
            <v>09</v>
          </cell>
          <cell r="E90" t="str">
            <v>RECUBRIMIENTOS</v>
          </cell>
          <cell r="J90" t="str">
            <v/>
          </cell>
          <cell r="K90" t="str">
            <v/>
          </cell>
          <cell r="L90">
            <v>111630891</v>
          </cell>
        </row>
        <row r="91">
          <cell r="B91" t="str">
            <v/>
          </cell>
          <cell r="C91" t="str">
            <v>09</v>
          </cell>
          <cell r="D91" t="str">
            <v>09-01</v>
          </cell>
          <cell r="E91" t="str">
            <v>REVOQUE</v>
          </cell>
          <cell r="J91" t="str">
            <v/>
          </cell>
          <cell r="K91">
            <v>34059438</v>
          </cell>
          <cell r="L91" t="str">
            <v/>
          </cell>
        </row>
        <row r="92">
          <cell r="B92" t="str">
            <v>09-01</v>
          </cell>
          <cell r="C92" t="str">
            <v>09</v>
          </cell>
          <cell r="D92" t="str">
            <v>09-01-010</v>
          </cell>
          <cell r="E92" t="str">
            <v>REVOQUE MUROS. INCLUYE FAJAS, FILETES Y RANURAS</v>
          </cell>
          <cell r="F92" t="str">
            <v>M2</v>
          </cell>
          <cell r="J92">
            <v>34059438</v>
          </cell>
          <cell r="K92" t="str">
            <v/>
          </cell>
          <cell r="L92">
            <v>0</v>
          </cell>
        </row>
        <row r="93">
          <cell r="B93" t="str">
            <v/>
          </cell>
          <cell r="C93" t="str">
            <v>09</v>
          </cell>
          <cell r="D93" t="str">
            <v>09-02</v>
          </cell>
          <cell r="E93" t="str">
            <v>ENCHAPES</v>
          </cell>
          <cell r="J93" t="str">
            <v/>
          </cell>
          <cell r="K93">
            <v>18489075</v>
          </cell>
          <cell r="L93" t="str">
            <v/>
          </cell>
        </row>
        <row r="94">
          <cell r="B94" t="str">
            <v>09-02</v>
          </cell>
          <cell r="C94" t="str">
            <v>09</v>
          </cell>
          <cell r="D94" t="str">
            <v>09-02-010</v>
          </cell>
          <cell r="E94" t="str">
            <v>ENCHAPE DE MURO EN BAÑOS REF. AUSTRALIA 30x45 DE CORONA O EQUIVALENTE COLOR BLANCO.</v>
          </cell>
          <cell r="F94" t="str">
            <v>M2</v>
          </cell>
          <cell r="J94">
            <v>18489075</v>
          </cell>
          <cell r="K94" t="str">
            <v/>
          </cell>
          <cell r="L94">
            <v>0</v>
          </cell>
        </row>
        <row r="95">
          <cell r="B95" t="str">
            <v/>
          </cell>
          <cell r="C95" t="str">
            <v>09</v>
          </cell>
          <cell r="D95" t="str">
            <v>09-03</v>
          </cell>
          <cell r="E95" t="str">
            <v>ESTUCOS Y PINTURAS</v>
          </cell>
          <cell r="J95" t="str">
            <v/>
          </cell>
          <cell r="K95">
            <v>59082378</v>
          </cell>
          <cell r="L95" t="str">
            <v/>
          </cell>
        </row>
        <row r="96">
          <cell r="B96" t="str">
            <v>09-03</v>
          </cell>
          <cell r="C96" t="str">
            <v>09</v>
          </cell>
          <cell r="D96" t="str">
            <v>09-03-010</v>
          </cell>
          <cell r="E96" t="str">
            <v>PINTURA DE MUROS REF. ACRILTEX DE PINTUCO O EQUIVALENTE - 3 MANOS</v>
          </cell>
          <cell r="F96" t="str">
            <v>M2</v>
          </cell>
          <cell r="J96">
            <v>23439156</v>
          </cell>
          <cell r="K96" t="str">
            <v/>
          </cell>
          <cell r="L96">
            <v>0</v>
          </cell>
        </row>
        <row r="97">
          <cell r="B97" t="str">
            <v>09-03</v>
          </cell>
          <cell r="C97" t="str">
            <v>09</v>
          </cell>
          <cell r="D97" t="str">
            <v>09-03-030</v>
          </cell>
          <cell r="E97" t="str">
            <v>PINTURA DE CIELOS REF. ACRILTEX DE PINTUCO O EQUIVALENTE - 2 MANOS</v>
          </cell>
          <cell r="F97" t="str">
            <v>M2</v>
          </cell>
          <cell r="J97">
            <v>8187816</v>
          </cell>
          <cell r="K97" t="str">
            <v/>
          </cell>
          <cell r="L97">
            <v>0</v>
          </cell>
        </row>
        <row r="98">
          <cell r="B98" t="str">
            <v>09-03</v>
          </cell>
          <cell r="C98" t="str">
            <v>09</v>
          </cell>
          <cell r="D98" t="str">
            <v>09-03-100</v>
          </cell>
          <cell r="E98" t="str">
            <v>ESTUCO PLASTICO TIPO ESTUCOR DE CORONA O EQUIVALENTE</v>
          </cell>
          <cell r="F98" t="str">
            <v>M2</v>
          </cell>
          <cell r="J98">
            <v>19535406</v>
          </cell>
          <cell r="K98" t="str">
            <v/>
          </cell>
          <cell r="L98">
            <v>0</v>
          </cell>
        </row>
        <row r="99">
          <cell r="B99" t="str">
            <v>09-03</v>
          </cell>
          <cell r="C99" t="str">
            <v>09</v>
          </cell>
          <cell r="D99" t="str">
            <v>09-03-110</v>
          </cell>
          <cell r="E99" t="str">
            <v>MOLDURAS Y CENEFAS</v>
          </cell>
          <cell r="F99" t="str">
            <v>M</v>
          </cell>
          <cell r="J99">
            <v>7920000</v>
          </cell>
          <cell r="K99" t="str">
            <v/>
          </cell>
          <cell r="L99">
            <v>0</v>
          </cell>
        </row>
        <row r="100">
          <cell r="B100" t="str">
            <v/>
          </cell>
          <cell r="C100" t="str">
            <v>10</v>
          </cell>
          <cell r="D100" t="str">
            <v>10</v>
          </cell>
          <cell r="E100" t="str">
            <v>PISOS Y ZOCALOS</v>
          </cell>
          <cell r="J100" t="str">
            <v/>
          </cell>
          <cell r="K100" t="str">
            <v/>
          </cell>
          <cell r="L100">
            <v>128795740</v>
          </cell>
        </row>
        <row r="101">
          <cell r="B101" t="str">
            <v/>
          </cell>
          <cell r="C101" t="str">
            <v>10</v>
          </cell>
          <cell r="D101" t="str">
            <v>10-01</v>
          </cell>
          <cell r="E101" t="str">
            <v>ACABADOS DE PISO</v>
          </cell>
          <cell r="J101" t="str">
            <v/>
          </cell>
          <cell r="K101">
            <v>122819578</v>
          </cell>
          <cell r="L101" t="str">
            <v/>
          </cell>
        </row>
        <row r="102">
          <cell r="B102" t="str">
            <v>10-01</v>
          </cell>
          <cell r="C102" t="str">
            <v>10</v>
          </cell>
          <cell r="D102" t="str">
            <v>10-01-010</v>
          </cell>
          <cell r="E102" t="str">
            <v>BALDOSA DE CEMENTO 20x20 DECORADA TIPO 1. INCLUYE MORTERO DE PEGA, PULIDA Y BRILLADA</v>
          </cell>
          <cell r="F102" t="str">
            <v>M2</v>
          </cell>
          <cell r="J102">
            <v>4156380</v>
          </cell>
          <cell r="K102" t="str">
            <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t="str">
            <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t="str">
            <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t="str">
            <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t="str">
            <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t="str">
            <v/>
          </cell>
          <cell r="L107">
            <v>0</v>
          </cell>
        </row>
        <row r="108">
          <cell r="B108" t="str">
            <v>10-01</v>
          </cell>
          <cell r="C108" t="str">
            <v>10</v>
          </cell>
          <cell r="D108" t="str">
            <v>10-01-070</v>
          </cell>
          <cell r="E108" t="str">
            <v>CERAMICA TIPO DUROPISO DE CORONA O EQUIVALENTE COLOR NEGRO</v>
          </cell>
          <cell r="F108" t="str">
            <v>M2</v>
          </cell>
          <cell r="J108">
            <v>6203500</v>
          </cell>
          <cell r="K108" t="str">
            <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t="str">
            <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t="str">
            <v/>
          </cell>
          <cell r="L110">
            <v>0</v>
          </cell>
        </row>
        <row r="111">
          <cell r="B111" t="str">
            <v>10-01</v>
          </cell>
          <cell r="C111" t="str">
            <v>10</v>
          </cell>
          <cell r="D111" t="str">
            <v>10-01-100</v>
          </cell>
          <cell r="E111" t="str">
            <v>PISO EN MADERA LAMINADA PARA ESCALAS</v>
          </cell>
          <cell r="F111" t="str">
            <v>M2</v>
          </cell>
          <cell r="J111">
            <v>3360000</v>
          </cell>
          <cell r="K111" t="str">
            <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t="str">
            <v/>
          </cell>
          <cell r="L112">
            <v>0</v>
          </cell>
        </row>
        <row r="113">
          <cell r="B113" t="str">
            <v/>
          </cell>
          <cell r="C113" t="str">
            <v>10</v>
          </cell>
          <cell r="D113" t="str">
            <v>10-02</v>
          </cell>
          <cell r="E113" t="str">
            <v>ZOCALOS Y ENCHARQUES</v>
          </cell>
          <cell r="J113" t="str">
            <v/>
          </cell>
          <cell r="K113">
            <v>5976162</v>
          </cell>
          <cell r="L113" t="str">
            <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t="str">
            <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t="str">
            <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t="str">
            <v/>
          </cell>
          <cell r="L116">
            <v>0</v>
          </cell>
        </row>
        <row r="117">
          <cell r="B117" t="str">
            <v/>
          </cell>
          <cell r="C117" t="str">
            <v>11</v>
          </cell>
          <cell r="D117" t="str">
            <v>11</v>
          </cell>
          <cell r="E117" t="str">
            <v>CARPINTERIA METALICA (Todas las puertas y vidrieras incluyen cerraduras y haladeras según los detalles arquitectonicos)</v>
          </cell>
          <cell r="J117" t="str">
            <v/>
          </cell>
          <cell r="K117" t="str">
            <v/>
          </cell>
          <cell r="L117">
            <v>116763985</v>
          </cell>
        </row>
        <row r="118">
          <cell r="B118" t="str">
            <v/>
          </cell>
          <cell r="C118" t="str">
            <v>11</v>
          </cell>
          <cell r="D118" t="str">
            <v>11-01</v>
          </cell>
          <cell r="E118" t="str">
            <v>VENTANERIA METALICA</v>
          </cell>
          <cell r="J118" t="str">
            <v/>
          </cell>
          <cell r="K118">
            <v>4985906</v>
          </cell>
          <cell r="L118" t="str">
            <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t="str">
            <v/>
          </cell>
          <cell r="L119">
            <v>0</v>
          </cell>
        </row>
        <row r="120">
          <cell r="B120" t="str">
            <v>11-01</v>
          </cell>
          <cell r="C120" t="str">
            <v>11</v>
          </cell>
          <cell r="D120" t="str">
            <v>11-01-100</v>
          </cell>
          <cell r="E120" t="str">
            <v>REJA PARA TAQUILLA (0.70 M. x 0.90 M.) EN HIERRO FORJADO SEGÚN DETALLE.</v>
          </cell>
          <cell r="F120" t="str">
            <v>UN</v>
          </cell>
          <cell r="J120">
            <v>3763039</v>
          </cell>
          <cell r="K120" t="str">
            <v/>
          </cell>
          <cell r="L120">
            <v>0</v>
          </cell>
        </row>
        <row r="121">
          <cell r="B121" t="str">
            <v/>
          </cell>
          <cell r="C121" t="str">
            <v>11</v>
          </cell>
          <cell r="D121" t="str">
            <v>11-03</v>
          </cell>
          <cell r="E121" t="str">
            <v>PUERTAS METALICAS</v>
          </cell>
          <cell r="J121" t="str">
            <v/>
          </cell>
          <cell r="K121">
            <v>6830079</v>
          </cell>
          <cell r="L121" t="str">
            <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t="str">
            <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t="str">
            <v/>
          </cell>
          <cell r="L123">
            <v>0</v>
          </cell>
        </row>
        <row r="124">
          <cell r="B124" t="str">
            <v/>
          </cell>
          <cell r="C124" t="str">
            <v>11</v>
          </cell>
          <cell r="D124" t="str">
            <v>11-05</v>
          </cell>
          <cell r="E124" t="str">
            <v>PASAMANOS</v>
          </cell>
          <cell r="J124" t="str">
            <v/>
          </cell>
          <cell r="K124">
            <v>67398000</v>
          </cell>
          <cell r="L124" t="str">
            <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t="str">
            <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t="str">
            <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t="str">
            <v/>
          </cell>
          <cell r="L127">
            <v>0</v>
          </cell>
        </row>
        <row r="128">
          <cell r="B128" t="str">
            <v/>
          </cell>
          <cell r="C128" t="str">
            <v>11</v>
          </cell>
          <cell r="D128" t="str">
            <v>11-06</v>
          </cell>
          <cell r="E128" t="str">
            <v>OTROS</v>
          </cell>
          <cell r="J128" t="str">
            <v/>
          </cell>
          <cell r="K128">
            <v>37550000</v>
          </cell>
          <cell r="L128" t="str">
            <v/>
          </cell>
        </row>
        <row r="129">
          <cell r="B129" t="str">
            <v>11-06</v>
          </cell>
          <cell r="C129" t="str">
            <v>11</v>
          </cell>
          <cell r="D129" t="str">
            <v>11-06-010</v>
          </cell>
          <cell r="E129" t="str">
            <v>ESCALERA ESCAMOTEABLE</v>
          </cell>
          <cell r="F129" t="str">
            <v>UN</v>
          </cell>
          <cell r="J129">
            <v>4000000</v>
          </cell>
          <cell r="K129" t="str">
            <v/>
          </cell>
          <cell r="L129">
            <v>0</v>
          </cell>
        </row>
        <row r="130">
          <cell r="B130" t="str">
            <v>11-06</v>
          </cell>
          <cell r="C130" t="str">
            <v>11</v>
          </cell>
          <cell r="D130" t="str">
            <v>11-06-020</v>
          </cell>
          <cell r="E130" t="str">
            <v>GRADERIAS Y TARIMAS EN ESTRUCTURA METALICA + ACABADO EN MADERA PINO</v>
          </cell>
          <cell r="F130" t="str">
            <v>M2</v>
          </cell>
          <cell r="J130">
            <v>33550000</v>
          </cell>
          <cell r="K130" t="str">
            <v/>
          </cell>
          <cell r="L130">
            <v>0</v>
          </cell>
        </row>
        <row r="131">
          <cell r="B131" t="str">
            <v/>
          </cell>
          <cell r="C131" t="str">
            <v>12</v>
          </cell>
          <cell r="D131" t="str">
            <v>12</v>
          </cell>
          <cell r="E131" t="str">
            <v>CARPINTERIA DE MADERA (Todas las puertas y vidrieras incluyen cerraduras y haladeras según los detalles arquitectonicos)</v>
          </cell>
          <cell r="J131" t="str">
            <v/>
          </cell>
          <cell r="K131" t="str">
            <v/>
          </cell>
          <cell r="L131">
            <v>282240842</v>
          </cell>
        </row>
        <row r="132">
          <cell r="B132" t="str">
            <v/>
          </cell>
          <cell r="C132" t="str">
            <v>12</v>
          </cell>
          <cell r="D132" t="str">
            <v>12-01</v>
          </cell>
          <cell r="E132" t="str">
            <v>VENTANAS EN MADERA</v>
          </cell>
          <cell r="J132" t="str">
            <v/>
          </cell>
          <cell r="K132">
            <v>119233752</v>
          </cell>
          <cell r="L132" t="str">
            <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t="str">
            <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t="str">
            <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t="str">
            <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t="str">
            <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t="str">
            <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t="str">
            <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t="str">
            <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t="str">
            <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t="str">
            <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t="str">
            <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t="str">
            <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t="str">
            <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t="str">
            <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t="str">
            <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t="str">
            <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t="str">
            <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t="str">
            <v/>
          </cell>
          <cell r="L149">
            <v>0</v>
          </cell>
        </row>
        <row r="150">
          <cell r="B150" t="str">
            <v>12-01</v>
          </cell>
          <cell r="C150" t="str">
            <v>12</v>
          </cell>
          <cell r="D150" t="str">
            <v>12-01-170</v>
          </cell>
          <cell r="E150" t="str">
            <v>VENTANA V17 (0.60x0.50). MARCO + PERSIANA EN MADERA. INCLUYE ACABADO FINAL</v>
          </cell>
          <cell r="F150" t="str">
            <v>UN</v>
          </cell>
          <cell r="J150">
            <v>1072552</v>
          </cell>
          <cell r="K150" t="str">
            <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t="str">
            <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t="str">
            <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t="str">
            <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t="str">
            <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t="str">
            <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t="str">
            <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t="str">
            <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t="str">
            <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t="str">
            <v/>
          </cell>
          <cell r="L159">
            <v>0</v>
          </cell>
        </row>
        <row r="160">
          <cell r="B160" t="str">
            <v/>
          </cell>
          <cell r="C160" t="str">
            <v>12</v>
          </cell>
          <cell r="D160" t="str">
            <v>12-02</v>
          </cell>
          <cell r="E160" t="str">
            <v>PUERTAS EN MADERA</v>
          </cell>
          <cell r="J160" t="str">
            <v/>
          </cell>
          <cell r="K160">
            <v>158807090</v>
          </cell>
          <cell r="L160" t="str">
            <v/>
          </cell>
        </row>
        <row r="161">
          <cell r="B161" t="str">
            <v>12-02</v>
          </cell>
          <cell r="C161" t="str">
            <v>12</v>
          </cell>
          <cell r="D161" t="str">
            <v>12-02-010</v>
          </cell>
          <cell r="E161" t="str">
            <v>PUERTA P01 (1.80x2.88). MARCO + ALA(S) EN MADERA. INCLUYE ACABADO FINAL</v>
          </cell>
          <cell r="F161" t="str">
            <v>UN</v>
          </cell>
          <cell r="J161">
            <v>7561133</v>
          </cell>
          <cell r="K161" t="str">
            <v/>
          </cell>
          <cell r="L161">
            <v>0</v>
          </cell>
        </row>
        <row r="162">
          <cell r="B162" t="str">
            <v>12-02</v>
          </cell>
          <cell r="C162" t="str">
            <v>12</v>
          </cell>
          <cell r="D162" t="str">
            <v>12-02-020</v>
          </cell>
          <cell r="E162" t="str">
            <v>PUERTA P02 (1.77x3.12). MARCO + ALA(S) EN MADERA. INCLUYE ACABADO FINAL</v>
          </cell>
          <cell r="F162" t="str">
            <v>UN</v>
          </cell>
          <cell r="J162">
            <v>8086048</v>
          </cell>
          <cell r="K162" t="str">
            <v/>
          </cell>
          <cell r="L162">
            <v>0</v>
          </cell>
        </row>
        <row r="163">
          <cell r="B163" t="str">
            <v>12-02</v>
          </cell>
          <cell r="C163" t="str">
            <v>12</v>
          </cell>
          <cell r="D163" t="str">
            <v>12-02-030</v>
          </cell>
          <cell r="E163" t="str">
            <v>PUERTA P03 (1.77x3.35). MARCO + ALA(S) EN MADERA. INCLUYE ACABADO FINAL</v>
          </cell>
          <cell r="F163" t="str">
            <v>UN</v>
          </cell>
          <cell r="J163">
            <v>9271929</v>
          </cell>
          <cell r="K163" t="str">
            <v/>
          </cell>
          <cell r="L163">
            <v>0</v>
          </cell>
        </row>
        <row r="164">
          <cell r="B164" t="str">
            <v>12-02</v>
          </cell>
          <cell r="C164" t="str">
            <v>12</v>
          </cell>
          <cell r="D164" t="str">
            <v>12-02-040</v>
          </cell>
          <cell r="E164" t="str">
            <v>PUERTA P04 (1.55x2.71). MARCO + ALA(S) EN MADERA. INCLUYE ACABADO FINAL</v>
          </cell>
          <cell r="F164" t="str">
            <v>UN</v>
          </cell>
          <cell r="J164">
            <v>6207670</v>
          </cell>
          <cell r="K164" t="str">
            <v/>
          </cell>
          <cell r="L164">
            <v>0</v>
          </cell>
        </row>
        <row r="165">
          <cell r="B165" t="str">
            <v>12-02</v>
          </cell>
          <cell r="C165" t="str">
            <v>12</v>
          </cell>
          <cell r="D165" t="str">
            <v>12-02-050</v>
          </cell>
          <cell r="E165" t="str">
            <v>PUERTA P05 (1.56x2.98). MARCO + ALA(S) EN MADERA. INCLUYE ACABADO FINAL</v>
          </cell>
          <cell r="F165" t="str">
            <v>UN</v>
          </cell>
          <cell r="J165">
            <v>6849466</v>
          </cell>
          <cell r="K165" t="str">
            <v/>
          </cell>
          <cell r="L165">
            <v>0</v>
          </cell>
        </row>
        <row r="166">
          <cell r="B166" t="str">
            <v>12-02</v>
          </cell>
          <cell r="C166" t="str">
            <v>12</v>
          </cell>
          <cell r="D166" t="str">
            <v>12-02-060</v>
          </cell>
          <cell r="E166" t="str">
            <v>PUERTA P06 (1.55x3.13). MARCO + ALA(S) EN MADERA. INCLUYE ACABADO FINAL</v>
          </cell>
          <cell r="F166" t="str">
            <v>UN</v>
          </cell>
          <cell r="J166">
            <v>7145056</v>
          </cell>
          <cell r="K166" t="str">
            <v/>
          </cell>
          <cell r="L166">
            <v>0</v>
          </cell>
        </row>
        <row r="167">
          <cell r="B167" t="str">
            <v>12-02</v>
          </cell>
          <cell r="C167" t="str">
            <v>12</v>
          </cell>
          <cell r="D167" t="str">
            <v>12-02-070</v>
          </cell>
          <cell r="E167" t="str">
            <v>PUERTA P07 (1.52x2.94). MARCO + ALA(S) EN MADERA. INCLUYE ACABADO FINAL</v>
          </cell>
          <cell r="F167" t="str">
            <v>UN</v>
          </cell>
          <cell r="J167">
            <v>6602745</v>
          </cell>
          <cell r="K167" t="str">
            <v/>
          </cell>
          <cell r="L167">
            <v>0</v>
          </cell>
        </row>
        <row r="168">
          <cell r="B168" t="str">
            <v>12-02</v>
          </cell>
          <cell r="C168" t="str">
            <v>12</v>
          </cell>
          <cell r="D168" t="str">
            <v>12-02-090</v>
          </cell>
          <cell r="E168" t="str">
            <v>PUERTA P09 (1.58x2.94). MARCO + ALA(S) EN MADERA. INCLUYE ACABADO FINAL</v>
          </cell>
          <cell r="F168" t="str">
            <v>UN</v>
          </cell>
          <cell r="J168">
            <v>5685882</v>
          </cell>
          <cell r="K168" t="str">
            <v/>
          </cell>
          <cell r="L168">
            <v>0</v>
          </cell>
        </row>
        <row r="169">
          <cell r="B169" t="str">
            <v>12-02</v>
          </cell>
          <cell r="C169" t="str">
            <v>12</v>
          </cell>
          <cell r="D169" t="str">
            <v>12-02-100</v>
          </cell>
          <cell r="E169" t="str">
            <v>PUERTA P10 (1.42x2.76). MARCO + ALA(S) EN MADERA. INCLUYE ACABADO FINAL</v>
          </cell>
          <cell r="F169" t="str">
            <v>UN</v>
          </cell>
          <cell r="J169">
            <v>5769879</v>
          </cell>
          <cell r="K169" t="str">
            <v/>
          </cell>
          <cell r="L169">
            <v>0</v>
          </cell>
        </row>
        <row r="170">
          <cell r="B170" t="str">
            <v>12-02</v>
          </cell>
          <cell r="C170" t="str">
            <v>12</v>
          </cell>
          <cell r="D170" t="str">
            <v>12-02-110</v>
          </cell>
          <cell r="E170" t="str">
            <v>PUERTA P11 (1.42x2.60). MARCO + ALA(S) EN MADERA. INCLUYE ACABADO FINAL</v>
          </cell>
          <cell r="F170" t="str">
            <v>UN</v>
          </cell>
          <cell r="J170">
            <v>5458456</v>
          </cell>
          <cell r="K170" t="str">
            <v/>
          </cell>
          <cell r="L170">
            <v>0</v>
          </cell>
        </row>
        <row r="171">
          <cell r="B171" t="str">
            <v>12-02</v>
          </cell>
          <cell r="C171" t="str">
            <v>12</v>
          </cell>
          <cell r="D171" t="str">
            <v>12-02-120</v>
          </cell>
          <cell r="E171" t="str">
            <v>PUERTA P12 (1.49x2.74). MARCO + ALA(S) EN MADERA. INCLUYE ACABADO FINAL</v>
          </cell>
          <cell r="F171" t="str">
            <v>UN</v>
          </cell>
          <cell r="J171">
            <v>6477845</v>
          </cell>
          <cell r="K171" t="str">
            <v/>
          </cell>
          <cell r="L171">
            <v>0</v>
          </cell>
        </row>
        <row r="172">
          <cell r="B172" t="str">
            <v>12-02</v>
          </cell>
          <cell r="C172" t="str">
            <v>12</v>
          </cell>
          <cell r="D172" t="str">
            <v>12-02-130</v>
          </cell>
          <cell r="E172" t="str">
            <v>PUERTA P13 (1.42x2.60). MARCO + ALA(S) EN MADERA. INCLUYE ACABADO FINAL</v>
          </cell>
          <cell r="F172" t="str">
            <v>UN</v>
          </cell>
          <cell r="J172">
            <v>5772654</v>
          </cell>
          <cell r="K172" t="str">
            <v/>
          </cell>
          <cell r="L172">
            <v>0</v>
          </cell>
        </row>
        <row r="173">
          <cell r="B173" t="str">
            <v>12-02</v>
          </cell>
          <cell r="C173" t="str">
            <v>12</v>
          </cell>
          <cell r="D173" t="str">
            <v>12-02-140</v>
          </cell>
          <cell r="E173" t="str">
            <v>PUERTA P14 (1.49x2.34). MARCO + ALA(S) EN MADERA. INCLUYE ACABADO FINAL</v>
          </cell>
          <cell r="F173" t="str">
            <v>UN</v>
          </cell>
          <cell r="J173">
            <v>5143403</v>
          </cell>
          <cell r="K173" t="str">
            <v/>
          </cell>
          <cell r="L173">
            <v>0</v>
          </cell>
        </row>
        <row r="174">
          <cell r="B174" t="str">
            <v>12-02</v>
          </cell>
          <cell r="C174" t="str">
            <v>12</v>
          </cell>
          <cell r="D174" t="str">
            <v>12-02-170</v>
          </cell>
          <cell r="E174" t="str">
            <v>PUERTA P17 (0.90x2.10). MARCO + ALA(S) EN MADERA. INCLUYE ACABADO FINAL</v>
          </cell>
          <cell r="F174" t="str">
            <v>UN</v>
          </cell>
          <cell r="J174">
            <v>3244684</v>
          </cell>
          <cell r="K174" t="str">
            <v/>
          </cell>
          <cell r="L174">
            <v>0</v>
          </cell>
        </row>
        <row r="175">
          <cell r="B175" t="str">
            <v>12-02</v>
          </cell>
          <cell r="C175" t="str">
            <v>12</v>
          </cell>
          <cell r="D175" t="str">
            <v>12-02-180</v>
          </cell>
          <cell r="E175" t="str">
            <v>PUERTA P18 (0.80x2.10). MARCO + ALA(S) EN MADERA. INCLUYE ACABADO FINAL</v>
          </cell>
          <cell r="F175" t="str">
            <v>UN</v>
          </cell>
          <cell r="J175">
            <v>8051615</v>
          </cell>
          <cell r="K175" t="str">
            <v/>
          </cell>
          <cell r="L175">
            <v>0</v>
          </cell>
        </row>
        <row r="176">
          <cell r="B176" t="str">
            <v>12-02</v>
          </cell>
          <cell r="C176" t="str">
            <v>12</v>
          </cell>
          <cell r="D176" t="str">
            <v>12-02-190</v>
          </cell>
          <cell r="E176" t="str">
            <v>PUERTA P19 (0.70x2.10). MARCO + ALA(S) EN MADERA. INCLUYE ACABADO FINAL</v>
          </cell>
          <cell r="F176" t="str">
            <v>UN</v>
          </cell>
          <cell r="J176">
            <v>1995750</v>
          </cell>
          <cell r="K176" t="str">
            <v/>
          </cell>
          <cell r="L176">
            <v>0</v>
          </cell>
        </row>
        <row r="177">
          <cell r="B177" t="str">
            <v>12-02</v>
          </cell>
          <cell r="C177" t="str">
            <v>12</v>
          </cell>
          <cell r="D177" t="str">
            <v>12-02-200</v>
          </cell>
          <cell r="E177" t="str">
            <v>PUERTA P20 (1.00x2.10). MARCO + ALA(S) EN MADERA. INCLUYE ACABADO FINAL</v>
          </cell>
          <cell r="F177" t="str">
            <v>UN</v>
          </cell>
          <cell r="J177">
            <v>2572494</v>
          </cell>
          <cell r="K177" t="str">
            <v/>
          </cell>
          <cell r="L177">
            <v>0</v>
          </cell>
        </row>
        <row r="178">
          <cell r="B178" t="str">
            <v>12-02</v>
          </cell>
          <cell r="C178" t="str">
            <v>12</v>
          </cell>
          <cell r="D178" t="str">
            <v>12-02-210</v>
          </cell>
          <cell r="E178" t="str">
            <v>PUERTA P21 (1.25x3.32). MARCO + ALA(S) EN MADERA. INCLUYE ACABADO FINAL</v>
          </cell>
          <cell r="F178" t="str">
            <v>UN</v>
          </cell>
          <cell r="J178">
            <v>5389476</v>
          </cell>
          <cell r="K178" t="str">
            <v/>
          </cell>
          <cell r="L178">
            <v>0</v>
          </cell>
        </row>
        <row r="179">
          <cell r="B179" t="str">
            <v>12-02</v>
          </cell>
          <cell r="C179" t="str">
            <v>12</v>
          </cell>
          <cell r="D179" t="str">
            <v>12-02-220</v>
          </cell>
          <cell r="E179" t="str">
            <v>PUERTA P22 (1.42x2.73). MARCO + ALA(S) EN MADERA. INCLUYE ACABADO FINAL</v>
          </cell>
          <cell r="F179" t="str">
            <v>UN</v>
          </cell>
          <cell r="J179">
            <v>11500296</v>
          </cell>
          <cell r="K179" t="str">
            <v/>
          </cell>
          <cell r="L179">
            <v>0</v>
          </cell>
        </row>
        <row r="180">
          <cell r="B180" t="str">
            <v>12-02</v>
          </cell>
          <cell r="C180" t="str">
            <v>12</v>
          </cell>
          <cell r="D180" t="str">
            <v>12-02-230</v>
          </cell>
          <cell r="E180" t="str">
            <v>PUERTA P23 (1.30x2.73). MARCO + ALA(S) EN MADERA. INCLUYE ACABADO FINAL</v>
          </cell>
          <cell r="F180" t="str">
            <v>UN</v>
          </cell>
          <cell r="J180">
            <v>5419681</v>
          </cell>
          <cell r="K180" t="str">
            <v/>
          </cell>
          <cell r="L180">
            <v>0</v>
          </cell>
        </row>
        <row r="181">
          <cell r="B181" t="str">
            <v>12-02</v>
          </cell>
          <cell r="C181" t="str">
            <v>12</v>
          </cell>
          <cell r="D181" t="str">
            <v>12-02-240</v>
          </cell>
          <cell r="E181" t="str">
            <v>PUERTA P24 (1.20x2.73). MARCO + ALA(S) EN MADERA. INCLUYE ACABADO FINAL</v>
          </cell>
          <cell r="F181" t="str">
            <v>UN</v>
          </cell>
          <cell r="J181">
            <v>29047518</v>
          </cell>
          <cell r="K181" t="str">
            <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t="str">
            <v/>
          </cell>
          <cell r="L182">
            <v>0</v>
          </cell>
        </row>
        <row r="183">
          <cell r="B183" t="str">
            <v/>
          </cell>
          <cell r="C183" t="str">
            <v>12</v>
          </cell>
          <cell r="D183" t="str">
            <v>12-03</v>
          </cell>
          <cell r="E183" t="str">
            <v>OTROS</v>
          </cell>
          <cell r="J183" t="str">
            <v/>
          </cell>
          <cell r="K183">
            <v>4200000</v>
          </cell>
          <cell r="L183" t="str">
            <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t="str">
            <v/>
          </cell>
          <cell r="L184">
            <v>0</v>
          </cell>
        </row>
        <row r="185">
          <cell r="B185" t="str">
            <v/>
          </cell>
          <cell r="C185" t="str">
            <v>13</v>
          </cell>
          <cell r="D185" t="str">
            <v>13</v>
          </cell>
          <cell r="E185" t="str">
            <v>MUEBLES, APARATOS SANITARIOS Y GRIFERIAS</v>
          </cell>
          <cell r="J185" t="str">
            <v/>
          </cell>
          <cell r="K185" t="str">
            <v/>
          </cell>
          <cell r="L185">
            <v>342669533</v>
          </cell>
        </row>
        <row r="186">
          <cell r="B186" t="str">
            <v/>
          </cell>
          <cell r="C186" t="str">
            <v>13</v>
          </cell>
          <cell r="D186" t="str">
            <v>13-01</v>
          </cell>
          <cell r="E186" t="str">
            <v>MUEBLES</v>
          </cell>
          <cell r="J186" t="str">
            <v/>
          </cell>
          <cell r="K186">
            <v>274295465</v>
          </cell>
          <cell r="L186" t="str">
            <v/>
          </cell>
        </row>
        <row r="187">
          <cell r="B187" t="str">
            <v>13-01</v>
          </cell>
          <cell r="C187" t="str">
            <v>13</v>
          </cell>
          <cell r="D187" t="str">
            <v>13-01-010</v>
          </cell>
          <cell r="E187" t="str">
            <v>TOCADORES CAMERINOS. MESONES EN GRANITO PULIDO NEGRO. INCLUYE ANCLAJES A MUROS Y SOPORTES</v>
          </cell>
          <cell r="F187" t="str">
            <v>M</v>
          </cell>
          <cell r="J187">
            <v>1627268</v>
          </cell>
          <cell r="K187" t="str">
            <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t="str">
            <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t="str">
            <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t="str">
            <v/>
          </cell>
          <cell r="L190">
            <v>0</v>
          </cell>
        </row>
        <row r="191">
          <cell r="B191" t="str">
            <v>13-01</v>
          </cell>
          <cell r="C191" t="str">
            <v>13</v>
          </cell>
          <cell r="D191" t="str">
            <v>13-01-050</v>
          </cell>
          <cell r="E191" t="str">
            <v>LAVAESCOBAS PREFABRICADO EN GRANO PULIDO. INCLUYE LLAVE CROMADA</v>
          </cell>
          <cell r="F191" t="str">
            <v>UN</v>
          </cell>
          <cell r="J191">
            <v>483744</v>
          </cell>
          <cell r="K191" t="str">
            <v/>
          </cell>
          <cell r="L191">
            <v>0</v>
          </cell>
        </row>
        <row r="192">
          <cell r="B192" t="str">
            <v>13-01</v>
          </cell>
          <cell r="C192" t="str">
            <v>13</v>
          </cell>
          <cell r="D192" t="str">
            <v>13-01-100</v>
          </cell>
          <cell r="E192" t="str">
            <v>SILLETERIA SIN ESPALDAR EN GRADERIAS SEGUNDO PISO</v>
          </cell>
          <cell r="F192" t="str">
            <v>UN</v>
          </cell>
          <cell r="J192">
            <v>264180000</v>
          </cell>
          <cell r="K192" t="str">
            <v/>
          </cell>
          <cell r="L192">
            <v>0</v>
          </cell>
        </row>
        <row r="193">
          <cell r="B193" t="str">
            <v/>
          </cell>
          <cell r="C193" t="str">
            <v>13</v>
          </cell>
          <cell r="D193" t="str">
            <v>13-03</v>
          </cell>
          <cell r="E193" t="str">
            <v>APARATOS SANITARIOS</v>
          </cell>
          <cell r="J193" t="str">
            <v/>
          </cell>
          <cell r="K193">
            <v>11291179</v>
          </cell>
          <cell r="L193" t="str">
            <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t="str">
            <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t="str">
            <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t="str">
            <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t="str">
            <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t="str">
            <v/>
          </cell>
          <cell r="L198">
            <v>0</v>
          </cell>
        </row>
        <row r="199">
          <cell r="B199" t="str">
            <v/>
          </cell>
          <cell r="C199" t="str">
            <v>13</v>
          </cell>
          <cell r="D199" t="str">
            <v>13-04</v>
          </cell>
          <cell r="E199" t="str">
            <v>GRIFERIAS</v>
          </cell>
          <cell r="J199" t="str">
            <v/>
          </cell>
          <cell r="K199">
            <v>19870078</v>
          </cell>
          <cell r="L199" t="str">
            <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t="str">
            <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t="str">
            <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t="str">
            <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t="str">
            <v/>
          </cell>
          <cell r="L203">
            <v>0</v>
          </cell>
        </row>
        <row r="204">
          <cell r="B204" t="str">
            <v>13-04</v>
          </cell>
          <cell r="C204" t="str">
            <v>13</v>
          </cell>
          <cell r="D204" t="str">
            <v>13-04-050</v>
          </cell>
          <cell r="E204" t="str">
            <v>GRIFERIA PARA LAVAPLATOS REF. GALAXIA DE GRIVAL O EQUIVALENTE.</v>
          </cell>
          <cell r="F204" t="str">
            <v>UN</v>
          </cell>
          <cell r="J204">
            <v>75798</v>
          </cell>
          <cell r="K204" t="str">
            <v/>
          </cell>
          <cell r="L204">
            <v>0</v>
          </cell>
        </row>
        <row r="205">
          <cell r="B205" t="str">
            <v/>
          </cell>
          <cell r="C205" t="str">
            <v>13</v>
          </cell>
          <cell r="D205" t="str">
            <v>13-05</v>
          </cell>
          <cell r="E205" t="str">
            <v>ACCESORIOS</v>
          </cell>
          <cell r="J205" t="str">
            <v/>
          </cell>
          <cell r="K205">
            <v>37212811</v>
          </cell>
          <cell r="L205" t="str">
            <v/>
          </cell>
        </row>
        <row r="206">
          <cell r="B206" t="str">
            <v>13-05</v>
          </cell>
          <cell r="C206" t="str">
            <v>13</v>
          </cell>
          <cell r="D206" t="str">
            <v>13-05-010</v>
          </cell>
          <cell r="E206" t="str">
            <v>DISPENSADORES DE PAPEL HIGIENICO EN ACERO INOXIDABLE DE SOCODA O EQUIVALENTE.</v>
          </cell>
          <cell r="F206" t="str">
            <v>UN</v>
          </cell>
          <cell r="J206">
            <v>4581071</v>
          </cell>
          <cell r="K206" t="str">
            <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t="str">
            <v/>
          </cell>
          <cell r="L207">
            <v>0</v>
          </cell>
        </row>
        <row r="208">
          <cell r="B208" t="str">
            <v>13-05</v>
          </cell>
          <cell r="C208" t="str">
            <v>13</v>
          </cell>
          <cell r="D208" t="str">
            <v>13-05-030</v>
          </cell>
          <cell r="E208" t="str">
            <v>DISPENSADORES DE JABON EN ACERO INOXIDABLE DE SOCODA O EQUIVALENTE.</v>
          </cell>
          <cell r="F208" t="str">
            <v>UN</v>
          </cell>
          <cell r="J208">
            <v>2410926</v>
          </cell>
          <cell r="K208" t="str">
            <v/>
          </cell>
          <cell r="L208">
            <v>0</v>
          </cell>
        </row>
        <row r="209">
          <cell r="B209" t="str">
            <v>13-05</v>
          </cell>
          <cell r="C209" t="str">
            <v>13</v>
          </cell>
          <cell r="D209" t="str">
            <v>13-05-040</v>
          </cell>
          <cell r="E209" t="str">
            <v>BARRAS DE SEGURIDAD 18" EN ACERO INOXIDABLE DE GRIVAL O EQUIVALENTE.</v>
          </cell>
          <cell r="F209" t="str">
            <v>UN</v>
          </cell>
          <cell r="J209">
            <v>123209</v>
          </cell>
          <cell r="K209" t="str">
            <v/>
          </cell>
          <cell r="L209">
            <v>0</v>
          </cell>
        </row>
        <row r="210">
          <cell r="B210" t="str">
            <v>13-05</v>
          </cell>
          <cell r="C210" t="str">
            <v>13</v>
          </cell>
          <cell r="D210" t="str">
            <v>13-05-050</v>
          </cell>
          <cell r="E210" t="str">
            <v>BARRAS DE SEGURIDAD 30" EN ACERO INOXIDABLE DE GRIVAL O EQUIVALENTE.</v>
          </cell>
          <cell r="F210" t="str">
            <v>UN</v>
          </cell>
          <cell r="J210">
            <v>145210</v>
          </cell>
          <cell r="K210" t="str">
            <v/>
          </cell>
          <cell r="L210">
            <v>0</v>
          </cell>
        </row>
        <row r="211">
          <cell r="B211" t="str">
            <v>13-05</v>
          </cell>
          <cell r="C211" t="str">
            <v>13</v>
          </cell>
          <cell r="D211" t="str">
            <v>13-05-060</v>
          </cell>
          <cell r="E211" t="str">
            <v>REJILLAS DE PISO EN ALUMINIO Ø 4"</v>
          </cell>
          <cell r="F211" t="str">
            <v>UN</v>
          </cell>
          <cell r="J211">
            <v>229197</v>
          </cell>
          <cell r="K211" t="str">
            <v/>
          </cell>
          <cell r="L211">
            <v>0</v>
          </cell>
        </row>
        <row r="212">
          <cell r="B212" t="str">
            <v>13-05</v>
          </cell>
          <cell r="C212" t="str">
            <v>13</v>
          </cell>
          <cell r="D212" t="str">
            <v>13-05-070</v>
          </cell>
          <cell r="E212" t="str">
            <v>ESPEJOS 5 MM. CALIDAD PELDAR O EQUIVALENTE. INCLUYE ANCLAJES A MURO</v>
          </cell>
          <cell r="F212" t="str">
            <v>M2</v>
          </cell>
          <cell r="J212">
            <v>1283892</v>
          </cell>
          <cell r="K212" t="str">
            <v/>
          </cell>
          <cell r="L212">
            <v>0</v>
          </cell>
        </row>
        <row r="213">
          <cell r="B213" t="str">
            <v>13-05</v>
          </cell>
          <cell r="C213" t="str">
            <v>13</v>
          </cell>
          <cell r="D213" t="str">
            <v>13-05-080</v>
          </cell>
          <cell r="E213" t="str">
            <v>DIVISIONES EN ACERO INOXIDABLE TIPO SOCODA O EQUIVALENTE</v>
          </cell>
          <cell r="F213" t="str">
            <v>M2</v>
          </cell>
          <cell r="J213">
            <v>25468380</v>
          </cell>
          <cell r="K213" t="str">
            <v/>
          </cell>
          <cell r="L213">
            <v>0</v>
          </cell>
        </row>
        <row r="214">
          <cell r="B214" t="str">
            <v/>
          </cell>
          <cell r="C214" t="str">
            <v>14</v>
          </cell>
          <cell r="D214" t="str">
            <v>14</v>
          </cell>
          <cell r="E214" t="str">
            <v>INSTALACIONES HIDROSANITARIAS</v>
          </cell>
          <cell r="J214" t="str">
            <v/>
          </cell>
          <cell r="K214" t="str">
            <v/>
          </cell>
          <cell r="L214">
            <v>40930009.194011062</v>
          </cell>
        </row>
        <row r="215">
          <cell r="B215" t="str">
            <v/>
          </cell>
          <cell r="C215" t="str">
            <v>14</v>
          </cell>
          <cell r="D215" t="str">
            <v>14-01</v>
          </cell>
          <cell r="E215" t="str">
            <v>I. CANTIDADES DE OBRA Y PRESUPUESTO RED DE ABASTOS</v>
          </cell>
          <cell r="F215" t="str">
            <v/>
          </cell>
          <cell r="J215" t="str">
            <v/>
          </cell>
          <cell r="K215">
            <v>17341972.044</v>
          </cell>
          <cell r="L215" t="str">
            <v/>
          </cell>
        </row>
        <row r="216">
          <cell r="B216" t="str">
            <v>14-01</v>
          </cell>
          <cell r="C216" t="str">
            <v>14</v>
          </cell>
          <cell r="D216" t="str">
            <v>14-01A</v>
          </cell>
          <cell r="E216" t="str">
            <v>ACOMETIDAS DE ACUEDUCTO</v>
          </cell>
          <cell r="F216" t="str">
            <v/>
          </cell>
          <cell r="J216" t="str">
            <v/>
          </cell>
          <cell r="K216" t="str">
            <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t="str">
            <v/>
          </cell>
          <cell r="L217">
            <v>0</v>
          </cell>
        </row>
        <row r="218">
          <cell r="B218" t="str">
            <v>14-01</v>
          </cell>
          <cell r="C218" t="str">
            <v>14</v>
          </cell>
          <cell r="D218" t="str">
            <v>14-01-020</v>
          </cell>
          <cell r="E218" t="str">
            <v>ACOMETIDA A RED PUBLICA DIAM. 1/2" INCLUYE CONTADOR CAJA Y ACCESORIOS</v>
          </cell>
          <cell r="F218" t="str">
            <v>UN</v>
          </cell>
          <cell r="J218">
            <v>2946950</v>
          </cell>
          <cell r="K218" t="str">
            <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t="str">
            <v/>
          </cell>
          <cell r="J219">
            <v>0</v>
          </cell>
          <cell r="K219" t="str">
            <v/>
          </cell>
          <cell r="L219">
            <v>0</v>
          </cell>
        </row>
        <row r="220">
          <cell r="B220" t="str">
            <v>14-01</v>
          </cell>
          <cell r="C220" t="str">
            <v>14</v>
          </cell>
          <cell r="D220" t="str">
            <v>14-01-060</v>
          </cell>
          <cell r="E220" t="str">
            <v>TUBERÍA P.V.C. PRESIÓN DIAM.  1 1/2" RDE. 21</v>
          </cell>
          <cell r="F220" t="str">
            <v>M</v>
          </cell>
          <cell r="J220">
            <v>181997.69899999999</v>
          </cell>
          <cell r="K220" t="str">
            <v/>
          </cell>
          <cell r="L220">
            <v>0</v>
          </cell>
        </row>
        <row r="221">
          <cell r="B221" t="str">
            <v>14-01</v>
          </cell>
          <cell r="C221" t="str">
            <v>14</v>
          </cell>
          <cell r="D221" t="str">
            <v>14-01-070</v>
          </cell>
          <cell r="E221" t="str">
            <v>TUBERÍA P.V.C. PRESIÓN DIAM.  1 1/4" RDE. 21</v>
          </cell>
          <cell r="F221" t="str">
            <v>M</v>
          </cell>
          <cell r="J221">
            <v>53316.552000000003</v>
          </cell>
          <cell r="K221" t="str">
            <v/>
          </cell>
          <cell r="L221">
            <v>0</v>
          </cell>
        </row>
        <row r="222">
          <cell r="B222" t="str">
            <v>14-01</v>
          </cell>
          <cell r="C222" t="str">
            <v>14</v>
          </cell>
          <cell r="D222" t="str">
            <v>14-01-080</v>
          </cell>
          <cell r="E222" t="str">
            <v>TUBERÍA P.V.C. PRESIÓN DIAM.  1" RDE. 21</v>
          </cell>
          <cell r="F222" t="str">
            <v>M</v>
          </cell>
          <cell r="J222">
            <v>372133.92</v>
          </cell>
          <cell r="K222" t="str">
            <v/>
          </cell>
          <cell r="L222">
            <v>0</v>
          </cell>
        </row>
        <row r="223">
          <cell r="B223" t="str">
            <v>14-01</v>
          </cell>
          <cell r="C223" t="str">
            <v>14</v>
          </cell>
          <cell r="D223" t="str">
            <v>14-01-100</v>
          </cell>
          <cell r="E223" t="str">
            <v>TUBERÍA P.V.C. PRESIÓN DIAM.  1/2" RDE. 9</v>
          </cell>
          <cell r="F223" t="str">
            <v>M</v>
          </cell>
          <cell r="J223">
            <v>379501.39</v>
          </cell>
          <cell r="K223" t="str">
            <v/>
          </cell>
          <cell r="L223">
            <v>0</v>
          </cell>
        </row>
        <row r="224">
          <cell r="B224" t="str">
            <v>14-01</v>
          </cell>
          <cell r="C224" t="str">
            <v>14</v>
          </cell>
          <cell r="D224" t="str">
            <v>14-01D</v>
          </cell>
          <cell r="E224" t="str">
            <v>SUMINISTRO, TRANSPORTE E INSTALACIÓN DE TUBERÍA Y ACCESORIOS PARA SALIDAS DE ABASTOS</v>
          </cell>
          <cell r="F224" t="str">
            <v/>
          </cell>
          <cell r="J224">
            <v>0</v>
          </cell>
          <cell r="K224" t="str">
            <v/>
          </cell>
          <cell r="L224">
            <v>0</v>
          </cell>
        </row>
        <row r="225">
          <cell r="B225" t="str">
            <v>14-01</v>
          </cell>
          <cell r="C225" t="str">
            <v>14</v>
          </cell>
          <cell r="D225" t="str">
            <v>14-01-270</v>
          </cell>
          <cell r="E225" t="str">
            <v>SALIDA A. FRÍA FLUXÓMETRO DIAM 1 1/4" PARA SANITARIO</v>
          </cell>
          <cell r="F225" t="str">
            <v>UN</v>
          </cell>
          <cell r="J225">
            <v>1782819.4400000002</v>
          </cell>
          <cell r="K225" t="str">
            <v/>
          </cell>
          <cell r="L225">
            <v>0</v>
          </cell>
        </row>
        <row r="226">
          <cell r="B226" t="str">
            <v>14-01</v>
          </cell>
          <cell r="C226" t="str">
            <v>14</v>
          </cell>
          <cell r="D226" t="str">
            <v>14-01-280</v>
          </cell>
          <cell r="E226" t="str">
            <v>SALIDA A. FRÍA DIAM 1/2" PARA LAVAPLATOS, POZUELOS</v>
          </cell>
          <cell r="F226" t="str">
            <v>UN</v>
          </cell>
          <cell r="J226">
            <v>133731.29999999999</v>
          </cell>
          <cell r="K226" t="str">
            <v/>
          </cell>
          <cell r="L226">
            <v>0</v>
          </cell>
        </row>
        <row r="227">
          <cell r="B227" t="str">
            <v>14-01</v>
          </cell>
          <cell r="C227" t="str">
            <v>14</v>
          </cell>
          <cell r="D227" t="str">
            <v>14-01-290</v>
          </cell>
          <cell r="E227" t="str">
            <v>SALIDA A. FRÍA DIAM 1/2" PARA LAVAMANOS</v>
          </cell>
          <cell r="F227" t="str">
            <v>UN</v>
          </cell>
          <cell r="J227">
            <v>592070.85</v>
          </cell>
          <cell r="K227" t="str">
            <v/>
          </cell>
          <cell r="L227">
            <v>0</v>
          </cell>
        </row>
        <row r="228">
          <cell r="B228" t="str">
            <v>14-01</v>
          </cell>
          <cell r="C228" t="str">
            <v>14</v>
          </cell>
          <cell r="D228" t="str">
            <v>14-01-300</v>
          </cell>
          <cell r="E228" t="str">
            <v>SALIDA A. FRÍA FLUXÓMETRO DIAM 1/2" PARA ORINAL</v>
          </cell>
          <cell r="F228" t="str">
            <v>UN</v>
          </cell>
          <cell r="J228">
            <v>1196664.125</v>
          </cell>
          <cell r="K228" t="str">
            <v/>
          </cell>
          <cell r="L228">
            <v>0</v>
          </cell>
        </row>
        <row r="229">
          <cell r="B229" t="str">
            <v>14-01</v>
          </cell>
          <cell r="C229" t="str">
            <v>14</v>
          </cell>
          <cell r="D229" t="str">
            <v>14-01-310</v>
          </cell>
          <cell r="E229" t="str">
            <v>SALIDA A. FRÍA DIAM 1/2" PARA DUCHA</v>
          </cell>
          <cell r="F229" t="str">
            <v>UN</v>
          </cell>
          <cell r="J229">
            <v>90167.65</v>
          </cell>
          <cell r="K229" t="str">
            <v/>
          </cell>
          <cell r="L229">
            <v>0</v>
          </cell>
        </row>
        <row r="230">
          <cell r="B230" t="str">
            <v>14-01</v>
          </cell>
          <cell r="C230" t="str">
            <v>14</v>
          </cell>
          <cell r="D230" t="str">
            <v>14-01-320</v>
          </cell>
          <cell r="E230" t="str">
            <v>SALIDA A. FRÍA DIAM 1/2" PARA SANITARIO DE TANQUE</v>
          </cell>
          <cell r="F230" t="str">
            <v>UN</v>
          </cell>
          <cell r="J230">
            <v>460499.54999999993</v>
          </cell>
          <cell r="K230" t="str">
            <v/>
          </cell>
          <cell r="L230">
            <v>0</v>
          </cell>
        </row>
        <row r="231">
          <cell r="B231" t="str">
            <v>14-01</v>
          </cell>
          <cell r="C231" t="str">
            <v>14</v>
          </cell>
          <cell r="D231" t="str">
            <v>14-01E</v>
          </cell>
          <cell r="E231" t="str">
            <v>INSTALACIÓN DE APARATOS SANITARIOS</v>
          </cell>
          <cell r="F231" t="str">
            <v/>
          </cell>
          <cell r="J231">
            <v>0</v>
          </cell>
          <cell r="K231" t="str">
            <v/>
          </cell>
          <cell r="L231">
            <v>0</v>
          </cell>
        </row>
        <row r="232">
          <cell r="B232" t="str">
            <v>14-01</v>
          </cell>
          <cell r="C232" t="str">
            <v>14</v>
          </cell>
          <cell r="D232" t="str">
            <v>14-01-330</v>
          </cell>
          <cell r="E232" t="str">
            <v>INSTALACIÓN SANITARIOS DE FLUXÓMETRO</v>
          </cell>
          <cell r="F232" t="str">
            <v>UN</v>
          </cell>
          <cell r="J232">
            <v>373536.848</v>
          </cell>
          <cell r="K232" t="str">
            <v/>
          </cell>
          <cell r="L232">
            <v>0</v>
          </cell>
        </row>
        <row r="233">
          <cell r="B233" t="str">
            <v>14-01</v>
          </cell>
          <cell r="C233" t="str">
            <v>14</v>
          </cell>
          <cell r="D233" t="str">
            <v>14-01-340</v>
          </cell>
          <cell r="E233" t="str">
            <v>INSTALACIÓN DE LAVAMANOS (UN AGUA)</v>
          </cell>
          <cell r="F233" t="str">
            <v>UN</v>
          </cell>
          <cell r="J233">
            <v>1254600</v>
          </cell>
          <cell r="K233" t="str">
            <v/>
          </cell>
          <cell r="L233">
            <v>0</v>
          </cell>
        </row>
        <row r="234">
          <cell r="B234" t="str">
            <v>14-01</v>
          </cell>
          <cell r="C234" t="str">
            <v>14</v>
          </cell>
          <cell r="D234" t="str">
            <v>14-01-350</v>
          </cell>
          <cell r="E234" t="str">
            <v>INSTALACIÓN DE LAVAPLATOS (UN AGUA)</v>
          </cell>
          <cell r="F234" t="str">
            <v>UN</v>
          </cell>
          <cell r="J234">
            <v>69700</v>
          </cell>
          <cell r="K234" t="str">
            <v/>
          </cell>
          <cell r="L234">
            <v>0</v>
          </cell>
        </row>
        <row r="235">
          <cell r="B235" t="str">
            <v>14-01</v>
          </cell>
          <cell r="C235" t="str">
            <v>14</v>
          </cell>
          <cell r="D235" t="str">
            <v>14-01-360</v>
          </cell>
          <cell r="E235" t="str">
            <v>INSTALACIÓN DE ORINALES</v>
          </cell>
          <cell r="F235" t="str">
            <v>UN</v>
          </cell>
          <cell r="J235">
            <v>314000</v>
          </cell>
          <cell r="K235" t="str">
            <v/>
          </cell>
          <cell r="L235">
            <v>0</v>
          </cell>
        </row>
        <row r="236">
          <cell r="B236" t="str">
            <v>14-01</v>
          </cell>
          <cell r="C236" t="str">
            <v>14</v>
          </cell>
          <cell r="D236" t="str">
            <v>14-01-370</v>
          </cell>
          <cell r="E236" t="str">
            <v>INSTALACIÓN DE POZUELOS</v>
          </cell>
          <cell r="F236" t="str">
            <v>UN</v>
          </cell>
          <cell r="J236">
            <v>209100</v>
          </cell>
          <cell r="K236" t="str">
            <v/>
          </cell>
          <cell r="L236">
            <v>0</v>
          </cell>
        </row>
        <row r="237">
          <cell r="B237" t="str">
            <v>14-01</v>
          </cell>
          <cell r="C237" t="str">
            <v>14</v>
          </cell>
          <cell r="D237" t="str">
            <v>14-01-380</v>
          </cell>
          <cell r="E237" t="str">
            <v xml:space="preserve">INSTALACIÓN DUCHA SENCILLA </v>
          </cell>
          <cell r="F237" t="str">
            <v>UN</v>
          </cell>
          <cell r="J237">
            <v>85345.72</v>
          </cell>
          <cell r="K237" t="str">
            <v/>
          </cell>
          <cell r="L237">
            <v>0</v>
          </cell>
        </row>
        <row r="238">
          <cell r="B238" t="str">
            <v/>
          </cell>
          <cell r="C238" t="str">
            <v>14</v>
          </cell>
          <cell r="D238" t="str">
            <v>14-02</v>
          </cell>
          <cell r="E238" t="str">
            <v>II. CANTIDADES DE OBRA Y PRESUPUESTO RED DE DESAGÜES</v>
          </cell>
          <cell r="F238" t="str">
            <v/>
          </cell>
          <cell r="J238">
            <v>0</v>
          </cell>
          <cell r="K238">
            <v>23588037.150011063</v>
          </cell>
          <cell r="L238" t="str">
            <v/>
          </cell>
        </row>
        <row r="239">
          <cell r="B239" t="str">
            <v>14-02</v>
          </cell>
          <cell r="C239" t="str">
            <v>14</v>
          </cell>
          <cell r="D239" t="str">
            <v>14-02A</v>
          </cell>
          <cell r="E239" t="str">
            <v>OBRA CIVIL</v>
          </cell>
          <cell r="F239" t="str">
            <v/>
          </cell>
          <cell r="J239">
            <v>0</v>
          </cell>
          <cell r="K239" t="str">
            <v/>
          </cell>
          <cell r="L239">
            <v>0</v>
          </cell>
        </row>
        <row r="240">
          <cell r="B240" t="str">
            <v>14-02</v>
          </cell>
          <cell r="C240" t="str">
            <v>14</v>
          </cell>
          <cell r="D240" t="str">
            <v>14-02-010</v>
          </cell>
          <cell r="E240" t="str">
            <v>CONSTRUCCIÓN DE CAJAS DE EMPALME O DE INSPECCIÓN (A.R.)</v>
          </cell>
          <cell r="F240" t="str">
            <v>UN</v>
          </cell>
          <cell r="J240">
            <v>1083192</v>
          </cell>
          <cell r="K240" t="str">
            <v/>
          </cell>
          <cell r="L240">
            <v>0</v>
          </cell>
        </row>
        <row r="241">
          <cell r="B241" t="str">
            <v>14-02</v>
          </cell>
          <cell r="C241" t="str">
            <v>14</v>
          </cell>
          <cell r="D241" t="str">
            <v>14-02-020</v>
          </cell>
          <cell r="E241" t="str">
            <v>CONSTRUCCIÓN DE CAJAS DE EMPALME O DE INSPECCIÓN (A.LL.)</v>
          </cell>
          <cell r="F241" t="str">
            <v>UN</v>
          </cell>
          <cell r="J241">
            <v>1083192</v>
          </cell>
          <cell r="K241" t="str">
            <v/>
          </cell>
          <cell r="L241">
            <v>0</v>
          </cell>
        </row>
        <row r="242">
          <cell r="B242" t="str">
            <v>14-02</v>
          </cell>
          <cell r="C242" t="str">
            <v>14</v>
          </cell>
          <cell r="D242" t="str">
            <v>14-02B</v>
          </cell>
          <cell r="E242" t="str">
            <v>DESAGUES AGUAS RESIDUALES</v>
          </cell>
          <cell r="F242" t="str">
            <v/>
          </cell>
          <cell r="J242">
            <v>0</v>
          </cell>
          <cell r="K242" t="str">
            <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t="str">
            <v/>
          </cell>
          <cell r="J243">
            <v>0</v>
          </cell>
          <cell r="K243" t="str">
            <v/>
          </cell>
          <cell r="L243">
            <v>0</v>
          </cell>
        </row>
        <row r="244">
          <cell r="B244" t="str">
            <v>14-02</v>
          </cell>
          <cell r="C244" t="str">
            <v>14</v>
          </cell>
          <cell r="D244" t="str">
            <v>14-02-040</v>
          </cell>
          <cell r="E244" t="str">
            <v>TUBERÍA  D= 4" P.V.C. SANITARIA. (EXTERIOR - INTERIOR)</v>
          </cell>
          <cell r="F244" t="str">
            <v>M</v>
          </cell>
          <cell r="J244">
            <v>2552531.8845580402</v>
          </cell>
          <cell r="K244" t="str">
            <v/>
          </cell>
          <cell r="L244">
            <v>0</v>
          </cell>
        </row>
        <row r="245">
          <cell r="B245" t="str">
            <v>14-02</v>
          </cell>
          <cell r="C245" t="str">
            <v>14</v>
          </cell>
          <cell r="D245" t="str">
            <v>14-02-050</v>
          </cell>
          <cell r="E245" t="str">
            <v>TUBERÍA  D= 3" P.V.C. SANITARIA. (EXTERIOR - INTERIOR)</v>
          </cell>
          <cell r="F245" t="str">
            <v>M</v>
          </cell>
          <cell r="J245">
            <v>30496.807334800003</v>
          </cell>
          <cell r="K245" t="str">
            <v/>
          </cell>
          <cell r="L245">
            <v>0</v>
          </cell>
        </row>
        <row r="246">
          <cell r="B246" t="str">
            <v>14-02</v>
          </cell>
          <cell r="C246" t="str">
            <v>14</v>
          </cell>
          <cell r="D246" t="str">
            <v>14-02-060</v>
          </cell>
          <cell r="E246" t="str">
            <v>TUBERÍA  D= 2" P.V.C. SANITARIA. (INTERIOR)</v>
          </cell>
          <cell r="F246" t="str">
            <v>M</v>
          </cell>
          <cell r="J246">
            <v>1693448.1374316001</v>
          </cell>
          <cell r="K246" t="str">
            <v/>
          </cell>
          <cell r="L246">
            <v>0</v>
          </cell>
        </row>
        <row r="247">
          <cell r="B247" t="str">
            <v>14-02</v>
          </cell>
          <cell r="C247" t="str">
            <v>14</v>
          </cell>
          <cell r="D247" t="str">
            <v>14-02-080</v>
          </cell>
          <cell r="E247" t="str">
            <v>TUBERÍA  D= 2" P.V.C. LIVIANA. (VENTILACIÓN)</v>
          </cell>
          <cell r="F247" t="str">
            <v>M</v>
          </cell>
          <cell r="J247">
            <v>1123542.9574096</v>
          </cell>
          <cell r="K247" t="str">
            <v/>
          </cell>
          <cell r="L247">
            <v>0</v>
          </cell>
        </row>
        <row r="248">
          <cell r="B248" t="str">
            <v>14-02</v>
          </cell>
          <cell r="C248" t="str">
            <v>14</v>
          </cell>
          <cell r="D248" t="str">
            <v>14-02-090</v>
          </cell>
          <cell r="E248" t="str">
            <v>TUBERÍA  D= 4" P.V.C. SANITARIA. (B.A.R.)</v>
          </cell>
          <cell r="F248" t="str">
            <v>TRAMO</v>
          </cell>
          <cell r="J248">
            <v>290529.36666960001</v>
          </cell>
          <cell r="K248" t="str">
            <v/>
          </cell>
          <cell r="L248">
            <v>0</v>
          </cell>
        </row>
        <row r="249">
          <cell r="B249" t="str">
            <v>14-02</v>
          </cell>
          <cell r="C249" t="str">
            <v>14</v>
          </cell>
          <cell r="D249" t="str">
            <v>14-02-140</v>
          </cell>
          <cell r="E249" t="str">
            <v>TUBERÍA  D= 3" P.V.C. LIVIANA. (MONTANTE VENTILACIÓN)</v>
          </cell>
          <cell r="F249" t="str">
            <v>TRAMO</v>
          </cell>
          <cell r="J249">
            <v>269595.42933919997</v>
          </cell>
          <cell r="K249" t="str">
            <v/>
          </cell>
          <cell r="L249">
            <v>0</v>
          </cell>
        </row>
        <row r="250">
          <cell r="B250" t="str">
            <v>14-02</v>
          </cell>
          <cell r="C250" t="str">
            <v>14</v>
          </cell>
          <cell r="D250" t="str">
            <v>14-02D</v>
          </cell>
          <cell r="E250" t="str">
            <v>SALIDAS DESAGUES</v>
          </cell>
          <cell r="F250" t="str">
            <v/>
          </cell>
          <cell r="J250">
            <v>0</v>
          </cell>
          <cell r="K250" t="str">
            <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t="str">
            <v/>
          </cell>
          <cell r="J251">
            <v>0</v>
          </cell>
          <cell r="K251" t="str">
            <v/>
          </cell>
          <cell r="L251">
            <v>0</v>
          </cell>
        </row>
        <row r="252">
          <cell r="B252" t="str">
            <v>14-02</v>
          </cell>
          <cell r="C252" t="str">
            <v>14</v>
          </cell>
          <cell r="D252" t="str">
            <v>14-02-170</v>
          </cell>
          <cell r="E252" t="str">
            <v>SALIDA P.V.C.  SANITARIA SIFÓN D= 2" DUCHAS, DESAGUES DE PISO</v>
          </cell>
          <cell r="F252" t="str">
            <v>UN</v>
          </cell>
          <cell r="J252">
            <v>1043598.635</v>
          </cell>
          <cell r="K252" t="str">
            <v/>
          </cell>
          <cell r="L252">
            <v>0</v>
          </cell>
        </row>
        <row r="253">
          <cell r="B253" t="str">
            <v>14-02</v>
          </cell>
          <cell r="C253" t="str">
            <v>14</v>
          </cell>
          <cell r="D253" t="str">
            <v>14-02-190</v>
          </cell>
          <cell r="E253" t="str">
            <v>SALIDA P.V.C.  SANITARIA D= 4" SANITARIOS, EMPALMES A BAR</v>
          </cell>
          <cell r="F253" t="str">
            <v>UN</v>
          </cell>
          <cell r="J253">
            <v>2057205.7000000002</v>
          </cell>
          <cell r="K253" t="str">
            <v/>
          </cell>
          <cell r="L253">
            <v>0</v>
          </cell>
        </row>
        <row r="254">
          <cell r="B254" t="str">
            <v>14-02</v>
          </cell>
          <cell r="C254" t="str">
            <v>14</v>
          </cell>
          <cell r="D254" t="str">
            <v>14-02-200</v>
          </cell>
          <cell r="E254" t="str">
            <v>SALIDA P.V.C.  SANITARIA D= 2" LAVAMANOS, LAVAPLATOS, ORINALES.</v>
          </cell>
          <cell r="F254" t="str">
            <v>UN</v>
          </cell>
          <cell r="J254">
            <v>1694522.4750000001</v>
          </cell>
          <cell r="K254" t="str">
            <v/>
          </cell>
          <cell r="L254">
            <v>0</v>
          </cell>
        </row>
        <row r="255">
          <cell r="B255" t="str">
            <v>14-02</v>
          </cell>
          <cell r="C255" t="str">
            <v>14</v>
          </cell>
          <cell r="D255" t="str">
            <v>14-02F</v>
          </cell>
          <cell r="E255" t="str">
            <v>DESAGUES AGUAS LLUVIAS</v>
          </cell>
          <cell r="F255" t="str">
            <v/>
          </cell>
          <cell r="J255">
            <v>0</v>
          </cell>
          <cell r="K255" t="str">
            <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t="str">
            <v/>
          </cell>
          <cell r="J256">
            <v>0</v>
          </cell>
          <cell r="K256" t="str">
            <v/>
          </cell>
          <cell r="L256">
            <v>0</v>
          </cell>
        </row>
        <row r="257">
          <cell r="B257" t="str">
            <v>14-02</v>
          </cell>
          <cell r="C257" t="str">
            <v>14</v>
          </cell>
          <cell r="D257" t="str">
            <v>14-02-230</v>
          </cell>
          <cell r="E257" t="str">
            <v>TUBERÍA  D= 6" P.V.C. SANITARIA. (INTERIOR )</v>
          </cell>
          <cell r="F257" t="str">
            <v>M</v>
          </cell>
          <cell r="J257">
            <v>2937682.7205145578</v>
          </cell>
          <cell r="K257" t="str">
            <v/>
          </cell>
          <cell r="L257">
            <v>0</v>
          </cell>
        </row>
        <row r="258">
          <cell r="B258" t="str">
            <v>14-02</v>
          </cell>
          <cell r="C258" t="str">
            <v>14</v>
          </cell>
          <cell r="D258" t="str">
            <v>14-02-240</v>
          </cell>
          <cell r="E258" t="str">
            <v>TUBERÍA  D= 4" P.V.C. SANITARIA. (INTERIOR)</v>
          </cell>
          <cell r="F258" t="str">
            <v>M</v>
          </cell>
          <cell r="J258">
            <v>4163570.4007096654</v>
          </cell>
          <cell r="K258" t="str">
            <v/>
          </cell>
          <cell r="L258">
            <v>0</v>
          </cell>
        </row>
        <row r="259">
          <cell r="B259" t="str">
            <v>14-02</v>
          </cell>
          <cell r="C259" t="str">
            <v>14</v>
          </cell>
          <cell r="D259" t="str">
            <v>14-02-260</v>
          </cell>
          <cell r="E259" t="str">
            <v>TUBERÍA  D= 4" P.V.C. SANITARIA. (B.A.LL.)</v>
          </cell>
          <cell r="F259" t="str">
            <v>TRAMO</v>
          </cell>
          <cell r="J259">
            <v>581058.73333920003</v>
          </cell>
          <cell r="K259" t="str">
            <v/>
          </cell>
          <cell r="L259">
            <v>0</v>
          </cell>
        </row>
        <row r="260">
          <cell r="B260" t="str">
            <v>14-02</v>
          </cell>
          <cell r="C260" t="str">
            <v>14</v>
          </cell>
          <cell r="D260" t="str">
            <v>14-02-270</v>
          </cell>
          <cell r="E260" t="str">
            <v>TUBERÍA  D= 6" P.V.C. SANITARIA   (B.A.LL.)</v>
          </cell>
          <cell r="F260" t="str">
            <v>TRAMO</v>
          </cell>
          <cell r="J260">
            <v>1004017.9013392</v>
          </cell>
          <cell r="K260" t="str">
            <v/>
          </cell>
          <cell r="L260">
            <v>0</v>
          </cell>
        </row>
        <row r="261">
          <cell r="B261" t="str">
            <v>14-02</v>
          </cell>
          <cell r="C261" t="str">
            <v>14</v>
          </cell>
          <cell r="D261" t="str">
            <v>14-02I</v>
          </cell>
          <cell r="E261" t="str">
            <v>SALIDAS DESAGUES AGUAS LLUVIAS</v>
          </cell>
          <cell r="F261" t="str">
            <v/>
          </cell>
          <cell r="J261">
            <v>0</v>
          </cell>
          <cell r="K261" t="str">
            <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t="str">
            <v/>
          </cell>
          <cell r="J262">
            <v>0</v>
          </cell>
          <cell r="K262" t="str">
            <v/>
          </cell>
          <cell r="L262">
            <v>0</v>
          </cell>
        </row>
        <row r="263">
          <cell r="B263" t="str">
            <v>14-02</v>
          </cell>
          <cell r="C263" t="str">
            <v>14</v>
          </cell>
          <cell r="D263" t="str">
            <v>14-02-300</v>
          </cell>
          <cell r="E263" t="str">
            <v>SALIDA P.V.C.  SANITARIA D= 4"</v>
          </cell>
          <cell r="F263" t="str">
            <v>UN</v>
          </cell>
          <cell r="J263">
            <v>1684632.3000264</v>
          </cell>
          <cell r="K263" t="str">
            <v/>
          </cell>
          <cell r="L263">
            <v>0</v>
          </cell>
        </row>
        <row r="264">
          <cell r="B264" t="str">
            <v>14-02</v>
          </cell>
          <cell r="C264" t="str">
            <v>14</v>
          </cell>
          <cell r="D264" t="str">
            <v>14-02-310</v>
          </cell>
          <cell r="E264" t="str">
            <v>SALIDA P.V.C.  SANITARIA D= 4" EMPALMES A BALL</v>
          </cell>
          <cell r="F264" t="str">
            <v>UN</v>
          </cell>
          <cell r="J264">
            <v>295219.70133920002</v>
          </cell>
          <cell r="K264" t="str">
            <v/>
          </cell>
          <cell r="L264">
            <v>0</v>
          </cell>
        </row>
        <row r="265">
          <cell r="B265" t="str">
            <v/>
          </cell>
          <cell r="C265" t="str">
            <v>15</v>
          </cell>
          <cell r="D265" t="str">
            <v>15</v>
          </cell>
          <cell r="E265" t="str">
            <v>INSTALACIONES ELECTRICAS</v>
          </cell>
          <cell r="J265" t="str">
            <v/>
          </cell>
          <cell r="K265" t="str">
            <v/>
          </cell>
          <cell r="L265">
            <v>146749639.90252796</v>
          </cell>
        </row>
        <row r="266">
          <cell r="B266" t="str">
            <v/>
          </cell>
          <cell r="C266" t="str">
            <v>15</v>
          </cell>
          <cell r="D266" t="str">
            <v>15-01</v>
          </cell>
          <cell r="E266" t="str">
            <v>INSTALACIONES ELECTRICAS</v>
          </cell>
          <cell r="F266" t="str">
            <v/>
          </cell>
          <cell r="J266" t="str">
            <v/>
          </cell>
          <cell r="K266">
            <v>146749639.90252796</v>
          </cell>
          <cell r="L266" t="str">
            <v/>
          </cell>
        </row>
        <row r="267">
          <cell r="B267" t="str">
            <v>15-01</v>
          </cell>
          <cell r="C267" t="str">
            <v>15</v>
          </cell>
          <cell r="D267" t="str">
            <v>15-01A</v>
          </cell>
          <cell r="E267" t="str">
            <v>LOCALES COMERCIALES Y CAFÉ</v>
          </cell>
          <cell r="F267" t="str">
            <v/>
          </cell>
          <cell r="J267" t="str">
            <v/>
          </cell>
          <cell r="K267" t="str">
            <v/>
          </cell>
          <cell r="L267">
            <v>0</v>
          </cell>
        </row>
        <row r="268">
          <cell r="B268" t="str">
            <v>15-01</v>
          </cell>
          <cell r="C268" t="str">
            <v>15</v>
          </cell>
          <cell r="D268" t="str">
            <v>15-01B</v>
          </cell>
          <cell r="E268" t="str">
            <v>INSTALACIONES ELECTRICAS PARA TOMAS, ILUMINACION Y TELEFONO</v>
          </cell>
          <cell r="F268" t="str">
            <v/>
          </cell>
          <cell r="J268" t="str">
            <v/>
          </cell>
          <cell r="K268" t="str">
            <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t="str">
            <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t="str">
            <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t="str">
            <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t="str">
            <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t="str">
            <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t="str">
            <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t="str">
            <v/>
          </cell>
          <cell r="L275">
            <v>0</v>
          </cell>
        </row>
        <row r="276">
          <cell r="B276" t="str">
            <v>15-01</v>
          </cell>
          <cell r="C276" t="str">
            <v>15</v>
          </cell>
          <cell r="D276" t="str">
            <v>15-01C</v>
          </cell>
          <cell r="E276" t="str">
            <v>LUMINARIAS, TABLEROS, BREAKER</v>
          </cell>
          <cell r="F276" t="str">
            <v>UND</v>
          </cell>
          <cell r="J276" t="str">
            <v/>
          </cell>
          <cell r="K276" t="str">
            <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t="str">
            <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t="str">
            <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t="str">
            <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t="str">
            <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t="str">
            <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t="str">
            <v/>
          </cell>
          <cell r="L282">
            <v>0</v>
          </cell>
        </row>
        <row r="283">
          <cell r="B283" t="str">
            <v>15-01</v>
          </cell>
          <cell r="C283" t="str">
            <v>15</v>
          </cell>
          <cell r="D283" t="str">
            <v>15-01D</v>
          </cell>
          <cell r="E283" t="str">
            <v>OFICINAS SEGUNDO PISO</v>
          </cell>
          <cell r="F283" t="str">
            <v/>
          </cell>
          <cell r="J283" t="str">
            <v/>
          </cell>
          <cell r="K283" t="str">
            <v/>
          </cell>
          <cell r="L283">
            <v>0</v>
          </cell>
        </row>
        <row r="284">
          <cell r="B284" t="str">
            <v>15-01</v>
          </cell>
          <cell r="C284" t="str">
            <v>15</v>
          </cell>
          <cell r="D284" t="str">
            <v>15-01E</v>
          </cell>
          <cell r="E284" t="str">
            <v>INSTALACIONES ELECTRICAS PARA TOMAS E ILUMINACION.</v>
          </cell>
          <cell r="F284" t="str">
            <v/>
          </cell>
          <cell r="J284" t="str">
            <v/>
          </cell>
          <cell r="K284" t="str">
            <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t="str">
            <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t="str">
            <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t="str">
            <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t="str">
            <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t="str">
            <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t="str">
            <v/>
          </cell>
          <cell r="L290">
            <v>0</v>
          </cell>
        </row>
        <row r="291">
          <cell r="B291" t="str">
            <v>15-01</v>
          </cell>
          <cell r="C291" t="str">
            <v>15</v>
          </cell>
          <cell r="D291" t="str">
            <v>15-01F</v>
          </cell>
          <cell r="E291" t="str">
            <v>INSTALACIONES PARA VOZ Y DATOS</v>
          </cell>
          <cell r="F291" t="str">
            <v/>
          </cell>
          <cell r="J291" t="str">
            <v/>
          </cell>
          <cell r="K291" t="str">
            <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t="str">
            <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t="str">
            <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t="str">
            <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t="str">
            <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t="str">
            <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t="str">
            <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t="str">
            <v/>
          </cell>
          <cell r="L298">
            <v>0</v>
          </cell>
        </row>
        <row r="299">
          <cell r="B299" t="str">
            <v>15-01</v>
          </cell>
          <cell r="C299" t="str">
            <v>15</v>
          </cell>
          <cell r="D299" t="str">
            <v>15-01-270</v>
          </cell>
          <cell r="E299" t="str">
            <v>CERTIFICACION DE PUNTO DE VOZ Y/O DATOS</v>
          </cell>
          <cell r="F299" t="str">
            <v>UND</v>
          </cell>
          <cell r="J299">
            <v>904792.72540799994</v>
          </cell>
          <cell r="K299" t="str">
            <v/>
          </cell>
          <cell r="L299">
            <v>0</v>
          </cell>
        </row>
        <row r="300">
          <cell r="B300" t="str">
            <v>15-01</v>
          </cell>
          <cell r="C300" t="str">
            <v>15</v>
          </cell>
          <cell r="D300" t="str">
            <v>15-01G</v>
          </cell>
          <cell r="E300" t="str">
            <v>LUMINARIAS, TABLEROS, BREAKER</v>
          </cell>
          <cell r="F300" t="str">
            <v/>
          </cell>
          <cell r="J300" t="str">
            <v/>
          </cell>
          <cell r="K300" t="str">
            <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t="str">
            <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t="str">
            <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t="str">
            <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t="str">
            <v/>
          </cell>
          <cell r="L304">
            <v>0</v>
          </cell>
        </row>
        <row r="305">
          <cell r="B305" t="str">
            <v>15-01</v>
          </cell>
          <cell r="C305" t="str">
            <v>15</v>
          </cell>
          <cell r="D305" t="str">
            <v>15-01-320</v>
          </cell>
          <cell r="E305" t="str">
            <v>SUMINISTRO, TRANSPORTE E INSTALACIÓN DE TUBERIA EMT 11/4</v>
          </cell>
          <cell r="F305" t="str">
            <v>ML</v>
          </cell>
          <cell r="J305">
            <v>637988.4</v>
          </cell>
          <cell r="K305" t="str">
            <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t="str">
            <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t="str">
            <v/>
          </cell>
          <cell r="L307">
            <v>0</v>
          </cell>
        </row>
        <row r="308">
          <cell r="B308" t="str">
            <v>15-01</v>
          </cell>
          <cell r="C308" t="str">
            <v>15</v>
          </cell>
          <cell r="D308" t="str">
            <v>15-01H</v>
          </cell>
          <cell r="E308" t="str">
            <v>INSTALACIONES TEATRO INCLUYE CAMERINOS</v>
          </cell>
          <cell r="F308" t="str">
            <v/>
          </cell>
          <cell r="J308" t="str">
            <v/>
          </cell>
          <cell r="K308" t="str">
            <v/>
          </cell>
          <cell r="L308">
            <v>0</v>
          </cell>
        </row>
        <row r="309">
          <cell r="B309" t="str">
            <v>15-01</v>
          </cell>
          <cell r="C309" t="str">
            <v>15</v>
          </cell>
          <cell r="D309" t="str">
            <v>15-01I</v>
          </cell>
          <cell r="E309" t="str">
            <v>INSTALACIONES ELECTRICAS PARA TOMAS, ILUMINACION Y TELEFONO</v>
          </cell>
          <cell r="F309" t="str">
            <v>UND</v>
          </cell>
          <cell r="J309" t="str">
            <v/>
          </cell>
          <cell r="K309" t="str">
            <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t="str">
            <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t="str">
            <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t="str">
            <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t="str">
            <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t="str">
            <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t="str">
            <v/>
          </cell>
          <cell r="L315">
            <v>0</v>
          </cell>
        </row>
        <row r="316">
          <cell r="B316" t="str">
            <v>15-01</v>
          </cell>
          <cell r="C316" t="str">
            <v>15</v>
          </cell>
          <cell r="D316" t="str">
            <v>15-01J</v>
          </cell>
          <cell r="E316" t="str">
            <v>LUMINARIAS, TABLEROS, BREAKER</v>
          </cell>
          <cell r="F316" t="str">
            <v/>
          </cell>
          <cell r="J316" t="str">
            <v/>
          </cell>
          <cell r="K316" t="str">
            <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t="str">
            <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t="str">
            <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t="str">
            <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t="str">
            <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t="str">
            <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t="str">
            <v/>
          </cell>
          <cell r="L322">
            <v>0</v>
          </cell>
        </row>
        <row r="323">
          <cell r="B323" t="str">
            <v>15-01</v>
          </cell>
          <cell r="C323" t="str">
            <v>15</v>
          </cell>
          <cell r="D323" t="str">
            <v>15-01-470</v>
          </cell>
          <cell r="E323" t="str">
            <v>SUMINISTRO, TRANSPORTE E INSTALACIÓN DE TUBERIA EMT 1"</v>
          </cell>
          <cell r="F323" t="str">
            <v>ML</v>
          </cell>
          <cell r="J323">
            <v>1461629.2320000001</v>
          </cell>
          <cell r="K323" t="str">
            <v/>
          </cell>
          <cell r="L323">
            <v>0</v>
          </cell>
        </row>
        <row r="324">
          <cell r="B324" t="str">
            <v>15-01</v>
          </cell>
          <cell r="C324" t="str">
            <v>15</v>
          </cell>
          <cell r="D324" t="str">
            <v>15-01-480</v>
          </cell>
          <cell r="E324" t="str">
            <v>SUMINISTRO, TRANSPORTE E INSTALACIÓN DE TUBERIA EMT 3"</v>
          </cell>
          <cell r="F324" t="str">
            <v>ML</v>
          </cell>
          <cell r="J324">
            <v>753995.59200000006</v>
          </cell>
          <cell r="K324" t="str">
            <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t="str">
            <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t="str">
            <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t="str">
            <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t="str">
            <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t="str">
            <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t="str">
            <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t="str">
            <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t="str">
            <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t="str">
            <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t="str">
            <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t="str">
            <v/>
          </cell>
          <cell r="G3" t="str">
            <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t="str">
            <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t="str">
            <v/>
          </cell>
          <cell r="C12" t="str">
            <v>DIRECTO:  14,615 / M</v>
          </cell>
          <cell r="D12" t="str">
            <v xml:space="preserve">  </v>
          </cell>
          <cell r="E12" t="str">
            <v/>
          </cell>
          <cell r="F12" t="str">
            <v/>
          </cell>
          <cell r="G12" t="str">
            <v/>
          </cell>
          <cell r="M12" t="str">
            <v/>
          </cell>
        </row>
        <row r="13">
          <cell r="A13" t="str">
            <v/>
          </cell>
          <cell r="C13" t="str">
            <v/>
          </cell>
          <cell r="E13" t="str">
            <v/>
          </cell>
          <cell r="F13" t="str">
            <v/>
          </cell>
          <cell r="G13" t="str">
            <v/>
          </cell>
          <cell r="M13" t="str">
            <v/>
          </cell>
        </row>
        <row r="14">
          <cell r="A14" t="str">
            <v>01-01-030</v>
          </cell>
          <cell r="B14" t="str">
            <v>01-01-030</v>
          </cell>
          <cell r="C14" t="str">
            <v>BAÑO PROVISIONAL EN LADRILLO (4 M2). INCLUYE TODO LO NECESARIO PARA SU CORRECTO FUNCIONAMIENTO</v>
          </cell>
          <cell r="D14">
            <v>1</v>
          </cell>
          <cell r="E14" t="str">
            <v>UN</v>
          </cell>
          <cell r="F14" t="str">
            <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t="str">
            <v/>
          </cell>
          <cell r="C16" t="str">
            <v>DIRECTO:  2,400,000 / UN</v>
          </cell>
          <cell r="D16" t="str">
            <v xml:space="preserve">  </v>
          </cell>
          <cell r="E16" t="str">
            <v/>
          </cell>
          <cell r="F16" t="str">
            <v/>
          </cell>
          <cell r="G16" t="str">
            <v/>
          </cell>
          <cell r="M16" t="str">
            <v/>
          </cell>
        </row>
        <row r="17">
          <cell r="A17" t="str">
            <v/>
          </cell>
          <cell r="B17" t="str">
            <v>02</v>
          </cell>
          <cell r="C17" t="str">
            <v>LOCALIZACION Y REPLANTEO</v>
          </cell>
          <cell r="E17" t="str">
            <v/>
          </cell>
          <cell r="F17" t="str">
            <v/>
          </cell>
          <cell r="G17" t="str">
            <v/>
          </cell>
          <cell r="M17" t="e">
            <v>#N/A</v>
          </cell>
        </row>
        <row r="18">
          <cell r="A18" t="str">
            <v>02-01-010</v>
          </cell>
          <cell r="B18" t="str">
            <v>02-01-010</v>
          </cell>
          <cell r="C18" t="str">
            <v>LOCALIZACION Y REPLANTEO DE EDIFICACIONES. MEDIDO COMO AREA DE LA EDIFICACION</v>
          </cell>
          <cell r="D18">
            <v>1486</v>
          </cell>
          <cell r="E18" t="str">
            <v>M2</v>
          </cell>
          <cell r="F18" t="str">
            <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t="str">
            <v/>
          </cell>
          <cell r="C25" t="str">
            <v>DIRECTO:  2,422 / M2</v>
          </cell>
          <cell r="D25" t="str">
            <v xml:space="preserve">  </v>
          </cell>
          <cell r="E25" t="str">
            <v/>
          </cell>
          <cell r="F25" t="str">
            <v/>
          </cell>
          <cell r="G25" t="str">
            <v/>
          </cell>
          <cell r="M25" t="str">
            <v/>
          </cell>
        </row>
        <row r="26">
          <cell r="A26" t="str">
            <v/>
          </cell>
          <cell r="B26" t="str">
            <v>03</v>
          </cell>
          <cell r="C26" t="str">
            <v>MOVIMIENTOS DE TIERRA</v>
          </cell>
          <cell r="E26" t="str">
            <v/>
          </cell>
          <cell r="F26" t="str">
            <v/>
          </cell>
          <cell r="G26" t="str">
            <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t="str">
            <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t="str">
            <v/>
          </cell>
          <cell r="C33" t="str">
            <v>DIRECTO:  44,514 / M3</v>
          </cell>
          <cell r="D33" t="str">
            <v xml:space="preserve">  </v>
          </cell>
          <cell r="E33" t="str">
            <v/>
          </cell>
          <cell r="F33" t="str">
            <v/>
          </cell>
          <cell r="G33" t="str">
            <v/>
          </cell>
          <cell r="M33" t="str">
            <v/>
          </cell>
        </row>
        <row r="34">
          <cell r="A34" t="str">
            <v/>
          </cell>
          <cell r="C34" t="str">
            <v/>
          </cell>
          <cell r="E34" t="str">
            <v/>
          </cell>
          <cell r="F34" t="str">
            <v/>
          </cell>
          <cell r="G34" t="str">
            <v/>
          </cell>
          <cell r="M34" t="str">
            <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t="str">
            <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t="str">
            <v/>
          </cell>
          <cell r="C41" t="str">
            <v>DIRECTO:  6,091 / M</v>
          </cell>
          <cell r="D41" t="str">
            <v xml:space="preserve">  </v>
          </cell>
          <cell r="E41" t="str">
            <v/>
          </cell>
          <cell r="F41" t="str">
            <v/>
          </cell>
          <cell r="G41" t="str">
            <v/>
          </cell>
          <cell r="M41" t="str">
            <v/>
          </cell>
        </row>
        <row r="42">
          <cell r="A42" t="str">
            <v/>
          </cell>
          <cell r="C42" t="str">
            <v/>
          </cell>
          <cell r="E42" t="str">
            <v/>
          </cell>
          <cell r="F42" t="str">
            <v/>
          </cell>
          <cell r="G42" t="str">
            <v/>
          </cell>
          <cell r="M42" t="str">
            <v/>
          </cell>
        </row>
        <row r="43">
          <cell r="A43" t="str">
            <v>03-02-010</v>
          </cell>
          <cell r="B43" t="str">
            <v>03-02-010</v>
          </cell>
          <cell r="C43" t="str">
            <v>LLENOS COMPACTADOS EN ARENILLA ALREDEDOR DE ESTRUCTURAS. INCLUYE SUMINISTRO, TRANSPORTE INTERNO Y COMPACTACION.</v>
          </cell>
          <cell r="D43">
            <v>16</v>
          </cell>
          <cell r="E43" t="str">
            <v>M3</v>
          </cell>
          <cell r="F43" t="str">
            <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t="str">
            <v/>
          </cell>
          <cell r="C51" t="str">
            <v>DIRECTO:  46,795 / M3</v>
          </cell>
          <cell r="D51" t="str">
            <v xml:space="preserve">  </v>
          </cell>
          <cell r="E51" t="str">
            <v/>
          </cell>
          <cell r="F51" t="str">
            <v/>
          </cell>
          <cell r="G51" t="str">
            <v/>
          </cell>
          <cell r="M51" t="str">
            <v/>
          </cell>
        </row>
        <row r="52">
          <cell r="A52" t="str">
            <v/>
          </cell>
          <cell r="C52" t="str">
            <v/>
          </cell>
          <cell r="E52" t="str">
            <v/>
          </cell>
          <cell r="F52" t="str">
            <v/>
          </cell>
          <cell r="G52" t="str">
            <v/>
          </cell>
          <cell r="M52" t="str">
            <v/>
          </cell>
        </row>
        <row r="53">
          <cell r="A53" t="str">
            <v>03-02-100</v>
          </cell>
          <cell r="B53" t="str">
            <v>03-02-100</v>
          </cell>
          <cell r="C53" t="str">
            <v>REEMPLAZO EN SUB-BASE GRANULAR COMPACTADA MANUALMENTE PARA LOSAS DE PISO</v>
          </cell>
          <cell r="D53">
            <v>72</v>
          </cell>
          <cell r="E53" t="str">
            <v>M3</v>
          </cell>
          <cell r="F53" t="str">
            <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t="str">
            <v/>
          </cell>
          <cell r="C61" t="str">
            <v>DIRECTO:  62,233 / M3</v>
          </cell>
          <cell r="D61" t="str">
            <v xml:space="preserve">  </v>
          </cell>
          <cell r="E61" t="str">
            <v/>
          </cell>
          <cell r="F61" t="str">
            <v/>
          </cell>
          <cell r="G61" t="str">
            <v/>
          </cell>
          <cell r="M61" t="str">
            <v/>
          </cell>
        </row>
        <row r="62">
          <cell r="A62" t="str">
            <v/>
          </cell>
          <cell r="C62" t="str">
            <v/>
          </cell>
          <cell r="E62" t="str">
            <v/>
          </cell>
          <cell r="F62" t="str">
            <v/>
          </cell>
          <cell r="G62" t="str">
            <v/>
          </cell>
          <cell r="M62" t="str">
            <v/>
          </cell>
        </row>
        <row r="63">
          <cell r="A63" t="str">
            <v>03-03-010</v>
          </cell>
          <cell r="B63" t="str">
            <v>03-03-010</v>
          </cell>
          <cell r="C63" t="str">
            <v>IMPERMEABILIZACION DE MUROS DE CONTENCION CON IGOL DENSO DE SIKA O EQUIVALENTE</v>
          </cell>
          <cell r="D63">
            <v>85</v>
          </cell>
          <cell r="E63" t="str">
            <v>M2</v>
          </cell>
          <cell r="F63" t="str">
            <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t="str">
            <v/>
          </cell>
          <cell r="C69" t="str">
            <v>DIRECTO:  28,010 / M2</v>
          </cell>
          <cell r="D69" t="str">
            <v xml:space="preserve">  </v>
          </cell>
          <cell r="E69" t="str">
            <v/>
          </cell>
          <cell r="F69" t="str">
            <v/>
          </cell>
          <cell r="G69" t="str">
            <v/>
          </cell>
          <cell r="M69" t="str">
            <v/>
          </cell>
        </row>
        <row r="70">
          <cell r="A70" t="str">
            <v/>
          </cell>
          <cell r="C70" t="str">
            <v/>
          </cell>
          <cell r="E70" t="str">
            <v/>
          </cell>
          <cell r="F70" t="str">
            <v/>
          </cell>
          <cell r="G70" t="str">
            <v/>
          </cell>
          <cell r="M70" t="str">
            <v/>
          </cell>
        </row>
        <row r="71">
          <cell r="A71" t="str">
            <v>03-03-020</v>
          </cell>
          <cell r="B71" t="str">
            <v>03-03-020</v>
          </cell>
          <cell r="C71" t="str">
            <v>CAÑUELA EN CONCRETO F'C 21 MPA A: 0.30 M. - H: 0.05 M. PARA FILTROS MURO DE CONTENCION</v>
          </cell>
          <cell r="D71">
            <v>44</v>
          </cell>
          <cell r="E71" t="str">
            <v>M</v>
          </cell>
          <cell r="F71" t="str">
            <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t="str">
            <v/>
          </cell>
          <cell r="C78" t="str">
            <v>DIRECTO:  17,815 / M</v>
          </cell>
          <cell r="D78" t="str">
            <v xml:space="preserve">  </v>
          </cell>
          <cell r="E78" t="str">
            <v/>
          </cell>
          <cell r="F78" t="str">
            <v/>
          </cell>
          <cell r="G78" t="str">
            <v/>
          </cell>
          <cell r="M78" t="str">
            <v/>
          </cell>
        </row>
        <row r="79">
          <cell r="A79" t="str">
            <v/>
          </cell>
          <cell r="C79" t="str">
            <v/>
          </cell>
          <cell r="E79" t="str">
            <v/>
          </cell>
          <cell r="F79" t="str">
            <v/>
          </cell>
          <cell r="G79" t="str">
            <v/>
          </cell>
          <cell r="M79" t="str">
            <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t="str">
            <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t="str">
            <v/>
          </cell>
          <cell r="C94" t="str">
            <v>DIRECTO:  67,814 / M2</v>
          </cell>
          <cell r="D94" t="str">
            <v xml:space="preserve">  </v>
          </cell>
          <cell r="E94" t="str">
            <v/>
          </cell>
          <cell r="F94" t="str">
            <v/>
          </cell>
          <cell r="G94" t="str">
            <v/>
          </cell>
          <cell r="M94" t="str">
            <v/>
          </cell>
        </row>
        <row r="95">
          <cell r="A95" t="str">
            <v/>
          </cell>
          <cell r="B95" t="str">
            <v>04</v>
          </cell>
          <cell r="C95" t="str">
            <v>CONCRETOS</v>
          </cell>
          <cell r="E95" t="str">
            <v/>
          </cell>
          <cell r="F95" t="str">
            <v/>
          </cell>
          <cell r="G95" t="str">
            <v/>
          </cell>
          <cell r="M95" t="e">
            <v>#N/A</v>
          </cell>
        </row>
        <row r="96">
          <cell r="A96" t="str">
            <v>04-01-010</v>
          </cell>
          <cell r="B96" t="str">
            <v>04-01-010</v>
          </cell>
          <cell r="C96" t="str">
            <v xml:space="preserve">VACIADO DE PILOTES EN CONCRETO F'C 21 MPA </v>
          </cell>
          <cell r="D96">
            <v>17</v>
          </cell>
          <cell r="E96" t="str">
            <v>M3</v>
          </cell>
          <cell r="F96" t="str">
            <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t="str">
            <v/>
          </cell>
          <cell r="C103" t="str">
            <v>DIRECTO:  486,356 / M3</v>
          </cell>
          <cell r="E103" t="str">
            <v/>
          </cell>
          <cell r="F103" t="str">
            <v/>
          </cell>
          <cell r="G103" t="str">
            <v/>
          </cell>
          <cell r="M103" t="str">
            <v/>
          </cell>
        </row>
        <row r="104">
          <cell r="A104" t="str">
            <v/>
          </cell>
          <cell r="C104" t="str">
            <v/>
          </cell>
          <cell r="E104" t="str">
            <v/>
          </cell>
          <cell r="F104" t="str">
            <v/>
          </cell>
          <cell r="G104" t="str">
            <v/>
          </cell>
          <cell r="M104" t="str">
            <v/>
          </cell>
        </row>
        <row r="105">
          <cell r="A105" t="str">
            <v>04-02-100</v>
          </cell>
          <cell r="B105" t="str">
            <v>04-02-100</v>
          </cell>
          <cell r="C105" t="str">
            <v>ZAPATAS DE FUNDACION PARA MUROS CARGUEROS Y MUROS DE CONTENCION. CONCRETO F'C 21 MPA.</v>
          </cell>
          <cell r="D105">
            <v>21</v>
          </cell>
          <cell r="E105" t="str">
            <v>M3</v>
          </cell>
          <cell r="F105" t="str">
            <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t="str">
            <v/>
          </cell>
          <cell r="C113" t="str">
            <v>DIRECTO:  400,173 / M3</v>
          </cell>
          <cell r="E113" t="str">
            <v/>
          </cell>
          <cell r="F113" t="str">
            <v/>
          </cell>
          <cell r="G113" t="str">
            <v/>
          </cell>
          <cell r="M113" t="str">
            <v/>
          </cell>
        </row>
        <row r="114">
          <cell r="A114" t="str">
            <v/>
          </cell>
          <cell r="C114" t="str">
            <v/>
          </cell>
          <cell r="E114" t="str">
            <v/>
          </cell>
          <cell r="F114" t="str">
            <v/>
          </cell>
          <cell r="G114" t="str">
            <v/>
          </cell>
          <cell r="M114" t="str">
            <v/>
          </cell>
        </row>
        <row r="115">
          <cell r="A115" t="str">
            <v>04-02-200</v>
          </cell>
          <cell r="B115" t="str">
            <v>04-02-200</v>
          </cell>
          <cell r="C115" t="str">
            <v>PEDESTALES EN CONCRETO F'C 21 MPA</v>
          </cell>
          <cell r="D115">
            <v>1</v>
          </cell>
          <cell r="E115" t="str">
            <v>M3</v>
          </cell>
          <cell r="F115" t="str">
            <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t="str">
            <v/>
          </cell>
          <cell r="C125" t="str">
            <v>DIRECTO:  542,612 / M3</v>
          </cell>
          <cell r="E125" t="str">
            <v/>
          </cell>
          <cell r="F125" t="str">
            <v/>
          </cell>
          <cell r="G125" t="str">
            <v/>
          </cell>
          <cell r="M125" t="str">
            <v/>
          </cell>
        </row>
        <row r="126">
          <cell r="A126" t="str">
            <v/>
          </cell>
          <cell r="C126" t="str">
            <v/>
          </cell>
          <cell r="E126" t="str">
            <v/>
          </cell>
          <cell r="F126" t="str">
            <v/>
          </cell>
          <cell r="G126" t="str">
            <v/>
          </cell>
          <cell r="M126" t="str">
            <v/>
          </cell>
        </row>
        <row r="127">
          <cell r="A127" t="str">
            <v>04-03-010</v>
          </cell>
          <cell r="B127" t="str">
            <v>04-03-010</v>
          </cell>
          <cell r="C127" t="str">
            <v>MURO DE CONTENCION EN BLOQUE DE CONCRETO 20x20x40. LOS LLENOS EN GROUT SE PAGAN EN ITEM APARTE</v>
          </cell>
          <cell r="D127">
            <v>24</v>
          </cell>
          <cell r="E127" t="str">
            <v>M2</v>
          </cell>
          <cell r="F127" t="str">
            <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t="str">
            <v/>
          </cell>
          <cell r="C135" t="str">
            <v>DIRECTO:  70,341 / M2</v>
          </cell>
          <cell r="E135" t="str">
            <v/>
          </cell>
          <cell r="F135" t="str">
            <v/>
          </cell>
          <cell r="G135" t="str">
            <v/>
          </cell>
          <cell r="M135" t="str">
            <v/>
          </cell>
        </row>
        <row r="136">
          <cell r="A136" t="str">
            <v/>
          </cell>
          <cell r="C136" t="str">
            <v/>
          </cell>
          <cell r="E136" t="str">
            <v/>
          </cell>
          <cell r="F136" t="str">
            <v/>
          </cell>
          <cell r="G136" t="str">
            <v/>
          </cell>
          <cell r="M136" t="str">
            <v/>
          </cell>
        </row>
        <row r="137">
          <cell r="A137" t="str">
            <v>04-03-100</v>
          </cell>
          <cell r="B137" t="str">
            <v>04-03-100</v>
          </cell>
          <cell r="C137" t="str">
            <v>MURO DE CONTENCION EN CONCRETO VISTO F'C 21 MPA. E: 0.20 M.</v>
          </cell>
          <cell r="D137">
            <v>12</v>
          </cell>
          <cell r="E137" t="str">
            <v>M3</v>
          </cell>
          <cell r="F137" t="str">
            <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t="str">
            <v/>
          </cell>
          <cell r="C147" t="str">
            <v>DIRECTO:  598,050 / M3</v>
          </cell>
          <cell r="E147" t="str">
            <v/>
          </cell>
          <cell r="F147" t="str">
            <v/>
          </cell>
          <cell r="G147" t="str">
            <v/>
          </cell>
          <cell r="M147" t="str">
            <v/>
          </cell>
        </row>
        <row r="148">
          <cell r="A148" t="str">
            <v/>
          </cell>
          <cell r="C148" t="str">
            <v/>
          </cell>
          <cell r="E148" t="str">
            <v/>
          </cell>
          <cell r="F148" t="str">
            <v/>
          </cell>
          <cell r="G148" t="str">
            <v/>
          </cell>
          <cell r="M148" t="str">
            <v/>
          </cell>
        </row>
        <row r="149">
          <cell r="A149" t="str">
            <v>04-04-010</v>
          </cell>
          <cell r="B149" t="str">
            <v>04-04-010</v>
          </cell>
          <cell r="C149" t="str">
            <v>VIGAS DE FUNDACION EN CONCRETO F'C 21 MPA.</v>
          </cell>
          <cell r="D149">
            <v>23</v>
          </cell>
          <cell r="E149" t="str">
            <v>M3</v>
          </cell>
          <cell r="F149" t="str">
            <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t="str">
            <v/>
          </cell>
          <cell r="C157" t="str">
            <v>DIRECTO:  416,323 / M3</v>
          </cell>
          <cell r="E157" t="str">
            <v/>
          </cell>
          <cell r="F157" t="str">
            <v/>
          </cell>
          <cell r="G157" t="str">
            <v/>
          </cell>
          <cell r="M157" t="str">
            <v/>
          </cell>
        </row>
        <row r="158">
          <cell r="A158" t="str">
            <v/>
          </cell>
          <cell r="C158" t="str">
            <v/>
          </cell>
          <cell r="E158" t="str">
            <v/>
          </cell>
          <cell r="F158" t="str">
            <v/>
          </cell>
          <cell r="G158" t="str">
            <v/>
          </cell>
          <cell r="M158" t="str">
            <v/>
          </cell>
        </row>
        <row r="159">
          <cell r="A159" t="str">
            <v>04-05-010</v>
          </cell>
          <cell r="B159" t="str">
            <v>04-05-010</v>
          </cell>
          <cell r="C159" t="str">
            <v>LOSA DE CONTRAPISO E: 0.15 F'C 21 MPA.</v>
          </cell>
          <cell r="D159">
            <v>238</v>
          </cell>
          <cell r="E159" t="str">
            <v>M2</v>
          </cell>
          <cell r="F159" t="str">
            <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t="str">
            <v/>
          </cell>
          <cell r="C169" t="str">
            <v>DIRECTO:  65,066 / M2</v>
          </cell>
          <cell r="E169" t="str">
            <v/>
          </cell>
          <cell r="F169" t="str">
            <v/>
          </cell>
          <cell r="G169" t="str">
            <v/>
          </cell>
          <cell r="M169" t="str">
            <v/>
          </cell>
        </row>
        <row r="170">
          <cell r="A170" t="str">
            <v/>
          </cell>
          <cell r="C170" t="str">
            <v/>
          </cell>
          <cell r="E170" t="str">
            <v/>
          </cell>
          <cell r="F170" t="str">
            <v/>
          </cell>
          <cell r="G170" t="str">
            <v/>
          </cell>
          <cell r="M170" t="str">
            <v/>
          </cell>
        </row>
        <row r="171">
          <cell r="A171" t="str">
            <v>04-07-010</v>
          </cell>
          <cell r="B171" t="str">
            <v>04-07-010</v>
          </cell>
          <cell r="C171" t="str">
            <v>COLUMNAS EN CONCRETO VISTO F'C 21 MPA (0.25 M. x 0.25 M.) SOPORTE PALCO</v>
          </cell>
          <cell r="D171">
            <v>1</v>
          </cell>
          <cell r="E171" t="str">
            <v>M3</v>
          </cell>
          <cell r="F171" t="str">
            <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t="str">
            <v/>
          </cell>
          <cell r="C182" t="str">
            <v>DIRECTO:  692,685 / M3</v>
          </cell>
          <cell r="E182" t="str">
            <v/>
          </cell>
          <cell r="F182" t="str">
            <v/>
          </cell>
          <cell r="G182" t="str">
            <v/>
          </cell>
          <cell r="M182" t="str">
            <v/>
          </cell>
        </row>
        <row r="183">
          <cell r="A183" t="str">
            <v/>
          </cell>
          <cell r="C183" t="str">
            <v/>
          </cell>
          <cell r="E183" t="str">
            <v/>
          </cell>
          <cell r="F183" t="str">
            <v/>
          </cell>
          <cell r="G183" t="str">
            <v/>
          </cell>
          <cell r="M183" t="str">
            <v/>
          </cell>
        </row>
        <row r="184">
          <cell r="A184" t="str">
            <v>04-07-020</v>
          </cell>
          <cell r="B184" t="str">
            <v>04-07-020</v>
          </cell>
          <cell r="C184" t="str">
            <v>COLUMNA / MACHON EN CONCRETO F'C 21 MPA (0.40 M. x 0.30 M.) - LATERAL ESCENARIO</v>
          </cell>
          <cell r="D184">
            <v>3</v>
          </cell>
          <cell r="E184" t="str">
            <v>M3</v>
          </cell>
          <cell r="F184" t="str">
            <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t="str">
            <v/>
          </cell>
          <cell r="C195" t="str">
            <v>DIRECTO:  655,283 / M3</v>
          </cell>
          <cell r="E195" t="str">
            <v/>
          </cell>
          <cell r="F195" t="str">
            <v/>
          </cell>
          <cell r="G195" t="str">
            <v/>
          </cell>
          <cell r="M195" t="str">
            <v/>
          </cell>
        </row>
        <row r="196">
          <cell r="A196" t="str">
            <v/>
          </cell>
          <cell r="C196" t="str">
            <v/>
          </cell>
          <cell r="E196" t="str">
            <v/>
          </cell>
          <cell r="F196" t="str">
            <v/>
          </cell>
          <cell r="G196" t="str">
            <v/>
          </cell>
          <cell r="M196" t="str">
            <v/>
          </cell>
        </row>
        <row r="197">
          <cell r="A197" t="str">
            <v>04-07-030</v>
          </cell>
          <cell r="B197" t="str">
            <v>04-07-030</v>
          </cell>
          <cell r="C197" t="str">
            <v>COLUMNAS DE CONFINAMIENTO EN CONCRETO F'C 21 MPA (0.20 M. x 0.20 M.) LATERAL ESCENARIO</v>
          </cell>
          <cell r="D197">
            <v>3</v>
          </cell>
          <cell r="E197" t="str">
            <v>M3</v>
          </cell>
          <cell r="F197" t="str">
            <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t="str">
            <v/>
          </cell>
          <cell r="C208" t="str">
            <v>DIRECTO:  728,808 / M3</v>
          </cell>
          <cell r="E208" t="str">
            <v/>
          </cell>
          <cell r="F208" t="str">
            <v/>
          </cell>
          <cell r="G208" t="str">
            <v/>
          </cell>
          <cell r="M208" t="str">
            <v/>
          </cell>
        </row>
        <row r="209">
          <cell r="A209" t="str">
            <v/>
          </cell>
          <cell r="C209" t="str">
            <v/>
          </cell>
          <cell r="E209" t="str">
            <v/>
          </cell>
          <cell r="F209" t="str">
            <v/>
          </cell>
          <cell r="G209" t="str">
            <v/>
          </cell>
          <cell r="M209" t="str">
            <v/>
          </cell>
        </row>
        <row r="210">
          <cell r="A210" t="str">
            <v>04-08-010</v>
          </cell>
          <cell r="B210" t="str">
            <v>04-08-010</v>
          </cell>
          <cell r="C210" t="str">
            <v>LOSA MACIZA EN CONCRETO F'C 21 MPA E: 0.10 M. PARA ESCENARIO Y PALCOS</v>
          </cell>
          <cell r="D210">
            <v>246</v>
          </cell>
          <cell r="E210" t="str">
            <v>M2</v>
          </cell>
          <cell r="F210" t="str">
            <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t="str">
            <v/>
          </cell>
          <cell r="C221" t="str">
            <v>DIRECTO:  77,299 / M2</v>
          </cell>
          <cell r="E221" t="str">
            <v/>
          </cell>
          <cell r="F221" t="str">
            <v/>
          </cell>
          <cell r="G221" t="str">
            <v/>
          </cell>
          <cell r="M221" t="str">
            <v/>
          </cell>
        </row>
        <row r="222">
          <cell r="A222" t="str">
            <v/>
          </cell>
          <cell r="C222" t="str">
            <v/>
          </cell>
          <cell r="E222" t="str">
            <v/>
          </cell>
          <cell r="F222" t="str">
            <v/>
          </cell>
          <cell r="G222" t="str">
            <v/>
          </cell>
          <cell r="M222" t="str">
            <v/>
          </cell>
        </row>
        <row r="223">
          <cell r="A223" t="str">
            <v>04-08-200</v>
          </cell>
          <cell r="B223" t="str">
            <v>04-08-200</v>
          </cell>
          <cell r="C223" t="str">
            <v>VIGA DE AMARRE EN CONCRETO F'C 21 MPA SOBRE MUROS DE BLOQUE (0.20 M. x 0.20 M.)</v>
          </cell>
          <cell r="D223">
            <v>2</v>
          </cell>
          <cell r="E223" t="str">
            <v>M3</v>
          </cell>
          <cell r="F223" t="str">
            <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t="str">
            <v/>
          </cell>
          <cell r="C234" t="str">
            <v>DIRECTO:  600,357 / M3</v>
          </cell>
          <cell r="E234" t="str">
            <v/>
          </cell>
          <cell r="F234" t="str">
            <v/>
          </cell>
          <cell r="G234" t="str">
            <v/>
          </cell>
          <cell r="M234" t="str">
            <v/>
          </cell>
        </row>
        <row r="235">
          <cell r="A235" t="str">
            <v/>
          </cell>
          <cell r="C235" t="str">
            <v/>
          </cell>
          <cell r="E235" t="str">
            <v/>
          </cell>
          <cell r="F235" t="str">
            <v/>
          </cell>
          <cell r="G235" t="str">
            <v/>
          </cell>
          <cell r="M235" t="str">
            <v/>
          </cell>
        </row>
        <row r="236">
          <cell r="A236" t="str">
            <v>04-10-010</v>
          </cell>
          <cell r="B236" t="str">
            <v>04-10-010</v>
          </cell>
          <cell r="C236" t="str">
            <v>ESCALERAS EN CONCRETO VISTO F'C 21 MPA. INCLUYE LOSETA VIGAS DESCOLGADAS EN DESCANSOS.</v>
          </cell>
          <cell r="D236">
            <v>9</v>
          </cell>
          <cell r="E236" t="str">
            <v>M3</v>
          </cell>
          <cell r="F236" t="str">
            <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t="str">
            <v/>
          </cell>
          <cell r="C245" t="str">
            <v>DIRECTO:  598,324 / M3</v>
          </cell>
          <cell r="E245" t="str">
            <v/>
          </cell>
          <cell r="F245" t="str">
            <v/>
          </cell>
          <cell r="G245" t="str">
            <v/>
          </cell>
          <cell r="M245" t="str">
            <v/>
          </cell>
        </row>
        <row r="246">
          <cell r="A246" t="str">
            <v/>
          </cell>
          <cell r="B246" t="str">
            <v>05</v>
          </cell>
          <cell r="C246" t="str">
            <v>ACEROS Y ESTRUCTURAS METÁLICAS</v>
          </cell>
          <cell r="E246" t="str">
            <v/>
          </cell>
          <cell r="F246" t="str">
            <v/>
          </cell>
          <cell r="G246" t="str">
            <v/>
          </cell>
          <cell r="M246" t="e">
            <v>#N/A</v>
          </cell>
        </row>
        <row r="247">
          <cell r="A247" t="str">
            <v>05-01-010</v>
          </cell>
          <cell r="B247" t="str">
            <v>05-01-010</v>
          </cell>
          <cell r="C247" t="str">
            <v>ACERO DE REFUERZO FY 420 MPA</v>
          </cell>
          <cell r="D247">
            <v>7008</v>
          </cell>
          <cell r="E247" t="str">
            <v>KG</v>
          </cell>
          <cell r="F247" t="str">
            <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t="str">
            <v/>
          </cell>
          <cell r="C254" t="str">
            <v>DIRECTO:  3,210 / KG</v>
          </cell>
          <cell r="D254" t="str">
            <v xml:space="preserve">  </v>
          </cell>
          <cell r="E254" t="str">
            <v/>
          </cell>
          <cell r="F254" t="str">
            <v/>
          </cell>
          <cell r="G254" t="str">
            <v/>
          </cell>
          <cell r="M254" t="str">
            <v/>
          </cell>
        </row>
        <row r="255">
          <cell r="A255" t="str">
            <v/>
          </cell>
          <cell r="C255" t="str">
            <v/>
          </cell>
          <cell r="E255" t="str">
            <v/>
          </cell>
          <cell r="F255" t="str">
            <v/>
          </cell>
          <cell r="G255" t="str">
            <v/>
          </cell>
          <cell r="M255" t="str">
            <v/>
          </cell>
        </row>
        <row r="256">
          <cell r="A256" t="str">
            <v>05-02-020</v>
          </cell>
          <cell r="B256" t="str">
            <v>05-02-020</v>
          </cell>
          <cell r="C256" t="str">
            <v>MALLA ELECTROSOLDADA U-221</v>
          </cell>
          <cell r="D256">
            <v>246</v>
          </cell>
          <cell r="E256" t="str">
            <v>M2</v>
          </cell>
          <cell r="F256" t="str">
            <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t="str">
            <v/>
          </cell>
          <cell r="C263" t="str">
            <v>DIRECTO:  6,797 / M2</v>
          </cell>
          <cell r="D263" t="str">
            <v xml:space="preserve">  </v>
          </cell>
          <cell r="E263" t="str">
            <v/>
          </cell>
          <cell r="F263" t="str">
            <v/>
          </cell>
          <cell r="G263" t="str">
            <v/>
          </cell>
          <cell r="M263" t="str">
            <v/>
          </cell>
        </row>
        <row r="264">
          <cell r="A264" t="str">
            <v/>
          </cell>
          <cell r="C264" t="str">
            <v/>
          </cell>
          <cell r="E264" t="str">
            <v/>
          </cell>
          <cell r="F264" t="str">
            <v/>
          </cell>
          <cell r="G264" t="str">
            <v/>
          </cell>
          <cell r="M264" t="str">
            <v/>
          </cell>
        </row>
        <row r="265">
          <cell r="A265" t="str">
            <v>05-02-030</v>
          </cell>
          <cell r="B265" t="str">
            <v>05-02-030</v>
          </cell>
          <cell r="C265" t="str">
            <v>MALLA ELECTROSOLDADA D-84</v>
          </cell>
          <cell r="D265">
            <v>35</v>
          </cell>
          <cell r="E265" t="str">
            <v>M2</v>
          </cell>
          <cell r="F265" t="str">
            <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t="str">
            <v/>
          </cell>
          <cell r="C272" t="str">
            <v>DIRECTO:  4,299 / M2</v>
          </cell>
          <cell r="D272" t="str">
            <v xml:space="preserve">  </v>
          </cell>
          <cell r="E272" t="str">
            <v/>
          </cell>
          <cell r="F272" t="str">
            <v/>
          </cell>
          <cell r="G272" t="str">
            <v/>
          </cell>
          <cell r="M272" t="str">
            <v/>
          </cell>
        </row>
        <row r="273">
          <cell r="A273" t="str">
            <v/>
          </cell>
          <cell r="C273" t="str">
            <v/>
          </cell>
          <cell r="E273" t="str">
            <v/>
          </cell>
          <cell r="F273" t="str">
            <v/>
          </cell>
          <cell r="G273" t="str">
            <v/>
          </cell>
          <cell r="M273" t="str">
            <v/>
          </cell>
        </row>
        <row r="274">
          <cell r="A274" t="str">
            <v>05-02-040</v>
          </cell>
          <cell r="B274" t="str">
            <v>05-02-040</v>
          </cell>
          <cell r="C274" t="str">
            <v>MALLA ELECTROSOLDADA D-188</v>
          </cell>
          <cell r="D274">
            <v>38</v>
          </cell>
          <cell r="E274" t="str">
            <v>M2</v>
          </cell>
          <cell r="F274" t="str">
            <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t="str">
            <v/>
          </cell>
          <cell r="C281" t="str">
            <v>DIRECTO:  21,392 / M2</v>
          </cell>
          <cell r="D281" t="str">
            <v xml:space="preserve">  </v>
          </cell>
          <cell r="E281" t="str">
            <v/>
          </cell>
          <cell r="F281" t="str">
            <v/>
          </cell>
          <cell r="G281" t="str">
            <v/>
          </cell>
          <cell r="M281" t="str">
            <v/>
          </cell>
        </row>
        <row r="282">
          <cell r="A282" t="str">
            <v/>
          </cell>
          <cell r="C282" t="str">
            <v/>
          </cell>
          <cell r="E282" t="str">
            <v/>
          </cell>
          <cell r="F282" t="str">
            <v/>
          </cell>
          <cell r="G282" t="str">
            <v/>
          </cell>
          <cell r="M282" t="str">
            <v/>
          </cell>
        </row>
        <row r="283">
          <cell r="A283" t="str">
            <v>05-03-100</v>
          </cell>
          <cell r="B283" t="str">
            <v>05-03-100</v>
          </cell>
          <cell r="C283" t="str">
            <v>LOSA EN LAMINA COLABORANTE. STEELDECK 2" CAL. 20 O EQUIVALENTE, CONCRETO F'C 21 MPA E: 0.12 M. Y CONECTORES</v>
          </cell>
          <cell r="D283">
            <v>73</v>
          </cell>
          <cell r="E283" t="str">
            <v>M2</v>
          </cell>
          <cell r="F283" t="str">
            <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t="str">
            <v/>
          </cell>
          <cell r="C293" t="str">
            <v>DIRECTO:  114,275 / M2</v>
          </cell>
          <cell r="D293" t="str">
            <v xml:space="preserve">  </v>
          </cell>
          <cell r="E293" t="str">
            <v/>
          </cell>
          <cell r="F293" t="str">
            <v/>
          </cell>
          <cell r="G293" t="str">
            <v/>
          </cell>
          <cell r="M293" t="str">
            <v/>
          </cell>
        </row>
        <row r="294">
          <cell r="A294" t="str">
            <v/>
          </cell>
          <cell r="C294" t="str">
            <v/>
          </cell>
          <cell r="E294" t="str">
            <v/>
          </cell>
          <cell r="F294" t="str">
            <v/>
          </cell>
          <cell r="G294" t="str">
            <v/>
          </cell>
          <cell r="M294" t="str">
            <v/>
          </cell>
        </row>
        <row r="295">
          <cell r="A295" t="str">
            <v>05-03-200</v>
          </cell>
          <cell r="B295" t="str">
            <v>05-03-200</v>
          </cell>
          <cell r="C295" t="str">
            <v>ESTRUCTURA METALICA DE ESCALAS DE ACCESO A SONIDO</v>
          </cell>
          <cell r="D295">
            <v>1000</v>
          </cell>
          <cell r="E295" t="str">
            <v>KG</v>
          </cell>
          <cell r="F295" t="str">
            <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t="str">
            <v/>
          </cell>
          <cell r="C299" t="str">
            <v>DIRECTO:  10,030 / KG</v>
          </cell>
          <cell r="D299" t="str">
            <v xml:space="preserve">  </v>
          </cell>
          <cell r="E299" t="str">
            <v/>
          </cell>
          <cell r="F299" t="str">
            <v/>
          </cell>
          <cell r="G299" t="str">
            <v/>
          </cell>
          <cell r="M299" t="str">
            <v/>
          </cell>
        </row>
        <row r="300">
          <cell r="A300" t="str">
            <v/>
          </cell>
          <cell r="C300" t="str">
            <v/>
          </cell>
          <cell r="E300" t="str">
            <v/>
          </cell>
          <cell r="F300" t="str">
            <v/>
          </cell>
          <cell r="G300" t="str">
            <v/>
          </cell>
          <cell r="M300" t="str">
            <v/>
          </cell>
        </row>
        <row r="301">
          <cell r="A301" t="str">
            <v>05-03-210</v>
          </cell>
          <cell r="B301" t="str">
            <v>05-03-210</v>
          </cell>
          <cell r="C301" t="str">
            <v>CERCHAS METALICAS PARA GRADERIAS EN SEGUNDO PISO</v>
          </cell>
          <cell r="D301">
            <v>2230</v>
          </cell>
          <cell r="E301" t="str">
            <v>KG</v>
          </cell>
          <cell r="F301" t="str">
            <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t="str">
            <v/>
          </cell>
          <cell r="C305" t="str">
            <v>DIRECTO:  10,030 / KG</v>
          </cell>
          <cell r="D305" t="str">
            <v xml:space="preserve">  </v>
          </cell>
          <cell r="E305" t="str">
            <v/>
          </cell>
          <cell r="F305" t="str">
            <v/>
          </cell>
          <cell r="G305" t="str">
            <v/>
          </cell>
          <cell r="M305" t="str">
            <v/>
          </cell>
        </row>
        <row r="306">
          <cell r="A306" t="str">
            <v/>
          </cell>
          <cell r="C306" t="str">
            <v/>
          </cell>
          <cell r="E306" t="str">
            <v/>
          </cell>
          <cell r="F306" t="str">
            <v/>
          </cell>
          <cell r="G306" t="str">
            <v/>
          </cell>
          <cell r="M306" t="str">
            <v/>
          </cell>
        </row>
        <row r="307">
          <cell r="A307" t="str">
            <v>05-03-220</v>
          </cell>
          <cell r="B307" t="str">
            <v>05-03-220</v>
          </cell>
          <cell r="C307" t="str">
            <v>VIGAS METALICAS IPE200 PARA SOPORTE LOSA CUARTO DE PROYECCION</v>
          </cell>
          <cell r="D307">
            <v>730</v>
          </cell>
          <cell r="E307" t="str">
            <v>KG</v>
          </cell>
          <cell r="F307" t="str">
            <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t="str">
            <v/>
          </cell>
          <cell r="C311" t="str">
            <v>DIRECTO:  10,030 / KG</v>
          </cell>
          <cell r="D311" t="str">
            <v xml:space="preserve">  </v>
          </cell>
          <cell r="E311" t="str">
            <v/>
          </cell>
          <cell r="F311" t="str">
            <v/>
          </cell>
          <cell r="G311" t="str">
            <v/>
          </cell>
          <cell r="M311" t="str">
            <v/>
          </cell>
        </row>
        <row r="312">
          <cell r="A312" t="str">
            <v/>
          </cell>
          <cell r="C312" t="str">
            <v/>
          </cell>
          <cell r="E312" t="str">
            <v/>
          </cell>
          <cell r="F312" t="str">
            <v/>
          </cell>
          <cell r="G312" t="str">
            <v/>
          </cell>
          <cell r="M312" t="str">
            <v/>
          </cell>
        </row>
        <row r="313">
          <cell r="A313" t="str">
            <v>05-03-230</v>
          </cell>
          <cell r="B313" t="str">
            <v>05-03-230</v>
          </cell>
          <cell r="C313" t="str">
            <v>VIGAS METALICAS IPE200, IPE240 Y TUBULARES PTEC 5" x 5" x 4.5 MM. PARA SOPORTE PISO MADERA CUARTO DE SONIDO</v>
          </cell>
          <cell r="D313">
            <v>348</v>
          </cell>
          <cell r="E313" t="str">
            <v>KG</v>
          </cell>
          <cell r="F313" t="str">
            <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t="str">
            <v/>
          </cell>
          <cell r="C317" t="str">
            <v>DIRECTO:  10,030 / KG</v>
          </cell>
          <cell r="D317" t="str">
            <v xml:space="preserve">  </v>
          </cell>
          <cell r="E317" t="str">
            <v/>
          </cell>
          <cell r="F317" t="str">
            <v/>
          </cell>
          <cell r="G317" t="str">
            <v/>
          </cell>
          <cell r="M317" t="str">
            <v/>
          </cell>
        </row>
        <row r="318">
          <cell r="A318" t="str">
            <v/>
          </cell>
          <cell r="C318" t="str">
            <v/>
          </cell>
          <cell r="E318" t="str">
            <v/>
          </cell>
          <cell r="F318" t="str">
            <v/>
          </cell>
          <cell r="G318" t="str">
            <v/>
          </cell>
          <cell r="M318" t="str">
            <v/>
          </cell>
        </row>
        <row r="319">
          <cell r="A319" t="str">
            <v>05-03-240</v>
          </cell>
          <cell r="B319" t="str">
            <v>05-03-240</v>
          </cell>
          <cell r="C319" t="str">
            <v>VIGAS METALICAS IPE300, IPE240 PARA SOPORTE PISO MADERA Y STEELDECK OFICINAS SEGUNDO PISO</v>
          </cell>
          <cell r="D319">
            <v>4289</v>
          </cell>
          <cell r="E319" t="str">
            <v>KG</v>
          </cell>
          <cell r="F319" t="str">
            <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t="str">
            <v/>
          </cell>
          <cell r="C323" t="str">
            <v>DIRECTO:  10,030 / KG</v>
          </cell>
          <cell r="D323" t="str">
            <v xml:space="preserve">  </v>
          </cell>
          <cell r="E323" t="str">
            <v/>
          </cell>
          <cell r="F323" t="str">
            <v/>
          </cell>
          <cell r="G323" t="str">
            <v/>
          </cell>
          <cell r="M323" t="str">
            <v/>
          </cell>
        </row>
        <row r="324">
          <cell r="A324" t="str">
            <v/>
          </cell>
          <cell r="C324" t="str">
            <v/>
          </cell>
          <cell r="E324" t="str">
            <v/>
          </cell>
          <cell r="F324" t="str">
            <v/>
          </cell>
          <cell r="G324" t="str">
            <v/>
          </cell>
          <cell r="M324" t="str">
            <v/>
          </cell>
        </row>
        <row r="325">
          <cell r="A325" t="str">
            <v>05-03-250</v>
          </cell>
          <cell r="B325" t="str">
            <v>05-03-250</v>
          </cell>
          <cell r="C325" t="str">
            <v>ESTRUCTURA METALICA Y CUELGAS DE LA PARRILLA DE ILUMINACION</v>
          </cell>
          <cell r="D325">
            <v>1197</v>
          </cell>
          <cell r="E325" t="str">
            <v>KG</v>
          </cell>
          <cell r="F325" t="str">
            <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t="str">
            <v/>
          </cell>
          <cell r="C329" t="str">
            <v>DIRECTO:  10,030 / KG</v>
          </cell>
          <cell r="D329" t="str">
            <v xml:space="preserve">  </v>
          </cell>
          <cell r="E329" t="str">
            <v/>
          </cell>
          <cell r="F329" t="str">
            <v/>
          </cell>
          <cell r="G329" t="str">
            <v/>
          </cell>
          <cell r="M329" t="str">
            <v/>
          </cell>
        </row>
        <row r="330">
          <cell r="A330" t="str">
            <v/>
          </cell>
          <cell r="C330" t="str">
            <v/>
          </cell>
          <cell r="E330" t="str">
            <v/>
          </cell>
          <cell r="F330" t="str">
            <v/>
          </cell>
          <cell r="G330" t="str">
            <v/>
          </cell>
          <cell r="M330" t="str">
            <v/>
          </cell>
        </row>
        <row r="331">
          <cell r="A331" t="str">
            <v>05-03-260</v>
          </cell>
          <cell r="B331" t="str">
            <v>05-03-260</v>
          </cell>
          <cell r="C331" t="str">
            <v>ESTRUCTURA METALICA Y PASAMANOS DE LOS CORREDORES TECNICOS INTERIORES Y EXTERIORES</v>
          </cell>
          <cell r="D331">
            <v>691</v>
          </cell>
          <cell r="E331" t="str">
            <v>KG</v>
          </cell>
          <cell r="F331" t="str">
            <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t="str">
            <v/>
          </cell>
          <cell r="C335" t="str">
            <v>DIRECTO:  10,030 / KG</v>
          </cell>
          <cell r="D335" t="str">
            <v xml:space="preserve">  </v>
          </cell>
          <cell r="E335" t="str">
            <v/>
          </cell>
          <cell r="F335" t="str">
            <v/>
          </cell>
          <cell r="G335" t="str">
            <v/>
          </cell>
          <cell r="M335" t="str">
            <v/>
          </cell>
        </row>
        <row r="336">
          <cell r="A336" t="str">
            <v/>
          </cell>
          <cell r="C336" t="str">
            <v/>
          </cell>
          <cell r="E336" t="str">
            <v/>
          </cell>
          <cell r="F336" t="str">
            <v/>
          </cell>
          <cell r="G336" t="str">
            <v/>
          </cell>
          <cell r="M336" t="str">
            <v/>
          </cell>
        </row>
        <row r="337">
          <cell r="A337" t="str">
            <v>05-03-270</v>
          </cell>
          <cell r="B337" t="str">
            <v>05-03-270</v>
          </cell>
          <cell r="C337" t="str">
            <v>PERFILES GALVANIZADOS TIPO ACESCO O EQUIVALENTE PARA SOPORTE DE TEJAS DE CUBIERTA</v>
          </cell>
          <cell r="D337">
            <v>3919</v>
          </cell>
          <cell r="E337" t="str">
            <v>KG</v>
          </cell>
          <cell r="F337" t="str">
            <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t="str">
            <v/>
          </cell>
          <cell r="C341" t="str">
            <v>DIRECTO:  10,030 / KG</v>
          </cell>
          <cell r="D341" t="str">
            <v xml:space="preserve">  </v>
          </cell>
          <cell r="E341" t="str">
            <v/>
          </cell>
          <cell r="F341" t="str">
            <v/>
          </cell>
          <cell r="G341" t="str">
            <v/>
          </cell>
          <cell r="M341" t="str">
            <v/>
          </cell>
        </row>
        <row r="342">
          <cell r="A342" t="str">
            <v/>
          </cell>
          <cell r="B342" t="str">
            <v>06</v>
          </cell>
          <cell r="C342" t="str">
            <v>MAMPOSTERIA</v>
          </cell>
          <cell r="E342" t="str">
            <v/>
          </cell>
          <cell r="F342" t="str">
            <v/>
          </cell>
          <cell r="G342" t="str">
            <v/>
          </cell>
          <cell r="M342" t="e">
            <v>#N/A</v>
          </cell>
        </row>
        <row r="343">
          <cell r="A343" t="str">
            <v>06-01-100</v>
          </cell>
          <cell r="B343" t="str">
            <v>06-01-100</v>
          </cell>
          <cell r="C343" t="str">
            <v>MUROS EN SUPERBOARD DOS CARAS</v>
          </cell>
          <cell r="D343">
            <v>398</v>
          </cell>
          <cell r="E343" t="str">
            <v>M2</v>
          </cell>
          <cell r="F343" t="str">
            <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t="str">
            <v/>
          </cell>
          <cell r="C350" t="str">
            <v>DIRECTO:  103,331 / M2</v>
          </cell>
          <cell r="E350" t="str">
            <v/>
          </cell>
          <cell r="F350" t="str">
            <v/>
          </cell>
          <cell r="G350" t="str">
            <v/>
          </cell>
          <cell r="M350" t="str">
            <v/>
          </cell>
        </row>
        <row r="351">
          <cell r="A351" t="str">
            <v/>
          </cell>
          <cell r="C351" t="str">
            <v/>
          </cell>
          <cell r="E351" t="str">
            <v/>
          </cell>
          <cell r="F351" t="str">
            <v/>
          </cell>
          <cell r="G351" t="str">
            <v/>
          </cell>
          <cell r="M351" t="str">
            <v/>
          </cell>
        </row>
        <row r="352">
          <cell r="A352" t="str">
            <v>06-01-110</v>
          </cell>
          <cell r="B352" t="str">
            <v>06-01-110</v>
          </cell>
          <cell r="C352" t="str">
            <v>MUROS EN SUPERBOARD UNA CARA</v>
          </cell>
          <cell r="D352">
            <v>380</v>
          </cell>
          <cell r="E352" t="str">
            <v>M2</v>
          </cell>
          <cell r="F352" t="str">
            <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t="str">
            <v/>
          </cell>
          <cell r="C359" t="str">
            <v>DIRECTO:  80,189 / M2</v>
          </cell>
          <cell r="E359" t="str">
            <v/>
          </cell>
          <cell r="F359" t="str">
            <v/>
          </cell>
          <cell r="G359" t="str">
            <v/>
          </cell>
          <cell r="M359" t="str">
            <v/>
          </cell>
        </row>
        <row r="360">
          <cell r="A360" t="str">
            <v/>
          </cell>
          <cell r="C360" t="str">
            <v/>
          </cell>
          <cell r="E360" t="str">
            <v/>
          </cell>
          <cell r="F360" t="str">
            <v/>
          </cell>
          <cell r="G360" t="str">
            <v/>
          </cell>
          <cell r="M360" t="str">
            <v/>
          </cell>
        </row>
        <row r="361">
          <cell r="A361" t="str">
            <v>06-02-010</v>
          </cell>
          <cell r="B361" t="str">
            <v>06-02-010</v>
          </cell>
          <cell r="C361" t="str">
            <v>MAMPOSTERIA INTERIOR EN LADRILLO TOLETE 15x20x40 REVITADO DOS CARAS</v>
          </cell>
          <cell r="D361">
            <v>425</v>
          </cell>
          <cell r="E361" t="str">
            <v>M2</v>
          </cell>
          <cell r="F361" t="str">
            <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t="str">
            <v/>
          </cell>
          <cell r="C374" t="str">
            <v>DIRECTO:  42,986 / M2</v>
          </cell>
          <cell r="E374" t="str">
            <v/>
          </cell>
          <cell r="F374" t="str">
            <v/>
          </cell>
          <cell r="G374" t="str">
            <v/>
          </cell>
          <cell r="M374" t="str">
            <v/>
          </cell>
        </row>
        <row r="375">
          <cell r="A375" t="str">
            <v/>
          </cell>
          <cell r="C375" t="str">
            <v/>
          </cell>
          <cell r="E375" t="str">
            <v/>
          </cell>
          <cell r="F375" t="str">
            <v/>
          </cell>
          <cell r="G375" t="str">
            <v/>
          </cell>
          <cell r="M375" t="str">
            <v/>
          </cell>
        </row>
        <row r="376">
          <cell r="A376" t="str">
            <v>06-02-020</v>
          </cell>
          <cell r="B376" t="str">
            <v>06-02-020</v>
          </cell>
          <cell r="C376" t="str">
            <v>MAMPOSTERIA INTERIOR EN LADRILLO 10x20x40 REVITADO DOS CARAS</v>
          </cell>
          <cell r="D376">
            <v>238</v>
          </cell>
          <cell r="E376" t="str">
            <v>M2</v>
          </cell>
          <cell r="F376" t="str">
            <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t="str">
            <v/>
          </cell>
          <cell r="C388" t="str">
            <v>DIRECTO:  31,018 / M2</v>
          </cell>
          <cell r="E388" t="str">
            <v/>
          </cell>
          <cell r="F388" t="str">
            <v/>
          </cell>
          <cell r="G388" t="str">
            <v/>
          </cell>
          <cell r="M388" t="str">
            <v/>
          </cell>
        </row>
        <row r="389">
          <cell r="A389" t="str">
            <v/>
          </cell>
          <cell r="C389" t="str">
            <v/>
          </cell>
          <cell r="E389" t="str">
            <v/>
          </cell>
          <cell r="F389" t="str">
            <v/>
          </cell>
          <cell r="G389" t="str">
            <v/>
          </cell>
          <cell r="M389" t="str">
            <v/>
          </cell>
        </row>
        <row r="390">
          <cell r="A390" t="str">
            <v>06-02-030</v>
          </cell>
          <cell r="B390" t="str">
            <v>06-02-030</v>
          </cell>
          <cell r="C390" t="str">
            <v>MAMPOSTERIA INTERIOR EN BLOQUE 20x20x40 REVITADO DOS CARAS</v>
          </cell>
          <cell r="D390">
            <v>407</v>
          </cell>
          <cell r="E390" t="str">
            <v>M2</v>
          </cell>
          <cell r="F390" t="str">
            <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t="str">
            <v/>
          </cell>
          <cell r="C400" t="str">
            <v>DIRECTO:  67,068 / M2</v>
          </cell>
          <cell r="E400" t="str">
            <v/>
          </cell>
          <cell r="F400" t="str">
            <v/>
          </cell>
          <cell r="G400" t="str">
            <v/>
          </cell>
          <cell r="M400" t="str">
            <v/>
          </cell>
        </row>
        <row r="401">
          <cell r="A401" t="str">
            <v/>
          </cell>
          <cell r="C401" t="str">
            <v/>
          </cell>
          <cell r="E401" t="str">
            <v/>
          </cell>
          <cell r="F401" t="str">
            <v/>
          </cell>
          <cell r="G401" t="str">
            <v/>
          </cell>
          <cell r="M401" t="str">
            <v/>
          </cell>
        </row>
        <row r="402">
          <cell r="A402" t="str">
            <v>06-03-010</v>
          </cell>
          <cell r="B402" t="str">
            <v>06-03-010</v>
          </cell>
          <cell r="C402" t="str">
            <v>GROUTING PARA MUROS DE E: 0.20 F'C 14.5 MPA</v>
          </cell>
          <cell r="D402">
            <v>568</v>
          </cell>
          <cell r="E402" t="str">
            <v>M</v>
          </cell>
          <cell r="F402" t="str">
            <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t="str">
            <v/>
          </cell>
          <cell r="C408" t="str">
            <v>DIRECTO:  16,705 / M</v>
          </cell>
          <cell r="E408" t="str">
            <v/>
          </cell>
          <cell r="F408" t="str">
            <v/>
          </cell>
          <cell r="G408" t="str">
            <v/>
          </cell>
          <cell r="M408" t="str">
            <v/>
          </cell>
        </row>
        <row r="409">
          <cell r="A409" t="str">
            <v/>
          </cell>
          <cell r="C409" t="str">
            <v/>
          </cell>
          <cell r="E409" t="str">
            <v/>
          </cell>
          <cell r="F409" t="str">
            <v/>
          </cell>
          <cell r="G409" t="str">
            <v/>
          </cell>
          <cell r="M409" t="str">
            <v/>
          </cell>
        </row>
        <row r="410">
          <cell r="A410" t="str">
            <v>06-03-020</v>
          </cell>
          <cell r="B410" t="str">
            <v>06-03-020</v>
          </cell>
          <cell r="C410" t="str">
            <v>GROUTING PARA MUROS DE E: 0.15 F'C 14.5 MPA</v>
          </cell>
          <cell r="D410">
            <v>803</v>
          </cell>
          <cell r="E410" t="str">
            <v>M</v>
          </cell>
          <cell r="F410" t="str">
            <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t="str">
            <v/>
          </cell>
          <cell r="C416" t="str">
            <v>DIRECTO:  12,471 / M</v>
          </cell>
          <cell r="E416" t="str">
            <v/>
          </cell>
          <cell r="F416" t="str">
            <v/>
          </cell>
          <cell r="G416" t="str">
            <v/>
          </cell>
          <cell r="M416" t="str">
            <v/>
          </cell>
        </row>
        <row r="417">
          <cell r="A417" t="str">
            <v/>
          </cell>
          <cell r="C417" t="str">
            <v/>
          </cell>
          <cell r="E417" t="str">
            <v/>
          </cell>
          <cell r="F417" t="str">
            <v/>
          </cell>
          <cell r="G417" t="str">
            <v/>
          </cell>
          <cell r="M417" t="str">
            <v/>
          </cell>
        </row>
        <row r="418">
          <cell r="A418" t="str">
            <v>06-03-025</v>
          </cell>
          <cell r="B418" t="str">
            <v>06-03-025</v>
          </cell>
          <cell r="C418" t="str">
            <v>GROUTING PARA MUROS DE E: 0.10 F'C 14.5 MPA</v>
          </cell>
          <cell r="D418">
            <v>413</v>
          </cell>
          <cell r="E418" t="str">
            <v>M</v>
          </cell>
          <cell r="F418" t="str">
            <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t="str">
            <v/>
          </cell>
          <cell r="C424" t="str">
            <v>DIRECTO:  9,582 / M</v>
          </cell>
          <cell r="E424" t="str">
            <v/>
          </cell>
          <cell r="F424" t="str">
            <v/>
          </cell>
          <cell r="G424" t="str">
            <v/>
          </cell>
          <cell r="M424" t="str">
            <v/>
          </cell>
        </row>
        <row r="425">
          <cell r="A425" t="str">
            <v/>
          </cell>
          <cell r="C425" t="str">
            <v/>
          </cell>
          <cell r="E425" t="str">
            <v/>
          </cell>
          <cell r="F425" t="str">
            <v/>
          </cell>
          <cell r="G425" t="str">
            <v/>
          </cell>
          <cell r="M425" t="str">
            <v/>
          </cell>
        </row>
        <row r="426">
          <cell r="A426" t="str">
            <v>06-03-030</v>
          </cell>
          <cell r="B426" t="str">
            <v>06-03-030</v>
          </cell>
          <cell r="C426" t="str">
            <v>ANCLAJES PARA REFUERZO DOVELAS. PERFORACION LOSA, EPOXICO Y ACERO DE REFUERZO</v>
          </cell>
          <cell r="D426">
            <v>844</v>
          </cell>
          <cell r="E426" t="str">
            <v>UN</v>
          </cell>
          <cell r="F426" t="str">
            <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t="str">
            <v/>
          </cell>
          <cell r="C432" t="str">
            <v>DIRECTO:  9,479 / UN</v>
          </cell>
          <cell r="E432" t="str">
            <v/>
          </cell>
          <cell r="F432" t="str">
            <v/>
          </cell>
          <cell r="G432" t="str">
            <v/>
          </cell>
          <cell r="M432" t="str">
            <v/>
          </cell>
        </row>
        <row r="433">
          <cell r="A433" t="str">
            <v/>
          </cell>
          <cell r="C433" t="str">
            <v/>
          </cell>
          <cell r="E433" t="str">
            <v/>
          </cell>
          <cell r="F433" t="str">
            <v/>
          </cell>
          <cell r="G433" t="str">
            <v/>
          </cell>
          <cell r="M433" t="str">
            <v/>
          </cell>
        </row>
        <row r="434">
          <cell r="A434" t="str">
            <v>06-04-010</v>
          </cell>
          <cell r="B434" t="str">
            <v>06-04-010</v>
          </cell>
          <cell r="C434" t="str">
            <v>ACERO DE REFUERZO FY 420 MPA PARA MAMPOSTERIAS</v>
          </cell>
          <cell r="D434">
            <v>999</v>
          </cell>
          <cell r="E434" t="str">
            <v>KG</v>
          </cell>
          <cell r="F434" t="str">
            <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t="str">
            <v/>
          </cell>
          <cell r="C441" t="str">
            <v>DIRECTO:  3,210 / KG</v>
          </cell>
          <cell r="D441" t="str">
            <v xml:space="preserve">  </v>
          </cell>
          <cell r="E441" t="str">
            <v/>
          </cell>
          <cell r="F441" t="str">
            <v/>
          </cell>
          <cell r="G441" t="str">
            <v/>
          </cell>
          <cell r="M441" t="str">
            <v/>
          </cell>
        </row>
        <row r="442">
          <cell r="A442" t="str">
            <v/>
          </cell>
          <cell r="B442" t="str">
            <v>08</v>
          </cell>
          <cell r="C442" t="str">
            <v>CUBIERTAS Y CIELOS</v>
          </cell>
          <cell r="E442" t="str">
            <v/>
          </cell>
          <cell r="F442" t="str">
            <v/>
          </cell>
          <cell r="G442" t="str">
            <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t="str">
            <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t="str">
            <v/>
          </cell>
          <cell r="C448" t="str">
            <v>DIRECTO:  148,602 / M2</v>
          </cell>
          <cell r="E448" t="str">
            <v/>
          </cell>
          <cell r="F448" t="str">
            <v/>
          </cell>
          <cell r="G448" t="str">
            <v/>
          </cell>
          <cell r="M448" t="str">
            <v/>
          </cell>
        </row>
        <row r="449">
          <cell r="A449" t="str">
            <v/>
          </cell>
          <cell r="C449" t="str">
            <v/>
          </cell>
          <cell r="E449" t="str">
            <v/>
          </cell>
          <cell r="F449" t="str">
            <v/>
          </cell>
          <cell r="G449" t="str">
            <v/>
          </cell>
          <cell r="M449" t="str">
            <v/>
          </cell>
        </row>
        <row r="450">
          <cell r="A450" t="str">
            <v>08-01-020</v>
          </cell>
          <cell r="B450" t="str">
            <v>08-01-020</v>
          </cell>
          <cell r="C450" t="str">
            <v>TRAGALUCES EN TEJA DE POLICARBONATO</v>
          </cell>
          <cell r="D450">
            <v>14</v>
          </cell>
          <cell r="E450" t="str">
            <v>M2</v>
          </cell>
          <cell r="F450" t="str">
            <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t="str">
            <v/>
          </cell>
          <cell r="C457" t="str">
            <v>DIRECTO:  80,949 / M2</v>
          </cell>
          <cell r="E457" t="str">
            <v/>
          </cell>
          <cell r="F457" t="str">
            <v/>
          </cell>
          <cell r="G457" t="str">
            <v/>
          </cell>
          <cell r="M457" t="str">
            <v/>
          </cell>
        </row>
        <row r="458">
          <cell r="A458" t="str">
            <v/>
          </cell>
          <cell r="C458" t="str">
            <v/>
          </cell>
          <cell r="E458" t="str">
            <v/>
          </cell>
          <cell r="F458" t="str">
            <v/>
          </cell>
          <cell r="G458" t="str">
            <v/>
          </cell>
          <cell r="M458" t="str">
            <v/>
          </cell>
        </row>
        <row r="459">
          <cell r="A459" t="str">
            <v>08-02-010</v>
          </cell>
          <cell r="B459" t="str">
            <v>08-02-010</v>
          </cell>
          <cell r="C459" t="str">
            <v>CIELO FALSO EN TABLAYESO A JUNTA PERDIDA. INCLUYE CUELGAS</v>
          </cell>
          <cell r="D459">
            <v>978</v>
          </cell>
          <cell r="E459" t="str">
            <v>M2</v>
          </cell>
          <cell r="F459" t="str">
            <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t="str">
            <v/>
          </cell>
          <cell r="C466" t="str">
            <v>DIRECTO:  49,974 / M2</v>
          </cell>
          <cell r="E466" t="str">
            <v/>
          </cell>
          <cell r="F466" t="str">
            <v/>
          </cell>
          <cell r="G466" t="str">
            <v/>
          </cell>
          <cell r="M466" t="str">
            <v/>
          </cell>
        </row>
        <row r="467">
          <cell r="A467" t="str">
            <v/>
          </cell>
          <cell r="C467" t="str">
            <v/>
          </cell>
          <cell r="E467" t="str">
            <v/>
          </cell>
          <cell r="F467" t="str">
            <v/>
          </cell>
          <cell r="G467" t="str">
            <v/>
          </cell>
          <cell r="M467" t="str">
            <v/>
          </cell>
        </row>
        <row r="468">
          <cell r="A468" t="str">
            <v>08-03-010</v>
          </cell>
          <cell r="B468" t="str">
            <v>08-03-010</v>
          </cell>
          <cell r="C468" t="str">
            <v>CANOA METALICA EN LAMINA GALVANIZADA CAL 22. DESARROLLO 2.20 M. INCLUYE ANTICORROSIVO + PINTURA DE ACABADO</v>
          </cell>
          <cell r="D468">
            <v>75</v>
          </cell>
          <cell r="E468" t="str">
            <v>M</v>
          </cell>
          <cell r="F468" t="str">
            <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t="str">
            <v/>
          </cell>
          <cell r="C477" t="str">
            <v>DIRECTO:  153,119 / M</v>
          </cell>
          <cell r="E477" t="str">
            <v/>
          </cell>
          <cell r="F477" t="str">
            <v/>
          </cell>
          <cell r="G477" t="str">
            <v/>
          </cell>
          <cell r="M477" t="str">
            <v/>
          </cell>
        </row>
        <row r="478">
          <cell r="A478" t="str">
            <v/>
          </cell>
          <cell r="C478" t="str">
            <v/>
          </cell>
          <cell r="E478" t="str">
            <v/>
          </cell>
          <cell r="F478" t="str">
            <v/>
          </cell>
          <cell r="G478" t="str">
            <v/>
          </cell>
          <cell r="M478" t="str">
            <v/>
          </cell>
        </row>
        <row r="479">
          <cell r="A479" t="str">
            <v>08-03-020</v>
          </cell>
          <cell r="B479" t="str">
            <v>08-03-020</v>
          </cell>
          <cell r="C479" t="str">
            <v>CANOA / RUANA METALICA EN LAMINA GALVANIZADA CAL 22. DESARROLLO 1.20 M. INCLUYE ANTICORROSIVO + PINTURA DE ACABADO</v>
          </cell>
          <cell r="D479">
            <v>44</v>
          </cell>
          <cell r="E479" t="str">
            <v>M</v>
          </cell>
          <cell r="F479" t="str">
            <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t="str">
            <v/>
          </cell>
          <cell r="C488" t="str">
            <v>DIRECTO:  101,151 / M</v>
          </cell>
          <cell r="E488" t="str">
            <v/>
          </cell>
          <cell r="F488" t="str">
            <v/>
          </cell>
          <cell r="G488" t="str">
            <v/>
          </cell>
          <cell r="M488" t="str">
            <v/>
          </cell>
        </row>
        <row r="489">
          <cell r="A489" t="str">
            <v/>
          </cell>
          <cell r="C489" t="str">
            <v/>
          </cell>
          <cell r="E489" t="str">
            <v/>
          </cell>
          <cell r="F489" t="str">
            <v/>
          </cell>
          <cell r="G489" t="str">
            <v/>
          </cell>
          <cell r="M489" t="str">
            <v/>
          </cell>
        </row>
        <row r="490">
          <cell r="A490" t="str">
            <v>08-03-030</v>
          </cell>
          <cell r="B490" t="str">
            <v>08-03-030</v>
          </cell>
          <cell r="C490" t="str">
            <v>DOBLE TRAGANTE Ø 4" EN LAMINA GALVANIZADA CAL 22.</v>
          </cell>
          <cell r="D490">
            <v>13</v>
          </cell>
          <cell r="E490" t="str">
            <v>UN</v>
          </cell>
          <cell r="F490" t="str">
            <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t="str">
            <v/>
          </cell>
          <cell r="C498" t="str">
            <v>DIRECTO:  95,467 / UN</v>
          </cell>
          <cell r="E498" t="str">
            <v/>
          </cell>
          <cell r="F498" t="str">
            <v/>
          </cell>
          <cell r="G498" t="str">
            <v/>
          </cell>
          <cell r="M498" t="str">
            <v/>
          </cell>
        </row>
        <row r="499">
          <cell r="A499" t="str">
            <v/>
          </cell>
          <cell r="C499" t="str">
            <v/>
          </cell>
          <cell r="E499" t="str">
            <v/>
          </cell>
          <cell r="F499" t="str">
            <v/>
          </cell>
          <cell r="G499" t="str">
            <v/>
          </cell>
          <cell r="M499" t="str">
            <v/>
          </cell>
        </row>
        <row r="500">
          <cell r="A500" t="str">
            <v>08-03-040</v>
          </cell>
          <cell r="B500" t="str">
            <v>08-03-040</v>
          </cell>
          <cell r="C500" t="str">
            <v>PLETINA EN ACERO 1/8" x 1" - L: 0.60 M. ANCLADA A MUROS PARA SOPORTE DE TUBERIAS DE AGUAS LLUVIAS</v>
          </cell>
          <cell r="D500">
            <v>39</v>
          </cell>
          <cell r="E500" t="str">
            <v>UN</v>
          </cell>
          <cell r="F500" t="str">
            <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t="str">
            <v/>
          </cell>
          <cell r="C506" t="str">
            <v>DIRECTO:  15,267 / UN</v>
          </cell>
          <cell r="E506" t="str">
            <v/>
          </cell>
          <cell r="F506" t="str">
            <v/>
          </cell>
          <cell r="G506" t="str">
            <v/>
          </cell>
          <cell r="M506" t="str">
            <v/>
          </cell>
        </row>
        <row r="507">
          <cell r="A507" t="str">
            <v/>
          </cell>
          <cell r="B507" t="str">
            <v>09</v>
          </cell>
          <cell r="C507" t="str">
            <v>RECUBRIMIENTOS</v>
          </cell>
          <cell r="E507" t="str">
            <v/>
          </cell>
          <cell r="F507" t="str">
            <v/>
          </cell>
          <cell r="G507" t="str">
            <v/>
          </cell>
          <cell r="M507" t="e">
            <v>#N/A</v>
          </cell>
        </row>
        <row r="508">
          <cell r="A508" t="str">
            <v>09-01-010</v>
          </cell>
          <cell r="B508" t="str">
            <v>09-01-010</v>
          </cell>
          <cell r="C508" t="str">
            <v>REVOQUE MUROS. INCLUYE FAJAS, FILETES Y RANURAS</v>
          </cell>
          <cell r="D508">
            <v>2082</v>
          </cell>
          <cell r="E508" t="str">
            <v>M2</v>
          </cell>
          <cell r="F508" t="str">
            <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t="str">
            <v/>
          </cell>
          <cell r="C514" t="str">
            <v>DIRECTO:  16,359 / M2</v>
          </cell>
          <cell r="D514" t="str">
            <v xml:space="preserve">  </v>
          </cell>
          <cell r="E514" t="str">
            <v/>
          </cell>
          <cell r="F514" t="str">
            <v/>
          </cell>
          <cell r="G514" t="str">
            <v/>
          </cell>
          <cell r="M514" t="str">
            <v/>
          </cell>
        </row>
        <row r="515">
          <cell r="A515" t="str">
            <v/>
          </cell>
          <cell r="C515" t="str">
            <v/>
          </cell>
          <cell r="E515" t="str">
            <v/>
          </cell>
          <cell r="F515" t="str">
            <v/>
          </cell>
          <cell r="G515" t="str">
            <v/>
          </cell>
          <cell r="M515" t="str">
            <v/>
          </cell>
        </row>
        <row r="516">
          <cell r="A516" t="str">
            <v>09-02-010</v>
          </cell>
          <cell r="B516" t="str">
            <v>09-02-010</v>
          </cell>
          <cell r="C516" t="str">
            <v>ENCHAPE DE MURO EN BAÑOS REF. AUSTRALIA 30x45 DE CORONA O EQUIVALENTE COLOR BLANCO.</v>
          </cell>
          <cell r="D516">
            <v>275</v>
          </cell>
          <cell r="E516" t="str">
            <v>M2</v>
          </cell>
          <cell r="F516" t="str">
            <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t="str">
            <v/>
          </cell>
          <cell r="C525" t="str">
            <v>DIRECTO:  67,233 / M2</v>
          </cell>
          <cell r="D525" t="str">
            <v xml:space="preserve">  </v>
          </cell>
          <cell r="E525" t="str">
            <v/>
          </cell>
          <cell r="F525" t="str">
            <v/>
          </cell>
          <cell r="G525" t="str">
            <v/>
          </cell>
          <cell r="M525" t="str">
            <v/>
          </cell>
        </row>
        <row r="526">
          <cell r="A526" t="str">
            <v/>
          </cell>
          <cell r="C526" t="str">
            <v/>
          </cell>
          <cell r="E526" t="str">
            <v/>
          </cell>
          <cell r="F526" t="str">
            <v/>
          </cell>
          <cell r="G526" t="str">
            <v/>
          </cell>
          <cell r="M526" t="str">
            <v/>
          </cell>
        </row>
        <row r="527">
          <cell r="A527" t="str">
            <v>09-03-010</v>
          </cell>
          <cell r="B527" t="str">
            <v>09-03-010</v>
          </cell>
          <cell r="C527" t="str">
            <v>PINTURA DE MUROS REF. ACRILTEX DE PINTUCO O EQUIVALENTE - 3 MANOS</v>
          </cell>
          <cell r="D527">
            <v>2082</v>
          </cell>
          <cell r="E527" t="str">
            <v>M2</v>
          </cell>
          <cell r="F527" t="str">
            <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t="str">
            <v/>
          </cell>
          <cell r="C533" t="str">
            <v>DIRECTO:  11,258 / M2</v>
          </cell>
          <cell r="D533" t="str">
            <v xml:space="preserve">  </v>
          </cell>
          <cell r="E533" t="str">
            <v/>
          </cell>
          <cell r="F533" t="str">
            <v/>
          </cell>
          <cell r="G533" t="str">
            <v/>
          </cell>
          <cell r="M533" t="str">
            <v/>
          </cell>
        </row>
        <row r="534">
          <cell r="A534" t="str">
            <v/>
          </cell>
          <cell r="C534" t="str">
            <v/>
          </cell>
          <cell r="E534" t="str">
            <v/>
          </cell>
          <cell r="F534" t="str">
            <v/>
          </cell>
          <cell r="G534" t="str">
            <v/>
          </cell>
          <cell r="M534" t="str">
            <v/>
          </cell>
        </row>
        <row r="535">
          <cell r="A535" t="str">
            <v>09-03-030</v>
          </cell>
          <cell r="B535" t="str">
            <v>09-03-030</v>
          </cell>
          <cell r="C535" t="str">
            <v>PINTURA DE CIELOS REF. ACRILTEX DE PINTUCO O EQUIVALENTE - 2 MANOS</v>
          </cell>
          <cell r="D535">
            <v>978</v>
          </cell>
          <cell r="E535" t="str">
            <v>M2</v>
          </cell>
          <cell r="F535" t="str">
            <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t="str">
            <v/>
          </cell>
          <cell r="C541" t="str">
            <v>DIRECTO:  8,372 / M2</v>
          </cell>
          <cell r="D541" t="str">
            <v xml:space="preserve">  </v>
          </cell>
          <cell r="E541" t="str">
            <v/>
          </cell>
          <cell r="F541" t="str">
            <v/>
          </cell>
          <cell r="G541" t="str">
            <v/>
          </cell>
          <cell r="M541" t="str">
            <v/>
          </cell>
        </row>
        <row r="542">
          <cell r="A542" t="str">
            <v/>
          </cell>
          <cell r="C542" t="str">
            <v/>
          </cell>
          <cell r="E542" t="str">
            <v/>
          </cell>
          <cell r="F542" t="str">
            <v/>
          </cell>
          <cell r="G542" t="str">
            <v/>
          </cell>
          <cell r="M542" t="str">
            <v/>
          </cell>
        </row>
        <row r="543">
          <cell r="A543" t="str">
            <v>09-03-100</v>
          </cell>
          <cell r="B543" t="str">
            <v>09-03-100</v>
          </cell>
          <cell r="C543" t="str">
            <v>ESTUCO PLASTICO TIPO ESTUCOR DE CORONA O EQUIVALENTE</v>
          </cell>
          <cell r="D543">
            <v>2082</v>
          </cell>
          <cell r="E543" t="str">
            <v>M2</v>
          </cell>
          <cell r="F543" t="str">
            <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t="str">
            <v/>
          </cell>
          <cell r="C549" t="str">
            <v>DIRECTO:  9,383 / M2</v>
          </cell>
          <cell r="D549" t="str">
            <v xml:space="preserve">  </v>
          </cell>
          <cell r="E549" t="str">
            <v/>
          </cell>
          <cell r="F549" t="str">
            <v/>
          </cell>
          <cell r="G549" t="str">
            <v/>
          </cell>
          <cell r="M549" t="str">
            <v/>
          </cell>
        </row>
        <row r="550">
          <cell r="A550" t="str">
            <v/>
          </cell>
          <cell r="C550" t="str">
            <v/>
          </cell>
          <cell r="E550" t="str">
            <v/>
          </cell>
          <cell r="F550" t="str">
            <v/>
          </cell>
          <cell r="G550" t="str">
            <v/>
          </cell>
          <cell r="M550" t="str">
            <v/>
          </cell>
        </row>
        <row r="551">
          <cell r="A551" t="str">
            <v>09-03-110</v>
          </cell>
          <cell r="B551" t="str">
            <v>09-03-110</v>
          </cell>
          <cell r="C551" t="str">
            <v>MOLDURAS Y CENEFAS</v>
          </cell>
          <cell r="D551">
            <v>264</v>
          </cell>
          <cell r="E551" t="str">
            <v>M</v>
          </cell>
          <cell r="F551" t="str">
            <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t="str">
            <v/>
          </cell>
          <cell r="C553" t="str">
            <v>DIRECTO:  30,000 / M</v>
          </cell>
          <cell r="D553" t="str">
            <v xml:space="preserve">  </v>
          </cell>
          <cell r="E553" t="str">
            <v/>
          </cell>
          <cell r="F553" t="str">
            <v/>
          </cell>
          <cell r="G553" t="str">
            <v/>
          </cell>
          <cell r="M553" t="str">
            <v/>
          </cell>
        </row>
        <row r="554">
          <cell r="A554" t="str">
            <v/>
          </cell>
          <cell r="B554" t="str">
            <v>10</v>
          </cell>
          <cell r="C554" t="str">
            <v>PISOS Y ZOCALOS</v>
          </cell>
          <cell r="E554" t="str">
            <v/>
          </cell>
          <cell r="F554" t="str">
            <v/>
          </cell>
          <cell r="G554" t="str">
            <v/>
          </cell>
          <cell r="M554" t="e">
            <v>#N/A</v>
          </cell>
        </row>
        <row r="555">
          <cell r="A555" t="str">
            <v>10-01-010</v>
          </cell>
          <cell r="B555" t="str">
            <v>10-01-010</v>
          </cell>
          <cell r="C555" t="str">
            <v>BALDOSA DE CEMENTO 20x20 DECORADA TIPO 1. INCLUYE MORTERO DE PEGA, PULIDA Y BRILLADA</v>
          </cell>
          <cell r="D555">
            <v>60</v>
          </cell>
          <cell r="E555" t="str">
            <v>M2</v>
          </cell>
          <cell r="F555" t="str">
            <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t="str">
            <v/>
          </cell>
          <cell r="C564" t="str">
            <v>DIRECTO:  69,273 / M2</v>
          </cell>
          <cell r="E564" t="str">
            <v/>
          </cell>
          <cell r="F564" t="str">
            <v/>
          </cell>
          <cell r="G564" t="str">
            <v/>
          </cell>
          <cell r="M564" t="str">
            <v/>
          </cell>
        </row>
        <row r="565">
          <cell r="A565" t="str">
            <v/>
          </cell>
          <cell r="C565" t="str">
            <v/>
          </cell>
          <cell r="E565" t="str">
            <v/>
          </cell>
          <cell r="F565" t="str">
            <v/>
          </cell>
          <cell r="G565" t="str">
            <v/>
          </cell>
          <cell r="M565" t="str">
            <v/>
          </cell>
        </row>
        <row r="566">
          <cell r="A566" t="str">
            <v>10-01-020</v>
          </cell>
          <cell r="B566" t="str">
            <v>10-01-020</v>
          </cell>
          <cell r="C566" t="str">
            <v>BALDOSA DE CEMENTO 20x20 DECORADA TIPO 2. INCLUYE MORTERO DE PEGA, PULIDA Y BRILLADA</v>
          </cell>
          <cell r="D566">
            <v>19</v>
          </cell>
          <cell r="E566" t="str">
            <v>M2</v>
          </cell>
          <cell r="F566" t="str">
            <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t="str">
            <v/>
          </cell>
          <cell r="C575" t="str">
            <v>DIRECTO:  72,261 / M2</v>
          </cell>
          <cell r="E575" t="str">
            <v/>
          </cell>
          <cell r="F575" t="str">
            <v/>
          </cell>
          <cell r="G575" t="str">
            <v/>
          </cell>
          <cell r="M575" t="str">
            <v/>
          </cell>
        </row>
        <row r="576">
          <cell r="A576" t="str">
            <v/>
          </cell>
          <cell r="C576" t="str">
            <v/>
          </cell>
          <cell r="E576" t="str">
            <v/>
          </cell>
          <cell r="F576" t="str">
            <v/>
          </cell>
          <cell r="G576" t="str">
            <v/>
          </cell>
          <cell r="M576" t="str">
            <v/>
          </cell>
        </row>
        <row r="577">
          <cell r="A577" t="str">
            <v>10-01-030</v>
          </cell>
          <cell r="B577" t="str">
            <v>10-01-030</v>
          </cell>
          <cell r="C577" t="str">
            <v>BALDOSA DE CEMENTO 20x20 DECORADA TIPO 3. INCLUYE MORTERO DE PEGA, PULIDA Y BRILLADA</v>
          </cell>
          <cell r="D577">
            <v>19</v>
          </cell>
          <cell r="E577" t="str">
            <v>M2</v>
          </cell>
          <cell r="F577" t="str">
            <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t="str">
            <v/>
          </cell>
          <cell r="C586" t="str">
            <v>DIRECTO:  69,273 / M2</v>
          </cell>
          <cell r="E586" t="str">
            <v/>
          </cell>
          <cell r="F586" t="str">
            <v/>
          </cell>
          <cell r="G586" t="str">
            <v/>
          </cell>
          <cell r="M586" t="str">
            <v/>
          </cell>
        </row>
        <row r="587">
          <cell r="A587" t="str">
            <v/>
          </cell>
          <cell r="C587" t="str">
            <v/>
          </cell>
          <cell r="E587" t="str">
            <v/>
          </cell>
          <cell r="F587" t="str">
            <v/>
          </cell>
          <cell r="G587" t="str">
            <v/>
          </cell>
          <cell r="M587" t="str">
            <v/>
          </cell>
        </row>
        <row r="588">
          <cell r="A588" t="str">
            <v>10-01-040</v>
          </cell>
          <cell r="B588" t="str">
            <v>10-01-040</v>
          </cell>
          <cell r="C588" t="str">
            <v>BALDOSA DE CEMENTO 20x20 DECORADA TIPO 4. INCLUYE MORTERO DE PEGA, PULIDA Y BRILLADA</v>
          </cell>
          <cell r="D588">
            <v>288</v>
          </cell>
          <cell r="E588" t="str">
            <v>M2</v>
          </cell>
          <cell r="F588" t="str">
            <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t="str">
            <v/>
          </cell>
          <cell r="C597" t="str">
            <v>DIRECTO:  69,273 / M2</v>
          </cell>
          <cell r="E597" t="str">
            <v/>
          </cell>
          <cell r="F597" t="str">
            <v/>
          </cell>
          <cell r="G597" t="str">
            <v/>
          </cell>
          <cell r="M597" t="str">
            <v/>
          </cell>
        </row>
        <row r="598">
          <cell r="A598" t="str">
            <v/>
          </cell>
          <cell r="C598" t="str">
            <v/>
          </cell>
          <cell r="E598" t="str">
            <v/>
          </cell>
          <cell r="F598" t="str">
            <v/>
          </cell>
          <cell r="G598" t="str">
            <v/>
          </cell>
          <cell r="M598" t="str">
            <v/>
          </cell>
        </row>
        <row r="599">
          <cell r="A599" t="str">
            <v>10-01-050</v>
          </cell>
          <cell r="B599" t="str">
            <v>10-01-050</v>
          </cell>
          <cell r="C599" t="str">
            <v>BALDOSA DE CEMENTO 20x20 DECORADA TIPO 5. INCLUYE MORTERO DE PEGA, PULIDA Y BRILLADA</v>
          </cell>
          <cell r="D599">
            <v>68</v>
          </cell>
          <cell r="E599" t="str">
            <v>M2</v>
          </cell>
          <cell r="F599" t="str">
            <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t="str">
            <v/>
          </cell>
          <cell r="C608" t="str">
            <v>DIRECTO:  69,273 / M2</v>
          </cell>
          <cell r="E608" t="str">
            <v/>
          </cell>
          <cell r="F608" t="str">
            <v/>
          </cell>
          <cell r="G608" t="str">
            <v/>
          </cell>
          <cell r="M608" t="str">
            <v/>
          </cell>
        </row>
        <row r="609">
          <cell r="A609" t="str">
            <v/>
          </cell>
          <cell r="C609" t="str">
            <v/>
          </cell>
          <cell r="E609" t="str">
            <v/>
          </cell>
          <cell r="F609" t="str">
            <v/>
          </cell>
          <cell r="G609" t="str">
            <v/>
          </cell>
          <cell r="M609" t="str">
            <v/>
          </cell>
        </row>
        <row r="610">
          <cell r="A610" t="str">
            <v>10-01-060</v>
          </cell>
          <cell r="B610" t="str">
            <v>10-01-060</v>
          </cell>
          <cell r="C610" t="str">
            <v>BALDOSA DE CEMENTO 20x20 DECORADA TIPO 6. INCLUYE MORTERO DE PEGA, PULIDA Y BRILLADA</v>
          </cell>
          <cell r="D610">
            <v>44</v>
          </cell>
          <cell r="E610" t="str">
            <v>M2</v>
          </cell>
          <cell r="F610" t="str">
            <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t="str">
            <v/>
          </cell>
          <cell r="C619" t="str">
            <v>DIRECTO:  72,261 / M2</v>
          </cell>
          <cell r="E619" t="str">
            <v/>
          </cell>
          <cell r="F619" t="str">
            <v/>
          </cell>
          <cell r="G619" t="str">
            <v/>
          </cell>
          <cell r="M619" t="str">
            <v/>
          </cell>
        </row>
        <row r="620">
          <cell r="A620" t="str">
            <v/>
          </cell>
          <cell r="C620" t="str">
            <v/>
          </cell>
          <cell r="E620" t="str">
            <v/>
          </cell>
          <cell r="F620" t="str">
            <v/>
          </cell>
          <cell r="G620" t="str">
            <v/>
          </cell>
          <cell r="M620" t="str">
            <v/>
          </cell>
        </row>
        <row r="621">
          <cell r="A621" t="str">
            <v>10-01-070</v>
          </cell>
          <cell r="B621" t="str">
            <v>10-01-070</v>
          </cell>
          <cell r="C621" t="str">
            <v>CERAMICA TIPO DUROPISO DE CORONA O EQUIVALENTE COLOR NEGRO</v>
          </cell>
          <cell r="D621">
            <v>100</v>
          </cell>
          <cell r="E621" t="str">
            <v>M2</v>
          </cell>
          <cell r="F621" t="str">
            <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t="str">
            <v/>
          </cell>
          <cell r="C629" t="str">
            <v>DIRECTO:  62,035 / M2</v>
          </cell>
          <cell r="E629" t="str">
            <v/>
          </cell>
          <cell r="F629" t="str">
            <v/>
          </cell>
          <cell r="G629" t="str">
            <v/>
          </cell>
          <cell r="M629" t="str">
            <v/>
          </cell>
        </row>
        <row r="630">
          <cell r="A630" t="str">
            <v/>
          </cell>
          <cell r="C630" t="str">
            <v/>
          </cell>
          <cell r="E630" t="str">
            <v/>
          </cell>
          <cell r="F630" t="str">
            <v/>
          </cell>
          <cell r="G630" t="str">
            <v/>
          </cell>
          <cell r="M630" t="str">
            <v/>
          </cell>
        </row>
        <row r="631">
          <cell r="A631" t="str">
            <v>10-01-080</v>
          </cell>
          <cell r="B631" t="str">
            <v>10-01-080</v>
          </cell>
          <cell r="C631" t="str">
            <v>PISO EN MADERA PARA OFICINAS. ESTRUCTURA DE ALFARDAS Y TABLILLA DE PISO. INCLUYE ACABADO</v>
          </cell>
          <cell r="D631">
            <v>297</v>
          </cell>
          <cell r="E631" t="str">
            <v>M2</v>
          </cell>
          <cell r="F631" t="str">
            <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t="str">
            <v/>
          </cell>
          <cell r="C638" t="str">
            <v>DIRECTO:  153,654 / M2</v>
          </cell>
          <cell r="E638" t="str">
            <v/>
          </cell>
          <cell r="F638" t="str">
            <v/>
          </cell>
          <cell r="G638" t="str">
            <v/>
          </cell>
          <cell r="M638" t="str">
            <v/>
          </cell>
        </row>
        <row r="639">
          <cell r="A639" t="str">
            <v/>
          </cell>
          <cell r="C639" t="str">
            <v/>
          </cell>
          <cell r="E639" t="str">
            <v/>
          </cell>
          <cell r="F639" t="str">
            <v/>
          </cell>
          <cell r="G639" t="str">
            <v/>
          </cell>
          <cell r="M639" t="str">
            <v/>
          </cell>
        </row>
        <row r="640">
          <cell r="A640" t="str">
            <v>10-01-090</v>
          </cell>
          <cell r="B640" t="str">
            <v>10-01-090</v>
          </cell>
          <cell r="C640" t="str">
            <v>PISO EN CONCRETO F'C 21 MPA E: 0.05 M. PULIDO ENDURECIDO CON SIKAFLOOR 3 QUARTZTOP DE SIKA O EQUIVALENTE</v>
          </cell>
          <cell r="D640">
            <v>403</v>
          </cell>
          <cell r="E640" t="str">
            <v>M2</v>
          </cell>
          <cell r="F640" t="str">
            <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t="str">
            <v/>
          </cell>
          <cell r="C648" t="str">
            <v>DIRECTO:  43,014 / M2</v>
          </cell>
          <cell r="E648" t="str">
            <v/>
          </cell>
          <cell r="F648" t="str">
            <v/>
          </cell>
          <cell r="G648" t="str">
            <v/>
          </cell>
          <cell r="M648" t="str">
            <v/>
          </cell>
        </row>
        <row r="649">
          <cell r="A649" t="str">
            <v/>
          </cell>
          <cell r="C649" t="str">
            <v/>
          </cell>
          <cell r="E649" t="str">
            <v/>
          </cell>
          <cell r="F649" t="str">
            <v/>
          </cell>
          <cell r="G649" t="str">
            <v/>
          </cell>
          <cell r="M649" t="str">
            <v/>
          </cell>
        </row>
        <row r="650">
          <cell r="A650" t="str">
            <v>10-01-100</v>
          </cell>
          <cell r="B650" t="str">
            <v>10-01-100</v>
          </cell>
          <cell r="C650" t="str">
            <v>PISO EN MADERA LAMINADA PARA ESCALAS</v>
          </cell>
          <cell r="D650">
            <v>48</v>
          </cell>
          <cell r="E650" t="str">
            <v>M2</v>
          </cell>
          <cell r="F650" t="str">
            <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t="str">
            <v/>
          </cell>
          <cell r="C652" t="str">
            <v>DIRECTO:  70,000 / M2</v>
          </cell>
          <cell r="E652" t="str">
            <v/>
          </cell>
          <cell r="F652" t="str">
            <v/>
          </cell>
          <cell r="G652" t="str">
            <v/>
          </cell>
          <cell r="M652" t="str">
            <v/>
          </cell>
        </row>
        <row r="653">
          <cell r="A653" t="str">
            <v/>
          </cell>
          <cell r="C653" t="str">
            <v/>
          </cell>
          <cell r="E653" t="str">
            <v/>
          </cell>
          <cell r="F653" t="str">
            <v/>
          </cell>
          <cell r="G653" t="str">
            <v/>
          </cell>
          <cell r="M653" t="str">
            <v/>
          </cell>
        </row>
        <row r="654">
          <cell r="A654" t="str">
            <v>10-01-200</v>
          </cell>
          <cell r="B654" t="str">
            <v>10-01-200</v>
          </cell>
          <cell r="C654" t="str">
            <v>PISO INDUSTRIAL TIPO COLREJILLAS O EQUIVALENTE EN CORREDORES TECNICOS</v>
          </cell>
          <cell r="D654">
            <v>39</v>
          </cell>
          <cell r="E654" t="str">
            <v>M2</v>
          </cell>
          <cell r="F654" t="str">
            <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t="str">
            <v/>
          </cell>
          <cell r="C656" t="str">
            <v>DIRECTO:  400,000 / M2</v>
          </cell>
          <cell r="E656" t="str">
            <v/>
          </cell>
          <cell r="F656" t="str">
            <v/>
          </cell>
          <cell r="G656" t="str">
            <v/>
          </cell>
          <cell r="M656" t="str">
            <v/>
          </cell>
        </row>
        <row r="657">
          <cell r="A657" t="str">
            <v/>
          </cell>
          <cell r="C657" t="str">
            <v/>
          </cell>
          <cell r="E657" t="str">
            <v/>
          </cell>
          <cell r="F657" t="str">
            <v/>
          </cell>
          <cell r="G657" t="str">
            <v/>
          </cell>
          <cell r="M657" t="str">
            <v/>
          </cell>
        </row>
        <row r="658">
          <cell r="A658" t="str">
            <v>10-02-020</v>
          </cell>
          <cell r="B658" t="str">
            <v>10-02-020</v>
          </cell>
          <cell r="C658" t="str">
            <v>ZOCALO EN MEDIA CAÑA DE GRANO. INCLUYE MORTERO DE PEGA, VARILLAS DE DILATACION, PULIDA Y BRILLADA</v>
          </cell>
          <cell r="D658">
            <v>157</v>
          </cell>
          <cell r="E658" t="str">
            <v>M</v>
          </cell>
          <cell r="F658" t="str">
            <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t="str">
            <v/>
          </cell>
          <cell r="C667" t="str">
            <v>DIRECTO:  34,842 / M</v>
          </cell>
          <cell r="E667" t="str">
            <v/>
          </cell>
          <cell r="F667" t="str">
            <v/>
          </cell>
          <cell r="G667" t="str">
            <v/>
          </cell>
          <cell r="M667" t="str">
            <v/>
          </cell>
        </row>
        <row r="668">
          <cell r="A668" t="str">
            <v/>
          </cell>
          <cell r="C668" t="str">
            <v/>
          </cell>
          <cell r="E668" t="str">
            <v/>
          </cell>
          <cell r="F668" t="str">
            <v/>
          </cell>
          <cell r="G668" t="str">
            <v/>
          </cell>
          <cell r="M668" t="str">
            <v/>
          </cell>
        </row>
        <row r="669">
          <cell r="A669" t="str">
            <v>10-02-030</v>
          </cell>
          <cell r="B669" t="str">
            <v>10-02-030</v>
          </cell>
          <cell r="C669" t="str">
            <v>ENCHARQUE DE DUCHAS EN CONCRETO F'C 21 MPA - A: 0.05 M. - H: 0.07 M. FORRADO EN GRANO GRIS #1 - FONDO GRIS</v>
          </cell>
          <cell r="D669">
            <v>3</v>
          </cell>
          <cell r="E669" t="str">
            <v>M</v>
          </cell>
          <cell r="F669" t="str">
            <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t="str">
            <v/>
          </cell>
          <cell r="C680" t="str">
            <v>DIRECTO:  35,820 / M</v>
          </cell>
          <cell r="E680" t="str">
            <v/>
          </cell>
          <cell r="F680" t="str">
            <v/>
          </cell>
          <cell r="G680" t="str">
            <v/>
          </cell>
          <cell r="M680" t="str">
            <v/>
          </cell>
        </row>
        <row r="681">
          <cell r="A681" t="str">
            <v/>
          </cell>
          <cell r="C681" t="str">
            <v/>
          </cell>
          <cell r="E681" t="str">
            <v/>
          </cell>
          <cell r="F681" t="str">
            <v/>
          </cell>
          <cell r="G681" t="str">
            <v/>
          </cell>
          <cell r="M681" t="str">
            <v/>
          </cell>
        </row>
        <row r="682">
          <cell r="A682" t="str">
            <v>10-02-100</v>
          </cell>
          <cell r="B682" t="str">
            <v>10-02-100</v>
          </cell>
          <cell r="C682" t="str">
            <v>FRANJA DE PISO EN MADERA DE PINO A: 0.30 M. PARA BORDE ESCENARIO. INCLUYE TRATAMIENTO DE ACABADO.</v>
          </cell>
          <cell r="D682">
            <v>12</v>
          </cell>
          <cell r="E682" t="str">
            <v>M</v>
          </cell>
          <cell r="F682" t="str">
            <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t="str">
            <v/>
          </cell>
          <cell r="C688" t="str">
            <v>DIRECTO:  33,209 / M</v>
          </cell>
          <cell r="E688" t="str">
            <v/>
          </cell>
          <cell r="F688" t="str">
            <v/>
          </cell>
          <cell r="G688" t="str">
            <v/>
          </cell>
          <cell r="M688" t="str">
            <v/>
          </cell>
        </row>
        <row r="689">
          <cell r="A689" t="str">
            <v/>
          </cell>
          <cell r="B689" t="str">
            <v>11</v>
          </cell>
          <cell r="C689" t="str">
            <v>CARPINTERIA METALICA (Todas las puertas y vidrieras incluyen cerraduras y haladeras según los detalles arquitectonicos)</v>
          </cell>
          <cell r="E689" t="str">
            <v/>
          </cell>
          <cell r="F689" t="str">
            <v/>
          </cell>
          <cell r="G689" t="str">
            <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t="str">
            <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t="str">
            <v/>
          </cell>
          <cell r="C699" t="str">
            <v>DIRECTO:  1,222,867 / UN</v>
          </cell>
          <cell r="D699" t="str">
            <v xml:space="preserve">  </v>
          </cell>
          <cell r="E699" t="str">
            <v/>
          </cell>
          <cell r="F699" t="str">
            <v/>
          </cell>
          <cell r="G699" t="str">
            <v/>
          </cell>
          <cell r="M699" t="str">
            <v/>
          </cell>
        </row>
        <row r="700">
          <cell r="A700" t="str">
            <v/>
          </cell>
          <cell r="C700" t="str">
            <v/>
          </cell>
          <cell r="E700" t="str">
            <v/>
          </cell>
          <cell r="F700" t="str">
            <v/>
          </cell>
          <cell r="G700" t="str">
            <v/>
          </cell>
          <cell r="M700" t="str">
            <v/>
          </cell>
        </row>
        <row r="701">
          <cell r="A701" t="str">
            <v>11-01-100</v>
          </cell>
          <cell r="B701" t="str">
            <v>11-01-100</v>
          </cell>
          <cell r="C701" t="str">
            <v>REJA PARA TAQUILLA (0.70 M. x 0.90 M.) EN HIERRO FORJADO SEGÚN DETALLE.</v>
          </cell>
          <cell r="D701">
            <v>1</v>
          </cell>
          <cell r="E701" t="str">
            <v>UN</v>
          </cell>
          <cell r="F701" t="str">
            <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t="str">
            <v/>
          </cell>
          <cell r="C709" t="str">
            <v>DIRECTO:  3,763,039 / UN</v>
          </cell>
          <cell r="D709" t="str">
            <v xml:space="preserve">  </v>
          </cell>
          <cell r="E709" t="str">
            <v/>
          </cell>
          <cell r="F709" t="str">
            <v/>
          </cell>
          <cell r="G709" t="str">
            <v/>
          </cell>
          <cell r="M709" t="str">
            <v/>
          </cell>
        </row>
        <row r="710">
          <cell r="A710" t="str">
            <v/>
          </cell>
          <cell r="C710" t="str">
            <v/>
          </cell>
          <cell r="E710" t="str">
            <v/>
          </cell>
          <cell r="F710" t="str">
            <v/>
          </cell>
          <cell r="G710" t="str">
            <v/>
          </cell>
          <cell r="M710" t="str">
            <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t="str">
            <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t="str">
            <v/>
          </cell>
          <cell r="C720" t="str">
            <v>DIRECTO:  3,426,881 / UN</v>
          </cell>
          <cell r="D720" t="str">
            <v xml:space="preserve">  </v>
          </cell>
          <cell r="E720" t="str">
            <v/>
          </cell>
          <cell r="F720" t="str">
            <v/>
          </cell>
          <cell r="G720" t="str">
            <v/>
          </cell>
          <cell r="M720" t="str">
            <v/>
          </cell>
        </row>
        <row r="721">
          <cell r="A721" t="str">
            <v/>
          </cell>
          <cell r="C721" t="str">
            <v/>
          </cell>
          <cell r="E721" t="str">
            <v/>
          </cell>
          <cell r="F721" t="str">
            <v/>
          </cell>
          <cell r="G721" t="str">
            <v/>
          </cell>
          <cell r="M721" t="str">
            <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t="str">
            <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t="str">
            <v/>
          </cell>
          <cell r="C731" t="str">
            <v>DIRECTO:  1,701,599 / UN</v>
          </cell>
          <cell r="D731" t="str">
            <v xml:space="preserve">  </v>
          </cell>
          <cell r="E731" t="str">
            <v/>
          </cell>
          <cell r="F731" t="str">
            <v/>
          </cell>
          <cell r="G731" t="str">
            <v/>
          </cell>
          <cell r="M731" t="str">
            <v/>
          </cell>
        </row>
        <row r="732">
          <cell r="A732" t="str">
            <v/>
          </cell>
          <cell r="C732" t="str">
            <v/>
          </cell>
          <cell r="E732" t="str">
            <v/>
          </cell>
          <cell r="F732" t="str">
            <v/>
          </cell>
          <cell r="G732" t="str">
            <v/>
          </cell>
          <cell r="M732" t="str">
            <v/>
          </cell>
        </row>
        <row r="733">
          <cell r="A733" t="str">
            <v>11-05-030</v>
          </cell>
          <cell r="B733" t="str">
            <v>11-05-030</v>
          </cell>
          <cell r="C733" t="str">
            <v>PASAMANOS EN SOPORTES Y TUBULAR Ø 2" DE ACERO INOXIDABLE Y VIDRIO LAMINADO 8 MM. INCLUYE ANCLAJES A LOSA.</v>
          </cell>
          <cell r="D733">
            <v>83</v>
          </cell>
          <cell r="E733" t="str">
            <v>M</v>
          </cell>
          <cell r="F733" t="str">
            <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t="str">
            <v/>
          </cell>
          <cell r="C737" t="str">
            <v>DIRECTO:  696,000 / M</v>
          </cell>
          <cell r="D737" t="str">
            <v xml:space="preserve">  </v>
          </cell>
          <cell r="E737" t="str">
            <v/>
          </cell>
          <cell r="F737" t="str">
            <v/>
          </cell>
          <cell r="G737" t="str">
            <v/>
          </cell>
          <cell r="M737" t="str">
            <v/>
          </cell>
        </row>
        <row r="738">
          <cell r="A738" t="str">
            <v/>
          </cell>
          <cell r="C738" t="str">
            <v/>
          </cell>
          <cell r="E738" t="str">
            <v/>
          </cell>
          <cell r="F738" t="str">
            <v/>
          </cell>
          <cell r="G738" t="str">
            <v/>
          </cell>
          <cell r="M738" t="str">
            <v/>
          </cell>
        </row>
        <row r="739">
          <cell r="A739" t="str">
            <v>11-05-040</v>
          </cell>
          <cell r="B739" t="str">
            <v>11-05-040</v>
          </cell>
          <cell r="C739" t="str">
            <v>PASAMANOS EN SOPORTES Y TUBULAR SUPERIOR Ø 2" DE ACERO INOXIDABLE. INCLUYE ANCLAJES A ESTRUCTURA</v>
          </cell>
          <cell r="D739">
            <v>13</v>
          </cell>
          <cell r="E739" t="str">
            <v>M</v>
          </cell>
          <cell r="F739" t="str">
            <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t="str">
            <v/>
          </cell>
          <cell r="C744" t="str">
            <v>DIRECTO:  535,000 / M</v>
          </cell>
          <cell r="D744" t="str">
            <v xml:space="preserve">  </v>
          </cell>
          <cell r="E744" t="str">
            <v/>
          </cell>
          <cell r="F744" t="str">
            <v/>
          </cell>
          <cell r="G744" t="str">
            <v/>
          </cell>
          <cell r="M744" t="str">
            <v/>
          </cell>
        </row>
        <row r="745">
          <cell r="A745" t="str">
            <v/>
          </cell>
          <cell r="C745" t="str">
            <v/>
          </cell>
          <cell r="E745" t="str">
            <v/>
          </cell>
          <cell r="F745" t="str">
            <v/>
          </cell>
          <cell r="G745" t="str">
            <v/>
          </cell>
          <cell r="M745" t="str">
            <v/>
          </cell>
        </row>
        <row r="746">
          <cell r="A746" t="str">
            <v>11-05-050</v>
          </cell>
          <cell r="B746" t="str">
            <v>11-05-050</v>
          </cell>
          <cell r="C746" t="str">
            <v>PASAMANOS PARA DISCAPACITADOS. DOBLE TUBULAR Ø 2" EN ACERO INOXIDABLE ANCLADO A MUROS</v>
          </cell>
          <cell r="D746">
            <v>5</v>
          </cell>
          <cell r="E746" t="str">
            <v>M</v>
          </cell>
          <cell r="F746" t="str">
            <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t="str">
            <v/>
          </cell>
          <cell r="C751" t="str">
            <v>DIRECTO:  535,000 / M</v>
          </cell>
          <cell r="D751" t="str">
            <v xml:space="preserve">  </v>
          </cell>
          <cell r="E751" t="str">
            <v/>
          </cell>
          <cell r="F751" t="str">
            <v/>
          </cell>
          <cell r="G751" t="str">
            <v/>
          </cell>
          <cell r="M751" t="str">
            <v/>
          </cell>
        </row>
        <row r="752">
          <cell r="A752" t="str">
            <v/>
          </cell>
          <cell r="C752" t="str">
            <v/>
          </cell>
          <cell r="E752" t="str">
            <v/>
          </cell>
          <cell r="F752" t="str">
            <v/>
          </cell>
          <cell r="G752" t="str">
            <v/>
          </cell>
          <cell r="M752" t="str">
            <v/>
          </cell>
        </row>
        <row r="753">
          <cell r="A753" t="str">
            <v>11-06-010</v>
          </cell>
          <cell r="B753" t="str">
            <v>11-06-010</v>
          </cell>
          <cell r="C753" t="str">
            <v>ESCALERA ESCAMOTEABLE</v>
          </cell>
          <cell r="D753">
            <v>1</v>
          </cell>
          <cell r="E753" t="str">
            <v>UN</v>
          </cell>
          <cell r="F753" t="str">
            <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t="str">
            <v/>
          </cell>
          <cell r="C755" t="str">
            <v>DIRECTO:  4,000,000 / UN</v>
          </cell>
          <cell r="D755" t="str">
            <v xml:space="preserve">  </v>
          </cell>
          <cell r="E755" t="str">
            <v/>
          </cell>
          <cell r="F755" t="str">
            <v/>
          </cell>
          <cell r="G755" t="str">
            <v/>
          </cell>
          <cell r="M755" t="str">
            <v/>
          </cell>
        </row>
        <row r="756">
          <cell r="A756" t="str">
            <v/>
          </cell>
          <cell r="C756" t="str">
            <v/>
          </cell>
          <cell r="E756" t="str">
            <v/>
          </cell>
          <cell r="F756" t="str">
            <v/>
          </cell>
          <cell r="G756" t="str">
            <v/>
          </cell>
          <cell r="M756" t="str">
            <v/>
          </cell>
        </row>
        <row r="757">
          <cell r="A757" t="str">
            <v>11-06-020</v>
          </cell>
          <cell r="B757" t="str">
            <v>11-06-020</v>
          </cell>
          <cell r="C757" t="str">
            <v>GRADERIAS Y TARIMAS EN ESTRUCTURA METALICA + ACABADO EN MADERA PINO</v>
          </cell>
          <cell r="D757">
            <v>1</v>
          </cell>
          <cell r="E757" t="str">
            <v>M2</v>
          </cell>
          <cell r="F757" t="str">
            <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t="str">
            <v/>
          </cell>
          <cell r="C759" t="str">
            <v>DIRECTO:  33,550,000 / M2</v>
          </cell>
          <cell r="D759" t="str">
            <v xml:space="preserve">  </v>
          </cell>
          <cell r="E759" t="str">
            <v/>
          </cell>
          <cell r="F759" t="str">
            <v/>
          </cell>
          <cell r="G759" t="str">
            <v/>
          </cell>
          <cell r="M759" t="str">
            <v/>
          </cell>
        </row>
        <row r="760">
          <cell r="A760" t="str">
            <v/>
          </cell>
          <cell r="B760" t="str">
            <v>12</v>
          </cell>
          <cell r="C760" t="str">
            <v>CARPINTERIA DE MADERA (Todas las puertas y vidrieras incluyen cerraduras y haladeras según los detalles arquitectonicos)</v>
          </cell>
          <cell r="E760" t="str">
            <v/>
          </cell>
          <cell r="F760" t="str">
            <v/>
          </cell>
          <cell r="G760" t="str">
            <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t="str">
            <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t="str">
            <v/>
          </cell>
          <cell r="C772" t="str">
            <v>DIRECTO:  6,106,693 / UN</v>
          </cell>
          <cell r="D772" t="str">
            <v xml:space="preserve">  </v>
          </cell>
          <cell r="E772" t="str">
            <v/>
          </cell>
          <cell r="F772" t="str">
            <v/>
          </cell>
          <cell r="G772" t="str">
            <v/>
          </cell>
          <cell r="M772" t="str">
            <v/>
          </cell>
        </row>
        <row r="773">
          <cell r="A773" t="str">
            <v/>
          </cell>
          <cell r="C773" t="str">
            <v/>
          </cell>
          <cell r="E773" t="str">
            <v/>
          </cell>
          <cell r="F773" t="str">
            <v/>
          </cell>
          <cell r="G773" t="str">
            <v/>
          </cell>
          <cell r="M773" t="str">
            <v/>
          </cell>
        </row>
        <row r="774">
          <cell r="A774" t="str">
            <v>12-01-020</v>
          </cell>
          <cell r="B774" t="str">
            <v>12-01-020</v>
          </cell>
          <cell r="C774" t="str">
            <v>VENTANA V2 (1.31x2.78). MARCO + ALAS EN MADERA. DOS ALAS BATIENTES. INCLUYE PASAMANOS EN MADERA Y ACABADO FINAL</v>
          </cell>
          <cell r="D774">
            <v>1</v>
          </cell>
          <cell r="E774" t="str">
            <v>UN</v>
          </cell>
          <cell r="F774" t="str">
            <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t="str">
            <v/>
          </cell>
          <cell r="C785" t="str">
            <v>DIRECTO:  5,969,313 / UN</v>
          </cell>
          <cell r="D785" t="str">
            <v xml:space="preserve">  </v>
          </cell>
          <cell r="E785" t="str">
            <v/>
          </cell>
          <cell r="F785" t="str">
            <v/>
          </cell>
          <cell r="G785" t="str">
            <v/>
          </cell>
          <cell r="M785" t="str">
            <v/>
          </cell>
        </row>
        <row r="786">
          <cell r="A786" t="str">
            <v/>
          </cell>
          <cell r="C786" t="str">
            <v/>
          </cell>
          <cell r="E786" t="str">
            <v/>
          </cell>
          <cell r="F786" t="str">
            <v/>
          </cell>
          <cell r="G786" t="str">
            <v/>
          </cell>
          <cell r="M786" t="str">
            <v/>
          </cell>
        </row>
        <row r="787">
          <cell r="A787" t="str">
            <v>12-01-030</v>
          </cell>
          <cell r="B787" t="str">
            <v>12-01-030</v>
          </cell>
          <cell r="C787" t="str">
            <v>VENTANA V3 (1.36x2.78). MARCO + ALAS EN MADERA. DOS ALAS BATIENTES. INCLUYE PASAMANOS EN MADERA Y ACABADO FINAL</v>
          </cell>
          <cell r="D787">
            <v>1</v>
          </cell>
          <cell r="E787" t="str">
            <v>UN</v>
          </cell>
          <cell r="F787" t="str">
            <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t="str">
            <v/>
          </cell>
          <cell r="C798" t="str">
            <v>DIRECTO:  6,162,926 / UN</v>
          </cell>
          <cell r="D798" t="str">
            <v xml:space="preserve">  </v>
          </cell>
          <cell r="E798" t="str">
            <v/>
          </cell>
          <cell r="F798" t="str">
            <v/>
          </cell>
          <cell r="G798" t="str">
            <v/>
          </cell>
          <cell r="M798" t="str">
            <v/>
          </cell>
        </row>
        <row r="799">
          <cell r="A799" t="str">
            <v/>
          </cell>
          <cell r="C799" t="str">
            <v/>
          </cell>
          <cell r="E799" t="str">
            <v/>
          </cell>
          <cell r="F799" t="str">
            <v/>
          </cell>
          <cell r="G799" t="str">
            <v/>
          </cell>
          <cell r="M799" t="str">
            <v/>
          </cell>
        </row>
        <row r="800">
          <cell r="A800" t="str">
            <v>12-01-040</v>
          </cell>
          <cell r="B800" t="str">
            <v>12-01-040</v>
          </cell>
          <cell r="C800" t="str">
            <v>VENTANA V4 (1.36x2.78). MARCO + ALAS EN MADERA. DOS ALAS BATIENTES. INCLUYE PASAMANOS EN MADERA Y ACABADO FINAL</v>
          </cell>
          <cell r="D800">
            <v>1</v>
          </cell>
          <cell r="E800" t="str">
            <v>UN</v>
          </cell>
          <cell r="F800" t="str">
            <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t="str">
            <v/>
          </cell>
          <cell r="C811" t="str">
            <v>DIRECTO:  6,162,926 / UN</v>
          </cell>
          <cell r="D811" t="str">
            <v xml:space="preserve">  </v>
          </cell>
          <cell r="E811" t="str">
            <v/>
          </cell>
          <cell r="F811" t="str">
            <v/>
          </cell>
          <cell r="G811" t="str">
            <v/>
          </cell>
          <cell r="M811" t="str">
            <v/>
          </cell>
        </row>
        <row r="812">
          <cell r="A812" t="str">
            <v/>
          </cell>
          <cell r="C812" t="str">
            <v/>
          </cell>
          <cell r="E812" t="str">
            <v/>
          </cell>
          <cell r="F812" t="str">
            <v/>
          </cell>
          <cell r="G812" t="str">
            <v/>
          </cell>
          <cell r="M812" t="str">
            <v/>
          </cell>
        </row>
        <row r="813">
          <cell r="A813" t="str">
            <v>12-01-050</v>
          </cell>
          <cell r="B813" t="str">
            <v>12-01-050</v>
          </cell>
          <cell r="C813" t="str">
            <v>VENTANA V5 (1.42x2.78). MARCO + ALAS EN MADERA. DOS ALAS BATIENTES. INCLUYE PASAMANOS EN MADERA Y ACABADO FINAL</v>
          </cell>
          <cell r="D813">
            <v>1</v>
          </cell>
          <cell r="E813" t="str">
            <v>UN</v>
          </cell>
          <cell r="F813" t="str">
            <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t="str">
            <v/>
          </cell>
          <cell r="C824" t="str">
            <v>DIRECTO:  6,425,252 / UN</v>
          </cell>
          <cell r="D824" t="str">
            <v xml:space="preserve">  </v>
          </cell>
          <cell r="E824" t="str">
            <v/>
          </cell>
          <cell r="F824" t="str">
            <v/>
          </cell>
          <cell r="G824" t="str">
            <v/>
          </cell>
          <cell r="M824" t="str">
            <v/>
          </cell>
        </row>
        <row r="825">
          <cell r="A825" t="str">
            <v/>
          </cell>
          <cell r="C825" t="str">
            <v/>
          </cell>
          <cell r="E825" t="str">
            <v/>
          </cell>
          <cell r="F825" t="str">
            <v/>
          </cell>
          <cell r="G825" t="str">
            <v/>
          </cell>
          <cell r="M825" t="str">
            <v/>
          </cell>
        </row>
        <row r="826">
          <cell r="A826" t="str">
            <v>12-01-060</v>
          </cell>
          <cell r="B826" t="str">
            <v>12-01-060</v>
          </cell>
          <cell r="C826" t="str">
            <v>VENTANA V6 (1.43x2.78). MARCO + ALAS EN MADERA. DOS ALAS BATIENTES. INCLUYE PASAMANOS EN MADERA Y ACABADO FINAL</v>
          </cell>
          <cell r="D826">
            <v>1</v>
          </cell>
          <cell r="E826" t="str">
            <v>UN</v>
          </cell>
          <cell r="F826" t="str">
            <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t="str">
            <v/>
          </cell>
          <cell r="C837" t="str">
            <v>DIRECTO:  6,437,732 / UN</v>
          </cell>
          <cell r="D837" t="str">
            <v xml:space="preserve">  </v>
          </cell>
          <cell r="E837" t="str">
            <v/>
          </cell>
          <cell r="F837" t="str">
            <v/>
          </cell>
          <cell r="G837" t="str">
            <v/>
          </cell>
          <cell r="M837" t="str">
            <v/>
          </cell>
        </row>
        <row r="838">
          <cell r="A838" t="str">
            <v/>
          </cell>
          <cell r="C838" t="str">
            <v/>
          </cell>
          <cell r="E838" t="str">
            <v/>
          </cell>
          <cell r="F838" t="str">
            <v/>
          </cell>
          <cell r="G838" t="str">
            <v/>
          </cell>
          <cell r="M838" t="str">
            <v/>
          </cell>
        </row>
        <row r="839">
          <cell r="A839" t="str">
            <v>12-01-070</v>
          </cell>
          <cell r="B839" t="str">
            <v>12-01-070</v>
          </cell>
          <cell r="C839" t="str">
            <v>VENTANA V7 (1.43x2.78). MARCO + ALAS EN MADERA. DOS ALAS BATIENTES. INCLUYE PASAMANOS EN MADERA Y ACABADO FINAL</v>
          </cell>
          <cell r="D839">
            <v>1</v>
          </cell>
          <cell r="E839" t="str">
            <v>UN</v>
          </cell>
          <cell r="F839" t="str">
            <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t="str">
            <v/>
          </cell>
          <cell r="C850" t="str">
            <v>DIRECTO:  6,437,732 / UN</v>
          </cell>
          <cell r="D850" t="str">
            <v xml:space="preserve">  </v>
          </cell>
          <cell r="E850" t="str">
            <v/>
          </cell>
          <cell r="F850" t="str">
            <v/>
          </cell>
          <cell r="G850" t="str">
            <v/>
          </cell>
          <cell r="M850" t="str">
            <v/>
          </cell>
        </row>
        <row r="851">
          <cell r="A851" t="str">
            <v/>
          </cell>
          <cell r="C851" t="str">
            <v/>
          </cell>
          <cell r="E851" t="str">
            <v/>
          </cell>
          <cell r="F851" t="str">
            <v/>
          </cell>
          <cell r="G851" t="str">
            <v/>
          </cell>
          <cell r="M851" t="str">
            <v/>
          </cell>
        </row>
        <row r="852">
          <cell r="A852" t="str">
            <v>12-01-080</v>
          </cell>
          <cell r="B852" t="str">
            <v>12-01-080</v>
          </cell>
          <cell r="C852" t="str">
            <v>VENTANA V8 (1.43x2.78). MARCO + ALAS EN MADERA. DOS ALAS BATIENTES. INCLUYE PASAMANOS EN MADERA Y ACABADO FINAL</v>
          </cell>
          <cell r="D852">
            <v>1</v>
          </cell>
          <cell r="E852" t="str">
            <v>UN</v>
          </cell>
          <cell r="F852" t="str">
            <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t="str">
            <v/>
          </cell>
          <cell r="C863" t="str">
            <v>DIRECTO:  6,437,732 / UN</v>
          </cell>
          <cell r="D863" t="str">
            <v xml:space="preserve">  </v>
          </cell>
          <cell r="E863" t="str">
            <v/>
          </cell>
          <cell r="F863" t="str">
            <v/>
          </cell>
          <cell r="G863" t="str">
            <v/>
          </cell>
          <cell r="M863" t="str">
            <v/>
          </cell>
        </row>
        <row r="864">
          <cell r="A864" t="str">
            <v/>
          </cell>
          <cell r="C864" t="str">
            <v/>
          </cell>
          <cell r="E864" t="str">
            <v/>
          </cell>
          <cell r="F864" t="str">
            <v/>
          </cell>
          <cell r="G864" t="str">
            <v/>
          </cell>
          <cell r="M864" t="str">
            <v/>
          </cell>
        </row>
        <row r="865">
          <cell r="A865" t="str">
            <v>12-01-090</v>
          </cell>
          <cell r="B865" t="str">
            <v>12-01-090</v>
          </cell>
          <cell r="C865" t="str">
            <v>VENTANA V9 (1.43x2.78). MARCO + ALAS EN MADERA. DOS ALAS BATIENTES. INCLUYE PASAMANOS EN MADERA Y ACABADO FINAL</v>
          </cell>
          <cell r="D865">
            <v>1</v>
          </cell>
          <cell r="E865" t="str">
            <v>UN</v>
          </cell>
          <cell r="F865" t="str">
            <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t="str">
            <v/>
          </cell>
          <cell r="C876" t="str">
            <v>DIRECTO:  6,437,732 / UN</v>
          </cell>
          <cell r="D876" t="str">
            <v xml:space="preserve">  </v>
          </cell>
          <cell r="E876" t="str">
            <v/>
          </cell>
          <cell r="F876" t="str">
            <v/>
          </cell>
          <cell r="G876" t="str">
            <v/>
          </cell>
          <cell r="M876" t="str">
            <v/>
          </cell>
        </row>
        <row r="877">
          <cell r="A877" t="str">
            <v/>
          </cell>
          <cell r="C877" t="str">
            <v/>
          </cell>
          <cell r="E877" t="str">
            <v/>
          </cell>
          <cell r="F877" t="str">
            <v/>
          </cell>
          <cell r="G877" t="str">
            <v/>
          </cell>
          <cell r="M877" t="str">
            <v/>
          </cell>
        </row>
        <row r="878">
          <cell r="A878" t="str">
            <v>12-01-100</v>
          </cell>
          <cell r="B878" t="str">
            <v>12-01-100</v>
          </cell>
          <cell r="C878" t="str">
            <v>VENTANA V10 (1.39x2.78). MARCO + ALAS EN MADERA. DOS ALAS BATIENTES. INCLUYE PASAMANOS EN MADERA Y ACABADO FINAL</v>
          </cell>
          <cell r="D878">
            <v>1</v>
          </cell>
          <cell r="E878" t="str">
            <v>UN</v>
          </cell>
          <cell r="F878" t="str">
            <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t="str">
            <v/>
          </cell>
          <cell r="C889" t="str">
            <v>DIRECTO:  6,294,089 / UN</v>
          </cell>
          <cell r="D889" t="str">
            <v xml:space="preserve">  </v>
          </cell>
          <cell r="E889" t="str">
            <v/>
          </cell>
          <cell r="F889" t="str">
            <v/>
          </cell>
          <cell r="G889" t="str">
            <v/>
          </cell>
          <cell r="M889" t="str">
            <v/>
          </cell>
        </row>
        <row r="890">
          <cell r="A890" t="str">
            <v/>
          </cell>
          <cell r="C890" t="str">
            <v/>
          </cell>
          <cell r="E890" t="str">
            <v/>
          </cell>
          <cell r="F890" t="str">
            <v/>
          </cell>
          <cell r="G890" t="str">
            <v/>
          </cell>
          <cell r="M890" t="str">
            <v/>
          </cell>
        </row>
        <row r="891">
          <cell r="A891" t="str">
            <v>12-01-110</v>
          </cell>
          <cell r="B891" t="str">
            <v>12-01-110</v>
          </cell>
          <cell r="C891" t="str">
            <v>VENTANA V11 (1.44x2.78). MARCO + ALAS EN MADERA. DOS ALAS BATIENTES. INCLUYE PASAMANOS EN MADERA Y ACABADO FINAL</v>
          </cell>
          <cell r="D891">
            <v>1</v>
          </cell>
          <cell r="E891" t="str">
            <v>UN</v>
          </cell>
          <cell r="F891" t="str">
            <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t="str">
            <v/>
          </cell>
          <cell r="C902" t="str">
            <v>DIRECTO:  6,506,445 / UN</v>
          </cell>
          <cell r="D902" t="str">
            <v xml:space="preserve">  </v>
          </cell>
          <cell r="E902" t="str">
            <v/>
          </cell>
          <cell r="F902" t="str">
            <v/>
          </cell>
          <cell r="G902" t="str">
            <v/>
          </cell>
          <cell r="M902" t="str">
            <v/>
          </cell>
        </row>
        <row r="903">
          <cell r="A903" t="str">
            <v/>
          </cell>
          <cell r="C903" t="str">
            <v/>
          </cell>
          <cell r="E903" t="str">
            <v/>
          </cell>
          <cell r="F903" t="str">
            <v/>
          </cell>
          <cell r="G903" t="str">
            <v/>
          </cell>
          <cell r="M903" t="str">
            <v/>
          </cell>
        </row>
        <row r="904">
          <cell r="A904" t="str">
            <v>12-01-115</v>
          </cell>
          <cell r="B904" t="str">
            <v>12-01-115</v>
          </cell>
          <cell r="C904" t="str">
            <v>VENTANA V11A (1.44x2.78). MARCO + ALAS EN MADERA. DOS ALAS BATIENTES. INCLUYE PASAMANOS EN MADERA Y ACABADO FINAL</v>
          </cell>
          <cell r="D904">
            <v>1</v>
          </cell>
          <cell r="E904" t="str">
            <v>UN</v>
          </cell>
          <cell r="F904" t="str">
            <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t="str">
            <v/>
          </cell>
          <cell r="C915" t="str">
            <v>DIRECTO:  6,506,445 / UN</v>
          </cell>
          <cell r="D915" t="str">
            <v xml:space="preserve">  </v>
          </cell>
          <cell r="E915" t="str">
            <v/>
          </cell>
          <cell r="F915" t="str">
            <v/>
          </cell>
          <cell r="G915" t="str">
            <v/>
          </cell>
          <cell r="M915" t="str">
            <v/>
          </cell>
        </row>
        <row r="916">
          <cell r="A916" t="str">
            <v/>
          </cell>
          <cell r="C916" t="str">
            <v/>
          </cell>
          <cell r="E916" t="str">
            <v/>
          </cell>
          <cell r="F916" t="str">
            <v/>
          </cell>
          <cell r="G916" t="str">
            <v/>
          </cell>
          <cell r="M916" t="str">
            <v/>
          </cell>
        </row>
        <row r="917">
          <cell r="A917" t="str">
            <v>12-01-120</v>
          </cell>
          <cell r="B917" t="str">
            <v>12-01-120</v>
          </cell>
          <cell r="C917" t="str">
            <v>VENTANA V12 (1.43x2.78). MARCO + ALAS EN MADERA. DOS ALAS BATIENTES. INCLUYE PASAMANOS EN MADERA Y ACABADO FINAL</v>
          </cell>
          <cell r="D917">
            <v>1</v>
          </cell>
          <cell r="E917" t="str">
            <v>UN</v>
          </cell>
          <cell r="F917" t="str">
            <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t="str">
            <v/>
          </cell>
          <cell r="C928" t="str">
            <v>DIRECTO:  6,437,732 / UN</v>
          </cell>
          <cell r="D928" t="str">
            <v xml:space="preserve">  </v>
          </cell>
          <cell r="E928" t="str">
            <v/>
          </cell>
          <cell r="F928" t="str">
            <v/>
          </cell>
          <cell r="G928" t="str">
            <v/>
          </cell>
          <cell r="M928" t="str">
            <v/>
          </cell>
        </row>
        <row r="929">
          <cell r="A929" t="str">
            <v/>
          </cell>
          <cell r="C929" t="str">
            <v/>
          </cell>
          <cell r="E929" t="str">
            <v/>
          </cell>
          <cell r="F929" t="str">
            <v/>
          </cell>
          <cell r="G929" t="str">
            <v/>
          </cell>
          <cell r="M929" t="str">
            <v/>
          </cell>
        </row>
        <row r="930">
          <cell r="A930" t="str">
            <v>12-01-130</v>
          </cell>
          <cell r="B930" t="str">
            <v>12-01-130</v>
          </cell>
          <cell r="C930" t="str">
            <v>VENTANA V13 (1.43x2.78). MARCO + ALAS EN MADERA. DOS ALAS BATIENTES. INCLUYE PASAMANOS EN MADERA Y ACABADO FINAL</v>
          </cell>
          <cell r="D930">
            <v>1</v>
          </cell>
          <cell r="E930" t="str">
            <v>UN</v>
          </cell>
          <cell r="F930" t="str">
            <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t="str">
            <v/>
          </cell>
          <cell r="C941" t="str">
            <v>DIRECTO:  6,437,732 / UN</v>
          </cell>
          <cell r="D941" t="str">
            <v xml:space="preserve">  </v>
          </cell>
          <cell r="E941" t="str">
            <v/>
          </cell>
          <cell r="F941" t="str">
            <v/>
          </cell>
          <cell r="G941" t="str">
            <v/>
          </cell>
          <cell r="M941" t="str">
            <v/>
          </cell>
        </row>
        <row r="942">
          <cell r="A942" t="str">
            <v/>
          </cell>
          <cell r="C942" t="str">
            <v/>
          </cell>
          <cell r="E942" t="str">
            <v/>
          </cell>
          <cell r="F942" t="str">
            <v/>
          </cell>
          <cell r="G942" t="str">
            <v/>
          </cell>
          <cell r="M942" t="str">
            <v/>
          </cell>
        </row>
        <row r="943">
          <cell r="A943" t="str">
            <v>12-01-140</v>
          </cell>
          <cell r="B943" t="str">
            <v>12-01-140</v>
          </cell>
          <cell r="C943" t="str">
            <v>VENTANA V14 (1.42x2.78). MARCO + ALAS EN MADERA. DOS ALAS BATIENTES. INCLUYE PASAMANOS EN MADERA Y ACABADO FINAL</v>
          </cell>
          <cell r="D943">
            <v>1</v>
          </cell>
          <cell r="E943" t="str">
            <v>UN</v>
          </cell>
          <cell r="F943" t="str">
            <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t="str">
            <v/>
          </cell>
          <cell r="C954" t="str">
            <v>DIRECTO:  6,406,508 / UN</v>
          </cell>
          <cell r="D954" t="str">
            <v xml:space="preserve">  </v>
          </cell>
          <cell r="E954" t="str">
            <v/>
          </cell>
          <cell r="F954" t="str">
            <v/>
          </cell>
          <cell r="G954" t="str">
            <v/>
          </cell>
          <cell r="M954" t="str">
            <v/>
          </cell>
        </row>
        <row r="955">
          <cell r="A955" t="str">
            <v/>
          </cell>
          <cell r="C955" t="str">
            <v/>
          </cell>
          <cell r="E955" t="str">
            <v/>
          </cell>
          <cell r="F955" t="str">
            <v/>
          </cell>
          <cell r="G955" t="str">
            <v/>
          </cell>
          <cell r="M955" t="str">
            <v/>
          </cell>
        </row>
        <row r="956">
          <cell r="A956" t="str">
            <v>12-01-150</v>
          </cell>
          <cell r="B956" t="str">
            <v>12-01-150</v>
          </cell>
          <cell r="C956" t="str">
            <v>VENTANA V15 (1.30x1.35). MARCO + REJA + PANELES EN MADERA. INCLUYE ACABADO FINAL</v>
          </cell>
          <cell r="D956">
            <v>1</v>
          </cell>
          <cell r="E956" t="str">
            <v>UN</v>
          </cell>
          <cell r="F956" t="str">
            <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t="str">
            <v/>
          </cell>
          <cell r="C967" t="str">
            <v>DIRECTO:  3,038,733 / UN</v>
          </cell>
          <cell r="D967" t="str">
            <v xml:space="preserve">  </v>
          </cell>
          <cell r="E967" t="str">
            <v/>
          </cell>
          <cell r="F967" t="str">
            <v/>
          </cell>
          <cell r="G967" t="str">
            <v/>
          </cell>
          <cell r="M967" t="str">
            <v/>
          </cell>
        </row>
        <row r="968">
          <cell r="A968" t="str">
            <v/>
          </cell>
          <cell r="C968" t="str">
            <v/>
          </cell>
          <cell r="E968" t="str">
            <v/>
          </cell>
          <cell r="F968" t="str">
            <v/>
          </cell>
          <cell r="G968" t="str">
            <v/>
          </cell>
          <cell r="M968" t="str">
            <v/>
          </cell>
        </row>
        <row r="969">
          <cell r="A969" t="str">
            <v>12-01-160</v>
          </cell>
          <cell r="B969" t="str">
            <v>12-01-160</v>
          </cell>
          <cell r="C969" t="str">
            <v>VENTANA V16 (1.66x1.83). MARCO + PANELES BATIENTES EN MADERA. INCLUYE ACABADO FINAL</v>
          </cell>
          <cell r="D969">
            <v>1</v>
          </cell>
          <cell r="E969" t="str">
            <v>UN</v>
          </cell>
          <cell r="F969" t="str">
            <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t="str">
            <v/>
          </cell>
          <cell r="C979" t="str">
            <v>DIRECTO:  2,093,587 / UN</v>
          </cell>
          <cell r="D979" t="str">
            <v xml:space="preserve">  </v>
          </cell>
          <cell r="E979" t="str">
            <v/>
          </cell>
          <cell r="F979" t="str">
            <v/>
          </cell>
          <cell r="G979" t="str">
            <v/>
          </cell>
          <cell r="M979" t="str">
            <v/>
          </cell>
        </row>
        <row r="980">
          <cell r="A980" t="str">
            <v/>
          </cell>
          <cell r="C980" t="str">
            <v/>
          </cell>
          <cell r="E980" t="str">
            <v/>
          </cell>
          <cell r="F980" t="str">
            <v/>
          </cell>
          <cell r="G980" t="str">
            <v/>
          </cell>
          <cell r="M980" t="str">
            <v/>
          </cell>
        </row>
        <row r="981">
          <cell r="A981" t="str">
            <v>12-01-170</v>
          </cell>
          <cell r="B981" t="str">
            <v>12-01-170</v>
          </cell>
          <cell r="C981" t="str">
            <v>VENTANA V17 (0.60x0.50). MARCO + PERSIANA EN MADERA. INCLUYE ACABADO FINAL</v>
          </cell>
          <cell r="D981">
            <v>4</v>
          </cell>
          <cell r="E981" t="str">
            <v>UN</v>
          </cell>
          <cell r="F981" t="str">
            <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t="str">
            <v/>
          </cell>
          <cell r="C990" t="str">
            <v>DIRECTO:  268,138 / UN</v>
          </cell>
          <cell r="D990" t="str">
            <v xml:space="preserve">  </v>
          </cell>
          <cell r="E990" t="str">
            <v/>
          </cell>
          <cell r="F990" t="str">
            <v/>
          </cell>
          <cell r="G990" t="str">
            <v/>
          </cell>
          <cell r="M990" t="str">
            <v/>
          </cell>
        </row>
        <row r="991">
          <cell r="A991" t="str">
            <v/>
          </cell>
          <cell r="C991" t="str">
            <v/>
          </cell>
          <cell r="E991" t="str">
            <v/>
          </cell>
          <cell r="F991" t="str">
            <v/>
          </cell>
          <cell r="G991" t="str">
            <v/>
          </cell>
          <cell r="M991" t="str">
            <v/>
          </cell>
        </row>
        <row r="992">
          <cell r="A992" t="str">
            <v>12-01-180</v>
          </cell>
          <cell r="B992" t="str">
            <v>12-01-180</v>
          </cell>
          <cell r="C992" t="str">
            <v>VENTANA V18 (1.57x2.13). MARCO EN MADERA + VIDRIO TEMPLADO TRANSLUCIDO. INCLUYE ACABADO FINAL</v>
          </cell>
          <cell r="D992">
            <v>1</v>
          </cell>
          <cell r="E992" t="str">
            <v>UN</v>
          </cell>
          <cell r="F992" t="str">
            <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t="str">
            <v/>
          </cell>
          <cell r="C1002" t="str">
            <v>DIRECTO:  1,383,039 / UN</v>
          </cell>
          <cell r="D1002" t="str">
            <v xml:space="preserve">  </v>
          </cell>
          <cell r="E1002" t="str">
            <v/>
          </cell>
          <cell r="F1002" t="str">
            <v/>
          </cell>
          <cell r="G1002" t="str">
            <v/>
          </cell>
          <cell r="M1002" t="str">
            <v/>
          </cell>
        </row>
        <row r="1003">
          <cell r="A1003" t="str">
            <v/>
          </cell>
          <cell r="C1003" t="str">
            <v/>
          </cell>
          <cell r="E1003" t="str">
            <v/>
          </cell>
          <cell r="F1003" t="str">
            <v/>
          </cell>
          <cell r="G1003" t="str">
            <v/>
          </cell>
          <cell r="M1003" t="str">
            <v/>
          </cell>
        </row>
        <row r="1004">
          <cell r="A1004" t="str">
            <v>12-01-190</v>
          </cell>
          <cell r="B1004" t="str">
            <v>12-01-190</v>
          </cell>
          <cell r="C1004" t="str">
            <v>VENTANA V19 (1.45x2.73). MARCO EN MADERA + VIDRIO TEMPLADO TRANSLUCIDO. INCLUYE ACABADO FINAL</v>
          </cell>
          <cell r="D1004">
            <v>1</v>
          </cell>
          <cell r="E1004" t="str">
            <v>UN</v>
          </cell>
          <cell r="F1004" t="str">
            <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t="str">
            <v/>
          </cell>
          <cell r="C1014" t="str">
            <v>DIRECTO:  1,702,607 / UN</v>
          </cell>
          <cell r="D1014" t="str">
            <v xml:space="preserve">  </v>
          </cell>
          <cell r="E1014" t="str">
            <v/>
          </cell>
          <cell r="F1014" t="str">
            <v/>
          </cell>
          <cell r="G1014" t="str">
            <v/>
          </cell>
          <cell r="M1014" t="str">
            <v/>
          </cell>
        </row>
        <row r="1015">
          <cell r="A1015" t="str">
            <v/>
          </cell>
          <cell r="C1015" t="str">
            <v/>
          </cell>
          <cell r="E1015" t="str">
            <v/>
          </cell>
          <cell r="F1015" t="str">
            <v/>
          </cell>
          <cell r="G1015" t="str">
            <v/>
          </cell>
          <cell r="M1015" t="str">
            <v/>
          </cell>
        </row>
        <row r="1016">
          <cell r="A1016" t="str">
            <v>12-01-200</v>
          </cell>
          <cell r="B1016" t="str">
            <v>12-01-200</v>
          </cell>
          <cell r="C1016" t="str">
            <v>VENTANA V20 (2.96x2.73). MARCO EN MADERA + VIDRIO TEMPLADO TRANSLUCIDO. INCLUYE ACABADO FINAL</v>
          </cell>
          <cell r="D1016">
            <v>1</v>
          </cell>
          <cell r="E1016" t="str">
            <v>UN</v>
          </cell>
          <cell r="F1016" t="str">
            <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t="str">
            <v/>
          </cell>
          <cell r="C1026" t="str">
            <v>DIRECTO:  2,812,404 / UN</v>
          </cell>
          <cell r="D1026" t="str">
            <v xml:space="preserve">  </v>
          </cell>
          <cell r="E1026" t="str">
            <v/>
          </cell>
          <cell r="F1026" t="str">
            <v/>
          </cell>
          <cell r="G1026" t="str">
            <v/>
          </cell>
          <cell r="M1026" t="str">
            <v/>
          </cell>
        </row>
        <row r="1027">
          <cell r="A1027" t="str">
            <v/>
          </cell>
          <cell r="C1027" t="str">
            <v/>
          </cell>
          <cell r="E1027" t="str">
            <v/>
          </cell>
          <cell r="F1027" t="str">
            <v/>
          </cell>
          <cell r="G1027" t="str">
            <v/>
          </cell>
          <cell r="M1027" t="str">
            <v/>
          </cell>
        </row>
        <row r="1028">
          <cell r="A1028" t="str">
            <v>12-01-210</v>
          </cell>
          <cell r="B1028" t="str">
            <v>12-01-210</v>
          </cell>
          <cell r="C1028" t="str">
            <v>VENTANA V21 (4.68x2.73). MARCO EN MADERA + VIDRIO TEMPLADO TRANSLUCIDO. INCLUYE ACABADO FINAL</v>
          </cell>
          <cell r="D1028">
            <v>1</v>
          </cell>
          <cell r="E1028" t="str">
            <v>UN</v>
          </cell>
          <cell r="F1028" t="str">
            <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t="str">
            <v/>
          </cell>
          <cell r="C1038" t="str">
            <v>DIRECTO:  4,439,226 / UN</v>
          </cell>
          <cell r="D1038" t="str">
            <v xml:space="preserve">  </v>
          </cell>
          <cell r="E1038" t="str">
            <v/>
          </cell>
          <cell r="F1038" t="str">
            <v/>
          </cell>
          <cell r="G1038" t="str">
            <v/>
          </cell>
          <cell r="M1038" t="str">
            <v/>
          </cell>
        </row>
        <row r="1039">
          <cell r="A1039" t="str">
            <v/>
          </cell>
          <cell r="C1039" t="str">
            <v/>
          </cell>
          <cell r="E1039" t="str">
            <v/>
          </cell>
          <cell r="F1039" t="str">
            <v/>
          </cell>
          <cell r="G1039" t="str">
            <v/>
          </cell>
          <cell r="M1039" t="str">
            <v/>
          </cell>
        </row>
        <row r="1040">
          <cell r="A1040" t="str">
            <v>12-01-220</v>
          </cell>
          <cell r="B1040" t="str">
            <v>12-01-220</v>
          </cell>
          <cell r="C1040" t="str">
            <v>VENTANA V22 (0.60x2.73). MARCO EN MADERA + VIDRIO TEMPLADO TRANSLUCIDO. INCLUYE ACABADO FINAL</v>
          </cell>
          <cell r="D1040">
            <v>2</v>
          </cell>
          <cell r="E1040" t="str">
            <v>UN</v>
          </cell>
          <cell r="F1040" t="str">
            <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t="str">
            <v/>
          </cell>
          <cell r="C1050" t="str">
            <v>DIRECTO:  703,001 / UN</v>
          </cell>
          <cell r="D1050" t="str">
            <v xml:space="preserve">  </v>
          </cell>
          <cell r="E1050" t="str">
            <v/>
          </cell>
          <cell r="F1050" t="str">
            <v/>
          </cell>
          <cell r="G1050" t="str">
            <v/>
          </cell>
          <cell r="M1050" t="str">
            <v/>
          </cell>
        </row>
        <row r="1051">
          <cell r="A1051" t="str">
            <v/>
          </cell>
          <cell r="C1051" t="str">
            <v/>
          </cell>
          <cell r="E1051" t="str">
            <v/>
          </cell>
          <cell r="F1051" t="str">
            <v/>
          </cell>
          <cell r="G1051" t="str">
            <v/>
          </cell>
          <cell r="M1051" t="str">
            <v/>
          </cell>
        </row>
        <row r="1052">
          <cell r="A1052" t="str">
            <v>12-01-230</v>
          </cell>
          <cell r="B1052" t="str">
            <v>12-01-230</v>
          </cell>
          <cell r="C1052" t="str">
            <v>VENTANA V23 (3.17x2.73). MARCO EN MADERA + VIDRIO TEMPLADO TRANSLUCIDO. INCLUYE ACABADO FINAL</v>
          </cell>
          <cell r="D1052">
            <v>1</v>
          </cell>
          <cell r="E1052" t="str">
            <v>UN</v>
          </cell>
          <cell r="F1052" t="str">
            <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t="str">
            <v/>
          </cell>
          <cell r="C1062" t="str">
            <v>DIRECTO:  3,024,860 / UN</v>
          </cell>
          <cell r="D1062" t="str">
            <v xml:space="preserve">  </v>
          </cell>
          <cell r="E1062" t="str">
            <v/>
          </cell>
          <cell r="F1062" t="str">
            <v/>
          </cell>
          <cell r="G1062" t="str">
            <v/>
          </cell>
          <cell r="M1062" t="str">
            <v/>
          </cell>
        </row>
        <row r="1063">
          <cell r="A1063" t="str">
            <v/>
          </cell>
          <cell r="C1063" t="str">
            <v/>
          </cell>
          <cell r="E1063" t="str">
            <v/>
          </cell>
          <cell r="F1063" t="str">
            <v/>
          </cell>
          <cell r="G1063" t="str">
            <v/>
          </cell>
          <cell r="M1063" t="str">
            <v/>
          </cell>
        </row>
        <row r="1064">
          <cell r="A1064" t="str">
            <v>12-01-240</v>
          </cell>
          <cell r="B1064" t="str">
            <v>12-01-240</v>
          </cell>
          <cell r="C1064" t="str">
            <v>VENTANA V24 (1.34x2.73). MARCO EN MADERA + VIDRIO TEMPLADO TRANSLUCIDO. INCLUYE ACABADO FINAL</v>
          </cell>
          <cell r="D1064">
            <v>1</v>
          </cell>
          <cell r="E1064" t="str">
            <v>UN</v>
          </cell>
          <cell r="F1064" t="str">
            <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t="str">
            <v/>
          </cell>
          <cell r="C1074" t="str">
            <v>DIRECTO:  1,317,367 / UN</v>
          </cell>
          <cell r="D1074" t="str">
            <v xml:space="preserve">  </v>
          </cell>
          <cell r="E1074" t="str">
            <v/>
          </cell>
          <cell r="F1074" t="str">
            <v/>
          </cell>
          <cell r="G1074" t="str">
            <v/>
          </cell>
          <cell r="M1074" t="str">
            <v/>
          </cell>
        </row>
        <row r="1075">
          <cell r="A1075" t="str">
            <v/>
          </cell>
          <cell r="C1075" t="str">
            <v/>
          </cell>
          <cell r="E1075" t="str">
            <v/>
          </cell>
          <cell r="F1075" t="str">
            <v/>
          </cell>
          <cell r="G1075" t="str">
            <v/>
          </cell>
          <cell r="M1075" t="str">
            <v/>
          </cell>
        </row>
        <row r="1076">
          <cell r="A1076" t="str">
            <v>12-01-250</v>
          </cell>
          <cell r="B1076" t="str">
            <v>12-01-250</v>
          </cell>
          <cell r="C1076" t="str">
            <v>VENTANA V26 (2.50x1.10). MARCO EN MADERA + VIDRIO TEMPLADO TRANSLUCIDO. INCLUYE ACABADO FINAL</v>
          </cell>
          <cell r="D1076">
            <v>1</v>
          </cell>
          <cell r="E1076" t="str">
            <v>UN</v>
          </cell>
          <cell r="F1076" t="str">
            <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t="str">
            <v/>
          </cell>
          <cell r="C1086" t="str">
            <v>DIRECTO:  1,368,207 / UN</v>
          </cell>
          <cell r="D1086" t="str">
            <v xml:space="preserve">  </v>
          </cell>
          <cell r="E1086" t="str">
            <v/>
          </cell>
          <cell r="F1086" t="str">
            <v/>
          </cell>
          <cell r="G1086" t="str">
            <v/>
          </cell>
          <cell r="M1086" t="str">
            <v/>
          </cell>
        </row>
        <row r="1087">
          <cell r="A1087" t="str">
            <v/>
          </cell>
          <cell r="C1087" t="str">
            <v/>
          </cell>
          <cell r="E1087" t="str">
            <v/>
          </cell>
          <cell r="F1087" t="str">
            <v/>
          </cell>
          <cell r="G1087" t="str">
            <v/>
          </cell>
          <cell r="M1087" t="str">
            <v/>
          </cell>
        </row>
        <row r="1088">
          <cell r="A1088" t="str">
            <v>12-01-260</v>
          </cell>
          <cell r="B1088" t="str">
            <v>12-01-260</v>
          </cell>
          <cell r="C1088" t="str">
            <v>VENTANA V27 (0.60x0.40). MARCO EN MADERA + VIDRIO TEMPLADO TRANSLUCIDO. INCLUYE ACABADO FINAL</v>
          </cell>
          <cell r="D1088">
            <v>1</v>
          </cell>
          <cell r="E1088" t="str">
            <v>UN</v>
          </cell>
          <cell r="F1088" t="str">
            <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t="str">
            <v/>
          </cell>
          <cell r="C1098" t="str">
            <v>DIRECTO:  408,179 / UN</v>
          </cell>
          <cell r="D1098" t="str">
            <v xml:space="preserve">  </v>
          </cell>
          <cell r="E1098" t="str">
            <v/>
          </cell>
          <cell r="F1098" t="str">
            <v/>
          </cell>
          <cell r="G1098" t="str">
            <v/>
          </cell>
          <cell r="M1098" t="str">
            <v/>
          </cell>
        </row>
        <row r="1099">
          <cell r="A1099" t="str">
            <v/>
          </cell>
          <cell r="C1099" t="str">
            <v/>
          </cell>
          <cell r="E1099" t="str">
            <v/>
          </cell>
          <cell r="F1099" t="str">
            <v/>
          </cell>
          <cell r="G1099" t="str">
            <v/>
          </cell>
          <cell r="M1099" t="str">
            <v/>
          </cell>
        </row>
        <row r="1100">
          <cell r="A1100" t="str">
            <v>12-02-010</v>
          </cell>
          <cell r="B1100" t="str">
            <v>12-02-010</v>
          </cell>
          <cell r="C1100" t="str">
            <v>PUERTA P01 (1.80x2.88). MARCO + ALA(S) EN MADERA. INCLUYE ACABADO FINAL</v>
          </cell>
          <cell r="D1100">
            <v>1</v>
          </cell>
          <cell r="E1100" t="str">
            <v>UN</v>
          </cell>
          <cell r="F1100" t="str">
            <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t="str">
            <v/>
          </cell>
          <cell r="C1110" t="str">
            <v>DIRECTO:  7,561,133 / UN</v>
          </cell>
          <cell r="D1110" t="str">
            <v xml:space="preserve">  </v>
          </cell>
          <cell r="E1110" t="str">
            <v/>
          </cell>
          <cell r="F1110" t="str">
            <v/>
          </cell>
          <cell r="G1110" t="str">
            <v/>
          </cell>
          <cell r="M1110" t="str">
            <v/>
          </cell>
        </row>
        <row r="1111">
          <cell r="A1111" t="str">
            <v/>
          </cell>
          <cell r="C1111" t="str">
            <v/>
          </cell>
          <cell r="E1111" t="str">
            <v/>
          </cell>
          <cell r="F1111" t="str">
            <v/>
          </cell>
          <cell r="G1111" t="str">
            <v/>
          </cell>
          <cell r="M1111" t="str">
            <v/>
          </cell>
        </row>
        <row r="1112">
          <cell r="A1112" t="str">
            <v>12-02-020</v>
          </cell>
          <cell r="B1112" t="str">
            <v>12-02-020</v>
          </cell>
          <cell r="C1112" t="str">
            <v>PUERTA P02 (1.77x3.12). MARCO + ALA(S) EN MADERA. INCLUYE ACABADO FINAL</v>
          </cell>
          <cell r="D1112">
            <v>1</v>
          </cell>
          <cell r="E1112" t="str">
            <v>UN</v>
          </cell>
          <cell r="F1112" t="str">
            <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t="str">
            <v/>
          </cell>
          <cell r="C1122" t="str">
            <v>DIRECTO:  8,086,048 / UN</v>
          </cell>
          <cell r="D1122" t="str">
            <v xml:space="preserve">  </v>
          </cell>
          <cell r="E1122" t="str">
            <v/>
          </cell>
          <cell r="F1122" t="str">
            <v/>
          </cell>
          <cell r="G1122" t="str">
            <v/>
          </cell>
          <cell r="M1122" t="str">
            <v/>
          </cell>
        </row>
        <row r="1123">
          <cell r="A1123" t="str">
            <v/>
          </cell>
          <cell r="C1123" t="str">
            <v/>
          </cell>
          <cell r="E1123" t="str">
            <v/>
          </cell>
          <cell r="F1123" t="str">
            <v/>
          </cell>
          <cell r="G1123" t="str">
            <v/>
          </cell>
          <cell r="M1123" t="str">
            <v/>
          </cell>
        </row>
        <row r="1124">
          <cell r="A1124" t="str">
            <v>12-02-030</v>
          </cell>
          <cell r="B1124" t="str">
            <v>12-02-030</v>
          </cell>
          <cell r="C1124" t="str">
            <v>PUERTA P03 (1.77x3.35). MARCO + ALA(S) EN MADERA. INCLUYE ACABADO FINAL</v>
          </cell>
          <cell r="D1124">
            <v>1</v>
          </cell>
          <cell r="E1124" t="str">
            <v>UN</v>
          </cell>
          <cell r="F1124" t="str">
            <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t="str">
            <v/>
          </cell>
          <cell r="C1134" t="str">
            <v>DIRECTO:  9,271,929 / UN</v>
          </cell>
          <cell r="D1134" t="str">
            <v xml:space="preserve">  </v>
          </cell>
          <cell r="E1134" t="str">
            <v/>
          </cell>
          <cell r="F1134" t="str">
            <v/>
          </cell>
          <cell r="G1134" t="str">
            <v/>
          </cell>
          <cell r="M1134" t="str">
            <v/>
          </cell>
        </row>
        <row r="1135">
          <cell r="A1135" t="str">
            <v/>
          </cell>
          <cell r="C1135" t="str">
            <v/>
          </cell>
          <cell r="E1135" t="str">
            <v/>
          </cell>
          <cell r="F1135" t="str">
            <v/>
          </cell>
          <cell r="G1135" t="str">
            <v/>
          </cell>
          <cell r="M1135" t="str">
            <v/>
          </cell>
        </row>
        <row r="1136">
          <cell r="A1136" t="str">
            <v>12-02-040</v>
          </cell>
          <cell r="B1136" t="str">
            <v>12-02-040</v>
          </cell>
          <cell r="C1136" t="str">
            <v>PUERTA P04 (1.55x2.71). MARCO + ALA(S) EN MADERA. INCLUYE ACABADO FINAL</v>
          </cell>
          <cell r="D1136">
            <v>1</v>
          </cell>
          <cell r="E1136" t="str">
            <v>UN</v>
          </cell>
          <cell r="F1136" t="str">
            <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t="str">
            <v/>
          </cell>
          <cell r="C1146" t="str">
            <v>DIRECTO:  6,207,670 / UN</v>
          </cell>
          <cell r="D1146" t="str">
            <v xml:space="preserve">  </v>
          </cell>
          <cell r="E1146" t="str">
            <v/>
          </cell>
          <cell r="F1146" t="str">
            <v/>
          </cell>
          <cell r="G1146" t="str">
            <v/>
          </cell>
          <cell r="M1146" t="str">
            <v/>
          </cell>
        </row>
        <row r="1147">
          <cell r="A1147" t="str">
            <v/>
          </cell>
          <cell r="C1147" t="str">
            <v/>
          </cell>
          <cell r="E1147" t="str">
            <v/>
          </cell>
          <cell r="F1147" t="str">
            <v/>
          </cell>
          <cell r="G1147" t="str">
            <v/>
          </cell>
          <cell r="M1147" t="str">
            <v/>
          </cell>
        </row>
        <row r="1148">
          <cell r="A1148" t="str">
            <v>12-02-050</v>
          </cell>
          <cell r="B1148" t="str">
            <v>12-02-050</v>
          </cell>
          <cell r="C1148" t="str">
            <v>PUERTA P05 (1.56x2.98). MARCO + ALA(S) EN MADERA. INCLUYE ACABADO FINAL</v>
          </cell>
          <cell r="D1148">
            <v>1</v>
          </cell>
          <cell r="E1148" t="str">
            <v>UN</v>
          </cell>
          <cell r="F1148" t="str">
            <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t="str">
            <v/>
          </cell>
          <cell r="C1158" t="str">
            <v>DIRECTO:  6,849,466 / UN</v>
          </cell>
          <cell r="D1158" t="str">
            <v xml:space="preserve">  </v>
          </cell>
          <cell r="E1158" t="str">
            <v/>
          </cell>
          <cell r="F1158" t="str">
            <v/>
          </cell>
          <cell r="G1158" t="str">
            <v/>
          </cell>
          <cell r="M1158" t="str">
            <v/>
          </cell>
        </row>
        <row r="1159">
          <cell r="A1159" t="str">
            <v/>
          </cell>
          <cell r="C1159" t="str">
            <v/>
          </cell>
          <cell r="E1159" t="str">
            <v/>
          </cell>
          <cell r="F1159" t="str">
            <v/>
          </cell>
          <cell r="G1159" t="str">
            <v/>
          </cell>
          <cell r="M1159" t="str">
            <v/>
          </cell>
        </row>
        <row r="1160">
          <cell r="A1160" t="str">
            <v>12-02-060</v>
          </cell>
          <cell r="B1160" t="str">
            <v>12-02-060</v>
          </cell>
          <cell r="C1160" t="str">
            <v>PUERTA P06 (1.55x3.13). MARCO + ALA(S) EN MADERA. INCLUYE ACABADO FINAL</v>
          </cell>
          <cell r="D1160">
            <v>1</v>
          </cell>
          <cell r="E1160" t="str">
            <v>UN</v>
          </cell>
          <cell r="F1160" t="str">
            <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t="str">
            <v/>
          </cell>
          <cell r="C1170" t="str">
            <v>DIRECTO:  7,145,056 / UN</v>
          </cell>
          <cell r="D1170" t="str">
            <v xml:space="preserve">  </v>
          </cell>
          <cell r="E1170" t="str">
            <v/>
          </cell>
          <cell r="F1170" t="str">
            <v/>
          </cell>
          <cell r="G1170" t="str">
            <v/>
          </cell>
          <cell r="M1170" t="str">
            <v/>
          </cell>
        </row>
        <row r="1171">
          <cell r="A1171" t="str">
            <v/>
          </cell>
          <cell r="C1171" t="str">
            <v/>
          </cell>
          <cell r="E1171" t="str">
            <v/>
          </cell>
          <cell r="F1171" t="str">
            <v/>
          </cell>
          <cell r="G1171" t="str">
            <v/>
          </cell>
          <cell r="M1171" t="str">
            <v/>
          </cell>
        </row>
        <row r="1172">
          <cell r="A1172" t="str">
            <v>12-02-070</v>
          </cell>
          <cell r="B1172" t="str">
            <v>12-02-070</v>
          </cell>
          <cell r="C1172" t="str">
            <v>PUERTA P07 (1.52x2.94). MARCO + ALA(S) EN MADERA. INCLUYE ACABADO FINAL</v>
          </cell>
          <cell r="D1172">
            <v>1</v>
          </cell>
          <cell r="E1172" t="str">
            <v>UN</v>
          </cell>
          <cell r="F1172" t="str">
            <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t="str">
            <v/>
          </cell>
          <cell r="C1182" t="str">
            <v>DIRECTO:  6,602,745 / UN</v>
          </cell>
          <cell r="D1182" t="str">
            <v xml:space="preserve">  </v>
          </cell>
          <cell r="E1182" t="str">
            <v/>
          </cell>
          <cell r="F1182" t="str">
            <v/>
          </cell>
          <cell r="G1182" t="str">
            <v/>
          </cell>
          <cell r="M1182" t="str">
            <v/>
          </cell>
        </row>
        <row r="1183">
          <cell r="A1183" t="str">
            <v/>
          </cell>
          <cell r="C1183" t="str">
            <v/>
          </cell>
          <cell r="E1183" t="str">
            <v/>
          </cell>
          <cell r="F1183" t="str">
            <v/>
          </cell>
          <cell r="G1183" t="str">
            <v/>
          </cell>
          <cell r="M1183" t="str">
            <v/>
          </cell>
        </row>
        <row r="1184">
          <cell r="A1184" t="str">
            <v>12-02-090</v>
          </cell>
          <cell r="B1184" t="str">
            <v>12-02-090</v>
          </cell>
          <cell r="C1184" t="str">
            <v>PUERTA P09 (1.58x2.94). MARCO + ALA(S) EN MADERA. INCLUYE ACABADO FINAL</v>
          </cell>
          <cell r="D1184">
            <v>1</v>
          </cell>
          <cell r="E1184" t="str">
            <v>UN</v>
          </cell>
          <cell r="F1184" t="str">
            <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t="str">
            <v/>
          </cell>
          <cell r="C1194" t="str">
            <v>DIRECTO:  5,685,882 / UN</v>
          </cell>
          <cell r="D1194" t="str">
            <v xml:space="preserve">  </v>
          </cell>
          <cell r="E1194" t="str">
            <v/>
          </cell>
          <cell r="F1194" t="str">
            <v/>
          </cell>
          <cell r="G1194" t="str">
            <v/>
          </cell>
          <cell r="M1194" t="str">
            <v/>
          </cell>
        </row>
        <row r="1195">
          <cell r="A1195" t="str">
            <v/>
          </cell>
          <cell r="C1195" t="str">
            <v/>
          </cell>
          <cell r="E1195" t="str">
            <v/>
          </cell>
          <cell r="F1195" t="str">
            <v/>
          </cell>
          <cell r="G1195" t="str">
            <v/>
          </cell>
          <cell r="M1195" t="str">
            <v/>
          </cell>
        </row>
        <row r="1196">
          <cell r="A1196" t="str">
            <v>12-02-100</v>
          </cell>
          <cell r="B1196" t="str">
            <v>12-02-100</v>
          </cell>
          <cell r="C1196" t="str">
            <v>PUERTA P10 (1.42x2.76). MARCO + ALA(S) EN MADERA. INCLUYE ACABADO FINAL</v>
          </cell>
          <cell r="D1196">
            <v>1</v>
          </cell>
          <cell r="E1196" t="str">
            <v>UN</v>
          </cell>
          <cell r="F1196" t="str">
            <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t="str">
            <v/>
          </cell>
          <cell r="C1206" t="str">
            <v>DIRECTO:  5,769,879 / UN</v>
          </cell>
          <cell r="D1206" t="str">
            <v xml:space="preserve">  </v>
          </cell>
          <cell r="E1206" t="str">
            <v/>
          </cell>
          <cell r="F1206" t="str">
            <v/>
          </cell>
          <cell r="G1206" t="str">
            <v/>
          </cell>
          <cell r="M1206" t="str">
            <v/>
          </cell>
        </row>
        <row r="1207">
          <cell r="A1207" t="str">
            <v/>
          </cell>
          <cell r="C1207" t="str">
            <v/>
          </cell>
          <cell r="E1207" t="str">
            <v/>
          </cell>
          <cell r="F1207" t="str">
            <v/>
          </cell>
          <cell r="G1207" t="str">
            <v/>
          </cell>
          <cell r="M1207" t="str">
            <v/>
          </cell>
        </row>
        <row r="1208">
          <cell r="A1208" t="str">
            <v>12-02-110</v>
          </cell>
          <cell r="B1208" t="str">
            <v>12-02-110</v>
          </cell>
          <cell r="C1208" t="str">
            <v>PUERTA P11 (1.42x2.60). MARCO + ALA(S) EN MADERA. INCLUYE ACABADO FINAL</v>
          </cell>
          <cell r="D1208">
            <v>1</v>
          </cell>
          <cell r="E1208" t="str">
            <v>UN</v>
          </cell>
          <cell r="F1208" t="str">
            <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t="str">
            <v/>
          </cell>
          <cell r="C1218" t="str">
            <v>DIRECTO:  5,458,456 / UN</v>
          </cell>
          <cell r="D1218" t="str">
            <v xml:space="preserve">  </v>
          </cell>
          <cell r="E1218" t="str">
            <v/>
          </cell>
          <cell r="F1218" t="str">
            <v/>
          </cell>
          <cell r="G1218" t="str">
            <v/>
          </cell>
          <cell r="M1218" t="str">
            <v/>
          </cell>
        </row>
        <row r="1219">
          <cell r="A1219" t="str">
            <v/>
          </cell>
          <cell r="C1219" t="str">
            <v/>
          </cell>
          <cell r="E1219" t="str">
            <v/>
          </cell>
          <cell r="F1219" t="str">
            <v/>
          </cell>
          <cell r="G1219" t="str">
            <v/>
          </cell>
          <cell r="M1219" t="str">
            <v/>
          </cell>
        </row>
        <row r="1220">
          <cell r="A1220" t="str">
            <v>12-02-120</v>
          </cell>
          <cell r="B1220" t="str">
            <v>12-02-120</v>
          </cell>
          <cell r="C1220" t="str">
            <v>PUERTA P12 (1.49x2.74). MARCO + ALA(S) EN MADERA. INCLUYE ACABADO FINAL</v>
          </cell>
          <cell r="D1220">
            <v>1</v>
          </cell>
          <cell r="E1220" t="str">
            <v>UN</v>
          </cell>
          <cell r="F1220" t="str">
            <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t="str">
            <v/>
          </cell>
          <cell r="C1230" t="str">
            <v>DIRECTO:  6,477,845 / UN</v>
          </cell>
          <cell r="D1230" t="str">
            <v xml:space="preserve">  </v>
          </cell>
          <cell r="E1230" t="str">
            <v/>
          </cell>
          <cell r="F1230" t="str">
            <v/>
          </cell>
          <cell r="G1230" t="str">
            <v/>
          </cell>
          <cell r="M1230" t="str">
            <v/>
          </cell>
        </row>
        <row r="1231">
          <cell r="A1231" t="str">
            <v/>
          </cell>
          <cell r="C1231" t="str">
            <v/>
          </cell>
          <cell r="E1231" t="str">
            <v/>
          </cell>
          <cell r="F1231" t="str">
            <v/>
          </cell>
          <cell r="G1231" t="str">
            <v/>
          </cell>
          <cell r="M1231" t="str">
            <v/>
          </cell>
        </row>
        <row r="1232">
          <cell r="A1232" t="str">
            <v>12-02-130</v>
          </cell>
          <cell r="B1232" t="str">
            <v>12-02-130</v>
          </cell>
          <cell r="C1232" t="str">
            <v>PUERTA P13 (1.42x2.60). MARCO + ALA(S) EN MADERA. INCLUYE ACABADO FINAL</v>
          </cell>
          <cell r="D1232">
            <v>1</v>
          </cell>
          <cell r="E1232" t="str">
            <v>UN</v>
          </cell>
          <cell r="F1232" t="str">
            <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t="str">
            <v/>
          </cell>
          <cell r="C1242" t="str">
            <v>DIRECTO:  5,772,654 / UN</v>
          </cell>
          <cell r="D1242" t="str">
            <v xml:space="preserve">  </v>
          </cell>
          <cell r="E1242" t="str">
            <v/>
          </cell>
          <cell r="F1242" t="str">
            <v/>
          </cell>
          <cell r="G1242" t="str">
            <v/>
          </cell>
          <cell r="M1242" t="str">
            <v/>
          </cell>
        </row>
        <row r="1243">
          <cell r="A1243" t="str">
            <v/>
          </cell>
          <cell r="C1243" t="str">
            <v/>
          </cell>
          <cell r="E1243" t="str">
            <v/>
          </cell>
          <cell r="F1243" t="str">
            <v/>
          </cell>
          <cell r="G1243" t="str">
            <v/>
          </cell>
          <cell r="M1243" t="str">
            <v/>
          </cell>
        </row>
        <row r="1244">
          <cell r="A1244" t="str">
            <v>12-02-140</v>
          </cell>
          <cell r="B1244" t="str">
            <v>12-02-140</v>
          </cell>
          <cell r="C1244" t="str">
            <v>PUERTA P14 (1.49x2.34). MARCO + ALA(S) EN MADERA. INCLUYE ACABADO FINAL</v>
          </cell>
          <cell r="D1244">
            <v>1</v>
          </cell>
          <cell r="E1244" t="str">
            <v>UN</v>
          </cell>
          <cell r="F1244" t="str">
            <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t="str">
            <v/>
          </cell>
          <cell r="C1254" t="str">
            <v>DIRECTO:  5,143,403 / UN</v>
          </cell>
          <cell r="D1254" t="str">
            <v xml:space="preserve">  </v>
          </cell>
          <cell r="E1254" t="str">
            <v/>
          </cell>
          <cell r="F1254" t="str">
            <v/>
          </cell>
          <cell r="G1254" t="str">
            <v/>
          </cell>
          <cell r="M1254" t="str">
            <v/>
          </cell>
        </row>
        <row r="1255">
          <cell r="A1255" t="str">
            <v/>
          </cell>
          <cell r="C1255" t="str">
            <v/>
          </cell>
          <cell r="E1255" t="str">
            <v/>
          </cell>
          <cell r="F1255" t="str">
            <v/>
          </cell>
          <cell r="G1255" t="str">
            <v/>
          </cell>
          <cell r="M1255" t="str">
            <v/>
          </cell>
        </row>
        <row r="1256">
          <cell r="A1256" t="str">
            <v>12-02-170</v>
          </cell>
          <cell r="B1256" t="str">
            <v>12-02-170</v>
          </cell>
          <cell r="C1256" t="str">
            <v>PUERTA P17 (0.90x2.10). MARCO + ALA(S) EN MADERA. INCLUYE ACABADO FINAL</v>
          </cell>
          <cell r="D1256">
            <v>4</v>
          </cell>
          <cell r="E1256" t="str">
            <v>UN</v>
          </cell>
          <cell r="F1256" t="str">
            <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t="str">
            <v/>
          </cell>
          <cell r="C1267" t="str">
            <v>DIRECTO:  811,171 / UN</v>
          </cell>
          <cell r="D1267" t="str">
            <v xml:space="preserve">  </v>
          </cell>
          <cell r="E1267" t="str">
            <v/>
          </cell>
          <cell r="F1267" t="str">
            <v/>
          </cell>
          <cell r="G1267" t="str">
            <v/>
          </cell>
          <cell r="M1267" t="str">
            <v/>
          </cell>
        </row>
        <row r="1268">
          <cell r="A1268" t="str">
            <v/>
          </cell>
          <cell r="C1268" t="str">
            <v/>
          </cell>
          <cell r="E1268" t="str">
            <v/>
          </cell>
          <cell r="F1268" t="str">
            <v/>
          </cell>
          <cell r="G1268" t="str">
            <v/>
          </cell>
          <cell r="M1268" t="str">
            <v/>
          </cell>
        </row>
        <row r="1269">
          <cell r="A1269" t="str">
            <v>12-02-180</v>
          </cell>
          <cell r="B1269" t="str">
            <v>12-02-180</v>
          </cell>
          <cell r="C1269" t="str">
            <v>PUERTA P18 (0.80x2.10). MARCO + ALA(S) EN MADERA. INCLUYE ACABADO FINAL</v>
          </cell>
          <cell r="D1269">
            <v>11</v>
          </cell>
          <cell r="E1269" t="str">
            <v>UN</v>
          </cell>
          <cell r="F1269" t="str">
            <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t="str">
            <v/>
          </cell>
          <cell r="C1280" t="str">
            <v>DIRECTO:  731,965 / UN</v>
          </cell>
          <cell r="D1280" t="str">
            <v xml:space="preserve">  </v>
          </cell>
          <cell r="E1280" t="str">
            <v/>
          </cell>
          <cell r="F1280" t="str">
            <v/>
          </cell>
          <cell r="G1280" t="str">
            <v/>
          </cell>
          <cell r="M1280" t="str">
            <v/>
          </cell>
        </row>
        <row r="1281">
          <cell r="A1281" t="str">
            <v/>
          </cell>
          <cell r="C1281" t="str">
            <v/>
          </cell>
          <cell r="E1281" t="str">
            <v/>
          </cell>
          <cell r="F1281" t="str">
            <v/>
          </cell>
          <cell r="G1281" t="str">
            <v/>
          </cell>
          <cell r="M1281" t="str">
            <v/>
          </cell>
        </row>
        <row r="1282">
          <cell r="A1282" t="str">
            <v>12-02-190</v>
          </cell>
          <cell r="B1282" t="str">
            <v>12-02-190</v>
          </cell>
          <cell r="C1282" t="str">
            <v>PUERTA P19 (0.70x2.10). MARCO + ALA(S) EN MADERA. INCLUYE ACABADO FINAL</v>
          </cell>
          <cell r="D1282">
            <v>3</v>
          </cell>
          <cell r="E1282" t="str">
            <v>UN</v>
          </cell>
          <cell r="F1282" t="str">
            <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t="str">
            <v/>
          </cell>
          <cell r="C1293" t="str">
            <v>DIRECTO:  665,250 / UN</v>
          </cell>
          <cell r="D1293" t="str">
            <v xml:space="preserve">  </v>
          </cell>
          <cell r="E1293" t="str">
            <v/>
          </cell>
          <cell r="F1293" t="str">
            <v/>
          </cell>
          <cell r="G1293" t="str">
            <v/>
          </cell>
          <cell r="M1293" t="str">
            <v/>
          </cell>
        </row>
        <row r="1294">
          <cell r="A1294" t="str">
            <v/>
          </cell>
          <cell r="C1294" t="str">
            <v/>
          </cell>
          <cell r="E1294" t="str">
            <v/>
          </cell>
          <cell r="F1294" t="str">
            <v/>
          </cell>
          <cell r="G1294" t="str">
            <v/>
          </cell>
          <cell r="M1294" t="str">
            <v/>
          </cell>
        </row>
        <row r="1295">
          <cell r="A1295" t="str">
            <v>12-02-200</v>
          </cell>
          <cell r="B1295" t="str">
            <v>12-02-200</v>
          </cell>
          <cell r="C1295" t="str">
            <v>PUERTA P20 (1.00x2.10). MARCO + ALA(S) EN MADERA. INCLUYE ACABADO FINAL</v>
          </cell>
          <cell r="D1295">
            <v>3</v>
          </cell>
          <cell r="E1295" t="str">
            <v>UN</v>
          </cell>
          <cell r="F1295" t="str">
            <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t="str">
            <v/>
          </cell>
          <cell r="C1306" t="str">
            <v>DIRECTO:  857,498 / UN</v>
          </cell>
          <cell r="D1306" t="str">
            <v xml:space="preserve">  </v>
          </cell>
          <cell r="E1306" t="str">
            <v/>
          </cell>
          <cell r="F1306" t="str">
            <v/>
          </cell>
          <cell r="G1306" t="str">
            <v/>
          </cell>
          <cell r="M1306" t="str">
            <v/>
          </cell>
        </row>
        <row r="1307">
          <cell r="A1307" t="str">
            <v/>
          </cell>
          <cell r="C1307" t="str">
            <v/>
          </cell>
          <cell r="E1307" t="str">
            <v/>
          </cell>
          <cell r="F1307" t="str">
            <v/>
          </cell>
          <cell r="G1307" t="str">
            <v/>
          </cell>
          <cell r="M1307" t="str">
            <v/>
          </cell>
        </row>
        <row r="1308">
          <cell r="A1308" t="str">
            <v>12-02-210</v>
          </cell>
          <cell r="B1308" t="str">
            <v>12-02-210</v>
          </cell>
          <cell r="C1308" t="str">
            <v>PUERTA P21 (1.25x3.32). MARCO + ALA(S) EN MADERA. INCLUYE ACABADO FINAL</v>
          </cell>
          <cell r="D1308">
            <v>3</v>
          </cell>
          <cell r="E1308" t="str">
            <v>UN</v>
          </cell>
          <cell r="F1308" t="str">
            <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t="str">
            <v/>
          </cell>
          <cell r="C1319" t="str">
            <v>DIRECTO:  1,796,492 / UN</v>
          </cell>
          <cell r="D1319" t="str">
            <v xml:space="preserve">  </v>
          </cell>
          <cell r="E1319" t="str">
            <v/>
          </cell>
          <cell r="F1319" t="str">
            <v/>
          </cell>
          <cell r="G1319" t="str">
            <v/>
          </cell>
          <cell r="M1319" t="str">
            <v/>
          </cell>
        </row>
        <row r="1320">
          <cell r="A1320" t="str">
            <v/>
          </cell>
          <cell r="C1320" t="str">
            <v/>
          </cell>
          <cell r="E1320" t="str">
            <v/>
          </cell>
          <cell r="F1320" t="str">
            <v/>
          </cell>
          <cell r="G1320" t="str">
            <v/>
          </cell>
          <cell r="M1320" t="str">
            <v/>
          </cell>
        </row>
        <row r="1321">
          <cell r="A1321" t="str">
            <v>12-02-220</v>
          </cell>
          <cell r="B1321" t="str">
            <v>12-02-220</v>
          </cell>
          <cell r="C1321" t="str">
            <v>PUERTA P22 (1.42x2.73). MARCO + ALA(S) EN MADERA. INCLUYE ACABADO FINAL</v>
          </cell>
          <cell r="D1321">
            <v>2</v>
          </cell>
          <cell r="E1321" t="str">
            <v>UN</v>
          </cell>
          <cell r="F1321" t="str">
            <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t="str">
            <v/>
          </cell>
          <cell r="C1331" t="str">
            <v>DIRECTO:  5,750,148 / UN</v>
          </cell>
          <cell r="D1331" t="str">
            <v xml:space="preserve">  </v>
          </cell>
          <cell r="E1331" t="str">
            <v/>
          </cell>
          <cell r="F1331" t="str">
            <v/>
          </cell>
          <cell r="G1331" t="str">
            <v/>
          </cell>
          <cell r="M1331" t="str">
            <v/>
          </cell>
        </row>
        <row r="1332">
          <cell r="A1332" t="str">
            <v/>
          </cell>
          <cell r="C1332" t="str">
            <v/>
          </cell>
          <cell r="E1332" t="str">
            <v/>
          </cell>
          <cell r="F1332" t="str">
            <v/>
          </cell>
          <cell r="G1332" t="str">
            <v/>
          </cell>
          <cell r="M1332" t="str">
            <v/>
          </cell>
        </row>
        <row r="1333">
          <cell r="A1333" t="str">
            <v>12-02-230</v>
          </cell>
          <cell r="B1333" t="str">
            <v>12-02-230</v>
          </cell>
          <cell r="C1333" t="str">
            <v>PUERTA P23 (1.30x2.73). MARCO + ALA(S) EN MADERA. INCLUYE ACABADO FINAL</v>
          </cell>
          <cell r="D1333">
            <v>1</v>
          </cell>
          <cell r="E1333" t="str">
            <v>UN</v>
          </cell>
          <cell r="F1333" t="str">
            <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t="str">
            <v/>
          </cell>
          <cell r="C1343" t="str">
            <v>DIRECTO:  5,419,681 / UN</v>
          </cell>
          <cell r="D1343" t="str">
            <v xml:space="preserve">  </v>
          </cell>
          <cell r="E1343" t="str">
            <v/>
          </cell>
          <cell r="F1343" t="str">
            <v/>
          </cell>
          <cell r="G1343" t="str">
            <v/>
          </cell>
          <cell r="M1343" t="str">
            <v/>
          </cell>
        </row>
        <row r="1344">
          <cell r="A1344" t="str">
            <v/>
          </cell>
          <cell r="C1344" t="str">
            <v/>
          </cell>
          <cell r="E1344" t="str">
            <v/>
          </cell>
          <cell r="F1344" t="str">
            <v/>
          </cell>
          <cell r="G1344" t="str">
            <v/>
          </cell>
          <cell r="M1344" t="str">
            <v/>
          </cell>
        </row>
        <row r="1345">
          <cell r="A1345" t="str">
            <v>12-02-240</v>
          </cell>
          <cell r="B1345" t="str">
            <v>12-02-240</v>
          </cell>
          <cell r="C1345" t="str">
            <v>PUERTA P24 (1.20x2.73). MARCO + ALA(S) EN MADERA. INCLUYE ACABADO FINAL</v>
          </cell>
          <cell r="D1345">
            <v>6</v>
          </cell>
          <cell r="E1345" t="str">
            <v>UN</v>
          </cell>
          <cell r="F1345" t="str">
            <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t="str">
            <v/>
          </cell>
          <cell r="C1355" t="str">
            <v>DIRECTO:  4,841,253 / UN</v>
          </cell>
          <cell r="D1355" t="str">
            <v xml:space="preserve">  </v>
          </cell>
          <cell r="E1355" t="str">
            <v/>
          </cell>
          <cell r="F1355" t="str">
            <v/>
          </cell>
          <cell r="G1355" t="str">
            <v/>
          </cell>
          <cell r="M1355" t="str">
            <v/>
          </cell>
        </row>
        <row r="1356">
          <cell r="A1356" t="str">
            <v/>
          </cell>
          <cell r="C1356" t="str">
            <v/>
          </cell>
          <cell r="E1356" t="str">
            <v/>
          </cell>
          <cell r="F1356" t="str">
            <v/>
          </cell>
          <cell r="G1356" t="str">
            <v/>
          </cell>
          <cell r="M1356" t="str">
            <v/>
          </cell>
        </row>
        <row r="1357">
          <cell r="A1357" t="str">
            <v>12-02-250</v>
          </cell>
          <cell r="B1357" t="str">
            <v>12-02-250</v>
          </cell>
          <cell r="C1357" t="str">
            <v>PUERTA PV06 ((1.58+2.54)x2.73). MARCO + ALA(S) EN MADERA + VIDRIO TEMPLADO TRANSLUCIDO. INCLUYE ACABADO FINAL</v>
          </cell>
          <cell r="D1357">
            <v>1</v>
          </cell>
          <cell r="E1357" t="str">
            <v>UN</v>
          </cell>
          <cell r="F1357" t="str">
            <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t="str">
            <v/>
          </cell>
          <cell r="C1369" t="str">
            <v>DIRECTO:  5,553,410 / UN</v>
          </cell>
          <cell r="D1369" t="str">
            <v xml:space="preserve">  </v>
          </cell>
          <cell r="E1369" t="str">
            <v/>
          </cell>
          <cell r="F1369" t="str">
            <v/>
          </cell>
          <cell r="G1369" t="str">
            <v/>
          </cell>
          <cell r="M1369" t="str">
            <v/>
          </cell>
        </row>
        <row r="1370">
          <cell r="A1370" t="str">
            <v/>
          </cell>
          <cell r="C1370" t="str">
            <v/>
          </cell>
          <cell r="E1370" t="str">
            <v/>
          </cell>
          <cell r="F1370" t="str">
            <v/>
          </cell>
          <cell r="G1370" t="str">
            <v/>
          </cell>
          <cell r="M1370" t="str">
            <v/>
          </cell>
        </row>
        <row r="1371">
          <cell r="A1371" t="str">
            <v>12-03-010</v>
          </cell>
          <cell r="B1371" t="str">
            <v>12-03-010</v>
          </cell>
          <cell r="C1371" t="str">
            <v>CONSUETA. INCLUYE ESCALAS DE ACCESO AL ESCENARIO CON SU ESTRUCTURA, ENCHAPES EN MADERA Y CONCHA EN MADERA.</v>
          </cell>
          <cell r="D1371">
            <v>1</v>
          </cell>
          <cell r="E1371" t="str">
            <v>UN</v>
          </cell>
          <cell r="F1371" t="str">
            <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t="str">
            <v/>
          </cell>
          <cell r="C1375" t="str">
            <v>DIRECTO:  4,200,000 / UN</v>
          </cell>
          <cell r="D1375" t="str">
            <v xml:space="preserve">  </v>
          </cell>
          <cell r="E1375" t="str">
            <v/>
          </cell>
          <cell r="F1375" t="str">
            <v/>
          </cell>
          <cell r="G1375" t="str">
            <v/>
          </cell>
          <cell r="M1375" t="str">
            <v/>
          </cell>
        </row>
        <row r="1376">
          <cell r="A1376" t="str">
            <v/>
          </cell>
          <cell r="B1376" t="str">
            <v>13</v>
          </cell>
          <cell r="C1376" t="str">
            <v>MUEBLES, APARATOS SANITARIOS Y GRIFERIAS</v>
          </cell>
          <cell r="E1376" t="str">
            <v/>
          </cell>
          <cell r="F1376" t="str">
            <v/>
          </cell>
          <cell r="G1376" t="str">
            <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t="str">
            <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t="str">
            <v/>
          </cell>
          <cell r="C1384" t="str">
            <v>DIRECTO:  406,817 / M</v>
          </cell>
          <cell r="D1384" t="str">
            <v xml:space="preserve">  </v>
          </cell>
          <cell r="E1384" t="str">
            <v/>
          </cell>
          <cell r="F1384" t="str">
            <v/>
          </cell>
          <cell r="G1384" t="str">
            <v/>
          </cell>
          <cell r="M1384" t="str">
            <v/>
          </cell>
        </row>
        <row r="1385">
          <cell r="A1385" t="str">
            <v/>
          </cell>
          <cell r="C1385" t="str">
            <v/>
          </cell>
          <cell r="E1385" t="str">
            <v/>
          </cell>
          <cell r="F1385" t="str">
            <v/>
          </cell>
          <cell r="G1385" t="str">
            <v/>
          </cell>
          <cell r="M1385" t="str">
            <v/>
          </cell>
        </row>
        <row r="1386">
          <cell r="A1386" t="str">
            <v>13-01-020</v>
          </cell>
          <cell r="B1386" t="str">
            <v>13-01-020</v>
          </cell>
          <cell r="C1386" t="str">
            <v>MESONES PARA LAVAMANOS EN GRANITO PULIDO NEGRO. INCLUYE ANCLAJES A MUROS Y SOPORTES</v>
          </cell>
          <cell r="D1386">
            <v>9</v>
          </cell>
          <cell r="E1386" t="str">
            <v>M</v>
          </cell>
          <cell r="F1386" t="str">
            <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t="str">
            <v/>
          </cell>
          <cell r="C1393" t="str">
            <v>DIRECTO:  438,589 / M</v>
          </cell>
          <cell r="D1393" t="str">
            <v xml:space="preserve">  </v>
          </cell>
          <cell r="E1393" t="str">
            <v/>
          </cell>
          <cell r="F1393" t="str">
            <v/>
          </cell>
          <cell r="G1393" t="str">
            <v/>
          </cell>
          <cell r="M1393" t="str">
            <v/>
          </cell>
        </row>
        <row r="1394">
          <cell r="A1394" t="str">
            <v/>
          </cell>
          <cell r="C1394" t="str">
            <v/>
          </cell>
          <cell r="E1394" t="str">
            <v/>
          </cell>
          <cell r="F1394" t="str">
            <v/>
          </cell>
          <cell r="G1394" t="str">
            <v/>
          </cell>
          <cell r="M1394" t="str">
            <v/>
          </cell>
        </row>
        <row r="1395">
          <cell r="A1395" t="str">
            <v>13-01-030</v>
          </cell>
          <cell r="B1395" t="str">
            <v>13-01-030</v>
          </cell>
          <cell r="C1395" t="str">
            <v>MUEBLE COCINETA LOCAL CAFÉ. MESON EN ACERO INOXIDABLE CON POZUELO + MUEBLE BAJO EN FORMICA RH</v>
          </cell>
          <cell r="D1395">
            <v>3</v>
          </cell>
          <cell r="E1395" t="str">
            <v>M</v>
          </cell>
          <cell r="F1395" t="str">
            <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t="str">
            <v/>
          </cell>
          <cell r="C1402" t="str">
            <v>DIRECTO:  878,469 / M</v>
          </cell>
          <cell r="D1402" t="str">
            <v xml:space="preserve">  </v>
          </cell>
          <cell r="E1402" t="str">
            <v/>
          </cell>
          <cell r="F1402" t="str">
            <v/>
          </cell>
          <cell r="G1402" t="str">
            <v/>
          </cell>
          <cell r="M1402" t="str">
            <v/>
          </cell>
        </row>
        <row r="1403">
          <cell r="A1403" t="str">
            <v/>
          </cell>
          <cell r="C1403" t="str">
            <v/>
          </cell>
          <cell r="E1403" t="str">
            <v/>
          </cell>
          <cell r="F1403" t="str">
            <v/>
          </cell>
          <cell r="G1403" t="str">
            <v/>
          </cell>
          <cell r="M1403" t="str">
            <v/>
          </cell>
        </row>
        <row r="1404">
          <cell r="A1404" t="str">
            <v>13-01-040</v>
          </cell>
          <cell r="B1404" t="str">
            <v>13-01-040</v>
          </cell>
          <cell r="C1404" t="str">
            <v>BANCAS CAMERINOS EN CONCRETO F'C 21 MPA + GRANITO VACIADO Y PULIDO. INCLUYE ACERO DE REFUERZO</v>
          </cell>
          <cell r="D1404">
            <v>3</v>
          </cell>
          <cell r="E1404" t="str">
            <v>M</v>
          </cell>
          <cell r="F1404" t="str">
            <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t="str">
            <v/>
          </cell>
          <cell r="C1411" t="str">
            <v>DIRECTO:  473,915 / M</v>
          </cell>
          <cell r="D1411" t="str">
            <v xml:space="preserve">  </v>
          </cell>
          <cell r="E1411" t="str">
            <v/>
          </cell>
          <cell r="F1411" t="str">
            <v/>
          </cell>
          <cell r="G1411" t="str">
            <v/>
          </cell>
          <cell r="M1411" t="str">
            <v/>
          </cell>
        </row>
        <row r="1412">
          <cell r="A1412" t="str">
            <v/>
          </cell>
          <cell r="C1412" t="str">
            <v/>
          </cell>
          <cell r="D1412" t="str">
            <v xml:space="preserve">  </v>
          </cell>
          <cell r="E1412" t="str">
            <v/>
          </cell>
          <cell r="F1412" t="str">
            <v/>
          </cell>
          <cell r="G1412" t="str">
            <v/>
          </cell>
          <cell r="M1412" t="str">
            <v/>
          </cell>
        </row>
        <row r="1413">
          <cell r="A1413" t="str">
            <v/>
          </cell>
          <cell r="C1413" t="str">
            <v/>
          </cell>
          <cell r="E1413" t="str">
            <v/>
          </cell>
          <cell r="F1413" t="str">
            <v/>
          </cell>
          <cell r="G1413" t="str">
            <v/>
          </cell>
          <cell r="M1413" t="str">
            <v/>
          </cell>
        </row>
        <row r="1414">
          <cell r="A1414" t="str">
            <v>13-01-050</v>
          </cell>
          <cell r="B1414" t="str">
            <v>13-01-050</v>
          </cell>
          <cell r="C1414" t="str">
            <v>LAVAESCOBAS PREFABRICADO EN GRANO PULIDO. INCLUYE LLAVE CROMADA</v>
          </cell>
          <cell r="D1414">
            <v>3</v>
          </cell>
          <cell r="E1414" t="str">
            <v>UN</v>
          </cell>
          <cell r="F1414" t="str">
            <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t="str">
            <v/>
          </cell>
          <cell r="C1422" t="str">
            <v>DIRECTO:  161,248 / UN</v>
          </cell>
          <cell r="D1422" t="str">
            <v xml:space="preserve">  </v>
          </cell>
          <cell r="E1422" t="str">
            <v/>
          </cell>
          <cell r="F1422" t="str">
            <v/>
          </cell>
          <cell r="G1422" t="str">
            <v/>
          </cell>
          <cell r="M1422" t="str">
            <v/>
          </cell>
        </row>
        <row r="1423">
          <cell r="A1423" t="str">
            <v/>
          </cell>
          <cell r="C1423" t="str">
            <v/>
          </cell>
          <cell r="E1423" t="str">
            <v/>
          </cell>
          <cell r="F1423" t="str">
            <v/>
          </cell>
          <cell r="G1423" t="str">
            <v/>
          </cell>
          <cell r="M1423" t="str">
            <v/>
          </cell>
        </row>
        <row r="1424">
          <cell r="A1424" t="str">
            <v>13-01-100</v>
          </cell>
          <cell r="B1424" t="str">
            <v>13-01-100</v>
          </cell>
          <cell r="C1424" t="str">
            <v>SILLETERIA SIN ESPALDAR EN GRADERIAS SEGUNDO PISO</v>
          </cell>
          <cell r="D1424">
            <v>74</v>
          </cell>
          <cell r="E1424" t="str">
            <v>UN</v>
          </cell>
          <cell r="F1424" t="str">
            <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t="str">
            <v/>
          </cell>
          <cell r="C1428" t="str">
            <v>DIRECTO:  3,570,000 / UN</v>
          </cell>
          <cell r="D1428" t="str">
            <v xml:space="preserve">  </v>
          </cell>
          <cell r="E1428" t="str">
            <v/>
          </cell>
          <cell r="F1428" t="str">
            <v/>
          </cell>
          <cell r="G1428" t="str">
            <v/>
          </cell>
          <cell r="M1428" t="str">
            <v/>
          </cell>
        </row>
        <row r="1429">
          <cell r="A1429" t="str">
            <v/>
          </cell>
          <cell r="C1429" t="str">
            <v/>
          </cell>
          <cell r="E1429" t="str">
            <v/>
          </cell>
          <cell r="F1429" t="str">
            <v/>
          </cell>
          <cell r="G1429" t="str">
            <v/>
          </cell>
          <cell r="M1429" t="str">
            <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t="str">
            <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t="str">
            <v/>
          </cell>
          <cell r="C1441" t="str">
            <v>DIRECTO:  388,616 / UN</v>
          </cell>
          <cell r="E1441" t="str">
            <v/>
          </cell>
          <cell r="F1441" t="str">
            <v/>
          </cell>
          <cell r="G1441" t="str">
            <v/>
          </cell>
          <cell r="M1441" t="str">
            <v/>
          </cell>
        </row>
        <row r="1442">
          <cell r="A1442" t="str">
            <v/>
          </cell>
          <cell r="C1442" t="str">
            <v/>
          </cell>
          <cell r="E1442" t="str">
            <v/>
          </cell>
          <cell r="F1442" t="str">
            <v/>
          </cell>
          <cell r="G1442" t="str">
            <v/>
          </cell>
          <cell r="M1442" t="str">
            <v/>
          </cell>
        </row>
        <row r="1443">
          <cell r="A1443" t="str">
            <v>13-03-012</v>
          </cell>
          <cell r="B1443" t="str">
            <v>13-03-012</v>
          </cell>
          <cell r="C1443" t="str">
            <v>SANITARIO REF. AQUAJET DE CORONA O EQUIVALENTE + ASIENTO SANITARIO INSTITUCIONAL ABIERTO COLOR BLANCO + GRIFERIA</v>
          </cell>
          <cell r="D1443">
            <v>6</v>
          </cell>
          <cell r="E1443" t="str">
            <v>UN</v>
          </cell>
          <cell r="F1443" t="str">
            <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t="str">
            <v/>
          </cell>
          <cell r="C1455" t="str">
            <v>DIRECTO:  400,028 / UN</v>
          </cell>
          <cell r="E1455" t="str">
            <v/>
          </cell>
          <cell r="F1455" t="str">
            <v/>
          </cell>
          <cell r="G1455" t="str">
            <v/>
          </cell>
          <cell r="M1455" t="str">
            <v/>
          </cell>
        </row>
        <row r="1456">
          <cell r="A1456" t="str">
            <v/>
          </cell>
          <cell r="C1456" t="str">
            <v/>
          </cell>
          <cell r="E1456" t="str">
            <v/>
          </cell>
          <cell r="F1456" t="str">
            <v/>
          </cell>
          <cell r="G1456" t="str">
            <v/>
          </cell>
          <cell r="M1456" t="str">
            <v/>
          </cell>
        </row>
        <row r="1457">
          <cell r="A1457" t="str">
            <v>13-03-020</v>
          </cell>
          <cell r="B1457" t="str">
            <v>13-03-020</v>
          </cell>
          <cell r="C1457" t="str">
            <v>ORINAL GRANDE PARA FLUXOMETRO DE CORONA O EQUIVALENTE COLOR BLANCO. INCLUYE GRAPAS PARA COLGAR Y DESAGUE SIFON</v>
          </cell>
          <cell r="D1457">
            <v>5</v>
          </cell>
          <cell r="E1457" t="str">
            <v>UN</v>
          </cell>
          <cell r="F1457" t="str">
            <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t="str">
            <v/>
          </cell>
          <cell r="C1469" t="str">
            <v>DIRECTO:  351,439 / UN</v>
          </cell>
          <cell r="E1469" t="str">
            <v/>
          </cell>
          <cell r="F1469" t="str">
            <v/>
          </cell>
          <cell r="G1469" t="str">
            <v/>
          </cell>
          <cell r="M1469" t="str">
            <v/>
          </cell>
        </row>
        <row r="1470">
          <cell r="A1470" t="str">
            <v/>
          </cell>
          <cell r="C1470" t="str">
            <v/>
          </cell>
          <cell r="E1470" t="str">
            <v/>
          </cell>
          <cell r="F1470" t="str">
            <v/>
          </cell>
          <cell r="G1470" t="str">
            <v/>
          </cell>
          <cell r="M1470" t="str">
            <v/>
          </cell>
        </row>
        <row r="1471">
          <cell r="A1471" t="str">
            <v>13-03-030</v>
          </cell>
          <cell r="B1471" t="str">
            <v>13-03-030</v>
          </cell>
          <cell r="C1471" t="str">
            <v>LAVAMANOS DE SOBREPONER REF. SAN LORENZO DE CORONA O EQUIVALENTE. INCLUYE ABASTOS, SIFON Y DESAGUE SENCILLO</v>
          </cell>
          <cell r="D1471">
            <v>12</v>
          </cell>
          <cell r="E1471" t="str">
            <v>UN</v>
          </cell>
          <cell r="F1471" t="str">
            <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t="str">
            <v/>
          </cell>
          <cell r="C1483" t="str">
            <v>DIRECTO:  143,288 / UN</v>
          </cell>
          <cell r="E1483" t="str">
            <v/>
          </cell>
          <cell r="F1483" t="str">
            <v/>
          </cell>
          <cell r="G1483" t="str">
            <v/>
          </cell>
          <cell r="M1483" t="str">
            <v/>
          </cell>
        </row>
        <row r="1484">
          <cell r="A1484" t="str">
            <v/>
          </cell>
          <cell r="C1484" t="str">
            <v/>
          </cell>
          <cell r="E1484" t="str">
            <v/>
          </cell>
          <cell r="F1484" t="str">
            <v/>
          </cell>
          <cell r="G1484" t="str">
            <v/>
          </cell>
          <cell r="M1484" t="str">
            <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t="str">
            <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t="str">
            <v/>
          </cell>
          <cell r="C1497" t="str">
            <v>DIRECTO:  60,392 / UN</v>
          </cell>
          <cell r="E1497" t="str">
            <v/>
          </cell>
          <cell r="F1497" t="str">
            <v/>
          </cell>
          <cell r="G1497" t="str">
            <v/>
          </cell>
          <cell r="M1497" t="str">
            <v/>
          </cell>
        </row>
        <row r="1498">
          <cell r="A1498" t="str">
            <v/>
          </cell>
          <cell r="C1498" t="str">
            <v/>
          </cell>
          <cell r="E1498" t="str">
            <v/>
          </cell>
          <cell r="F1498" t="str">
            <v/>
          </cell>
          <cell r="G1498" t="str">
            <v/>
          </cell>
          <cell r="M1498" t="str">
            <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t="str">
            <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t="str">
            <v/>
          </cell>
          <cell r="C1506" t="str">
            <v>DIRECTO:  561,799 / UN</v>
          </cell>
          <cell r="E1506" t="str">
            <v/>
          </cell>
          <cell r="F1506" t="str">
            <v/>
          </cell>
          <cell r="G1506" t="str">
            <v/>
          </cell>
          <cell r="M1506" t="str">
            <v/>
          </cell>
        </row>
        <row r="1507">
          <cell r="A1507" t="str">
            <v/>
          </cell>
          <cell r="C1507" t="str">
            <v/>
          </cell>
          <cell r="E1507" t="str">
            <v/>
          </cell>
          <cell r="F1507" t="str">
            <v/>
          </cell>
          <cell r="G1507" t="str">
            <v/>
          </cell>
          <cell r="M1507" t="str">
            <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t="str">
            <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t="str">
            <v/>
          </cell>
          <cell r="C1515" t="str">
            <v>DIRECTO:  514,453 / UN</v>
          </cell>
          <cell r="E1515" t="str">
            <v/>
          </cell>
          <cell r="F1515" t="str">
            <v/>
          </cell>
          <cell r="G1515" t="str">
            <v/>
          </cell>
          <cell r="M1515" t="str">
            <v/>
          </cell>
        </row>
        <row r="1516">
          <cell r="A1516" t="str">
            <v/>
          </cell>
          <cell r="C1516" t="str">
            <v/>
          </cell>
          <cell r="E1516" t="str">
            <v/>
          </cell>
          <cell r="F1516" t="str">
            <v/>
          </cell>
          <cell r="G1516" t="str">
            <v/>
          </cell>
          <cell r="M1516" t="str">
            <v/>
          </cell>
        </row>
        <row r="1517">
          <cell r="A1517" t="str">
            <v>13-04-030</v>
          </cell>
          <cell r="B1517" t="str">
            <v>13-04-030</v>
          </cell>
          <cell r="C1517" t="str">
            <v>GRIFERIA PARA LAVAMANOS ANTIVANDALICA DE PUSH DE GRIVAL O EQUIVALENTE. INCLUYE ABASTOS.</v>
          </cell>
          <cell r="D1517">
            <v>18</v>
          </cell>
          <cell r="E1517" t="str">
            <v>UN</v>
          </cell>
          <cell r="F1517" t="str">
            <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t="str">
            <v/>
          </cell>
          <cell r="C1524" t="str">
            <v>DIRECTO:  522,479 / UN</v>
          </cell>
          <cell r="E1524" t="str">
            <v/>
          </cell>
          <cell r="F1524" t="str">
            <v/>
          </cell>
          <cell r="G1524" t="str">
            <v/>
          </cell>
          <cell r="M1524" t="str">
            <v/>
          </cell>
        </row>
        <row r="1525">
          <cell r="A1525" t="str">
            <v/>
          </cell>
          <cell r="C1525" t="str">
            <v/>
          </cell>
          <cell r="E1525" t="str">
            <v/>
          </cell>
          <cell r="F1525" t="str">
            <v/>
          </cell>
          <cell r="G1525" t="str">
            <v/>
          </cell>
          <cell r="M1525" t="str">
            <v/>
          </cell>
        </row>
        <row r="1526">
          <cell r="A1526" t="str">
            <v>13-04-040</v>
          </cell>
          <cell r="B1526" t="str">
            <v>13-04-040</v>
          </cell>
          <cell r="C1526" t="str">
            <v>GRIFERIA PARA DUCHAS REF. ANTIVANDALICA CON REGADERA EMPOTRADA DE GRIVAL O EQUIVALENTE.</v>
          </cell>
          <cell r="D1526">
            <v>2</v>
          </cell>
          <cell r="E1526" t="str">
            <v>UN</v>
          </cell>
          <cell r="F1526" t="str">
            <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t="str">
            <v/>
          </cell>
          <cell r="C1533" t="str">
            <v>DIRECTO:  257,003 / UN</v>
          </cell>
          <cell r="E1533" t="str">
            <v/>
          </cell>
          <cell r="F1533" t="str">
            <v/>
          </cell>
          <cell r="G1533" t="str">
            <v/>
          </cell>
          <cell r="M1533" t="str">
            <v/>
          </cell>
        </row>
        <row r="1534">
          <cell r="A1534" t="str">
            <v/>
          </cell>
          <cell r="C1534" t="str">
            <v/>
          </cell>
          <cell r="E1534" t="str">
            <v/>
          </cell>
          <cell r="F1534" t="str">
            <v/>
          </cell>
          <cell r="G1534" t="str">
            <v/>
          </cell>
          <cell r="M1534" t="str">
            <v/>
          </cell>
        </row>
        <row r="1535">
          <cell r="A1535" t="str">
            <v>13-04-050</v>
          </cell>
          <cell r="B1535" t="str">
            <v>13-04-050</v>
          </cell>
          <cell r="C1535" t="str">
            <v>GRIFERIA PARA LAVAPLATOS REF. GALAXIA DE GRIVAL O EQUIVALENTE.</v>
          </cell>
          <cell r="D1535">
            <v>1</v>
          </cell>
          <cell r="E1535" t="str">
            <v>UN</v>
          </cell>
          <cell r="F1535" t="str">
            <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t="str">
            <v/>
          </cell>
          <cell r="C1542" t="str">
            <v>DIRECTO:  75,798 / UN</v>
          </cell>
          <cell r="E1542" t="str">
            <v/>
          </cell>
          <cell r="F1542" t="str">
            <v/>
          </cell>
          <cell r="G1542" t="str">
            <v/>
          </cell>
          <cell r="M1542" t="str">
            <v/>
          </cell>
        </row>
        <row r="1543">
          <cell r="A1543" t="str">
            <v/>
          </cell>
          <cell r="C1543" t="str">
            <v/>
          </cell>
          <cell r="E1543" t="str">
            <v/>
          </cell>
          <cell r="F1543" t="str">
            <v/>
          </cell>
          <cell r="G1543" t="str">
            <v/>
          </cell>
          <cell r="M1543" t="str">
            <v/>
          </cell>
        </row>
        <row r="1544">
          <cell r="A1544" t="str">
            <v>13-05-010</v>
          </cell>
          <cell r="B1544" t="str">
            <v>13-05-010</v>
          </cell>
          <cell r="C1544" t="str">
            <v>DISPENSADORES DE PAPEL HIGIENICO EN ACERO INOXIDABLE DE SOCODA O EQUIVALENTE.</v>
          </cell>
          <cell r="D1544">
            <v>19</v>
          </cell>
          <cell r="E1544" t="str">
            <v>UN</v>
          </cell>
          <cell r="F1544" t="str">
            <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t="str">
            <v/>
          </cell>
          <cell r="C1549" t="str">
            <v>DIRECTO:  241,109 / UN</v>
          </cell>
          <cell r="D1549" t="str">
            <v xml:space="preserve">  </v>
          </cell>
          <cell r="E1549" t="str">
            <v/>
          </cell>
          <cell r="F1549" t="str">
            <v/>
          </cell>
          <cell r="G1549" t="str">
            <v/>
          </cell>
          <cell r="M1549" t="str">
            <v/>
          </cell>
        </row>
        <row r="1550">
          <cell r="A1550" t="str">
            <v/>
          </cell>
          <cell r="C1550" t="str">
            <v/>
          </cell>
          <cell r="E1550" t="str">
            <v/>
          </cell>
          <cell r="F1550" t="str">
            <v/>
          </cell>
          <cell r="G1550" t="str">
            <v/>
          </cell>
          <cell r="M1550" t="str">
            <v/>
          </cell>
        </row>
        <row r="1551">
          <cell r="A1551" t="str">
            <v>13-05-020</v>
          </cell>
          <cell r="B1551" t="str">
            <v>13-05-020</v>
          </cell>
          <cell r="C1551" t="str">
            <v>DISPENSADORES DE TOALLAS DE PAPEL EN ACERO INOXIDABLE DE SOCODA O EQUIVALENTE.</v>
          </cell>
          <cell r="D1551">
            <v>14</v>
          </cell>
          <cell r="E1551" t="str">
            <v>UN</v>
          </cell>
          <cell r="F1551" t="str">
            <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t="str">
            <v/>
          </cell>
          <cell r="C1556" t="str">
            <v>DIRECTO:  212,209 / UN</v>
          </cell>
          <cell r="D1556" t="str">
            <v xml:space="preserve">  </v>
          </cell>
          <cell r="E1556" t="str">
            <v/>
          </cell>
          <cell r="F1556" t="str">
            <v/>
          </cell>
          <cell r="G1556" t="str">
            <v/>
          </cell>
          <cell r="M1556" t="str">
            <v/>
          </cell>
        </row>
        <row r="1557">
          <cell r="A1557" t="str">
            <v/>
          </cell>
          <cell r="C1557" t="str">
            <v/>
          </cell>
          <cell r="E1557" t="str">
            <v/>
          </cell>
          <cell r="F1557" t="str">
            <v/>
          </cell>
          <cell r="G1557" t="str">
            <v/>
          </cell>
          <cell r="M1557" t="str">
            <v/>
          </cell>
        </row>
        <row r="1558">
          <cell r="A1558" t="str">
            <v>13-05-030</v>
          </cell>
          <cell r="B1558" t="str">
            <v>13-05-030</v>
          </cell>
          <cell r="C1558" t="str">
            <v>DISPENSADORES DE JABON EN ACERO INOXIDABLE DE SOCODA O EQUIVALENTE.</v>
          </cell>
          <cell r="D1558">
            <v>14</v>
          </cell>
          <cell r="E1558" t="str">
            <v>UN</v>
          </cell>
          <cell r="F1558" t="str">
            <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t="str">
            <v/>
          </cell>
          <cell r="C1563" t="str">
            <v>DIRECTO:  172,209 / UN</v>
          </cell>
          <cell r="D1563" t="str">
            <v xml:space="preserve">  </v>
          </cell>
          <cell r="E1563" t="str">
            <v/>
          </cell>
          <cell r="F1563" t="str">
            <v/>
          </cell>
          <cell r="G1563" t="str">
            <v/>
          </cell>
          <cell r="M1563" t="str">
            <v/>
          </cell>
        </row>
        <row r="1564">
          <cell r="A1564" t="str">
            <v/>
          </cell>
          <cell r="C1564" t="str">
            <v/>
          </cell>
          <cell r="E1564" t="str">
            <v/>
          </cell>
          <cell r="F1564" t="str">
            <v/>
          </cell>
          <cell r="G1564" t="str">
            <v/>
          </cell>
          <cell r="M1564" t="str">
            <v/>
          </cell>
        </row>
        <row r="1565">
          <cell r="A1565" t="str">
            <v>13-05-040</v>
          </cell>
          <cell r="B1565" t="str">
            <v>13-05-040</v>
          </cell>
          <cell r="C1565" t="str">
            <v>BARRAS DE SEGURIDAD 18" EN ACERO INOXIDABLE DE GRIVAL O EQUIVALENTE.</v>
          </cell>
          <cell r="D1565">
            <v>1</v>
          </cell>
          <cell r="E1565" t="str">
            <v>UN</v>
          </cell>
          <cell r="F1565" t="str">
            <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t="str">
            <v/>
          </cell>
          <cell r="C1570" t="str">
            <v>DIRECTO:  123,209 / UN</v>
          </cell>
          <cell r="D1570" t="str">
            <v xml:space="preserve">  </v>
          </cell>
          <cell r="E1570" t="str">
            <v/>
          </cell>
          <cell r="F1570" t="str">
            <v/>
          </cell>
          <cell r="G1570" t="str">
            <v/>
          </cell>
          <cell r="M1570" t="str">
            <v/>
          </cell>
        </row>
        <row r="1571">
          <cell r="A1571" t="str">
            <v/>
          </cell>
          <cell r="C1571" t="str">
            <v/>
          </cell>
          <cell r="E1571" t="str">
            <v/>
          </cell>
          <cell r="F1571" t="str">
            <v/>
          </cell>
          <cell r="G1571" t="str">
            <v/>
          </cell>
          <cell r="M1571" t="str">
            <v/>
          </cell>
        </row>
        <row r="1572">
          <cell r="A1572" t="str">
            <v>13-05-050</v>
          </cell>
          <cell r="B1572" t="str">
            <v>13-05-050</v>
          </cell>
          <cell r="C1572" t="str">
            <v>BARRAS DE SEGURIDAD 30" EN ACERO INOXIDABLE DE GRIVAL O EQUIVALENTE.</v>
          </cell>
          <cell r="D1572">
            <v>1</v>
          </cell>
          <cell r="E1572" t="str">
            <v>UN</v>
          </cell>
          <cell r="F1572" t="str">
            <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t="str">
            <v/>
          </cell>
          <cell r="C1577" t="str">
            <v>DIRECTO:  145,210 / UN</v>
          </cell>
          <cell r="D1577" t="str">
            <v xml:space="preserve">  </v>
          </cell>
          <cell r="E1577" t="str">
            <v/>
          </cell>
          <cell r="F1577" t="str">
            <v/>
          </cell>
          <cell r="G1577" t="str">
            <v/>
          </cell>
          <cell r="M1577" t="str">
            <v/>
          </cell>
        </row>
        <row r="1578">
          <cell r="A1578" t="str">
            <v/>
          </cell>
          <cell r="C1578" t="str">
            <v/>
          </cell>
          <cell r="E1578" t="str">
            <v/>
          </cell>
          <cell r="F1578" t="str">
            <v/>
          </cell>
          <cell r="G1578" t="str">
            <v/>
          </cell>
          <cell r="M1578" t="str">
            <v/>
          </cell>
        </row>
        <row r="1579">
          <cell r="A1579" t="str">
            <v>13-05-060</v>
          </cell>
          <cell r="B1579" t="str">
            <v>13-05-060</v>
          </cell>
          <cell r="C1579" t="str">
            <v>REJILLAS DE PISO EN ALUMINIO Ø 4"</v>
          </cell>
          <cell r="D1579">
            <v>19</v>
          </cell>
          <cell r="E1579" t="str">
            <v>UN</v>
          </cell>
          <cell r="F1579" t="str">
            <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t="str">
            <v/>
          </cell>
          <cell r="C1586" t="str">
            <v>DIRECTO:  12,063 / UN</v>
          </cell>
          <cell r="D1586" t="str">
            <v xml:space="preserve">  </v>
          </cell>
          <cell r="E1586" t="str">
            <v/>
          </cell>
          <cell r="F1586" t="str">
            <v/>
          </cell>
          <cell r="G1586" t="str">
            <v/>
          </cell>
          <cell r="M1586" t="str">
            <v/>
          </cell>
        </row>
        <row r="1587">
          <cell r="A1587" t="str">
            <v/>
          </cell>
          <cell r="C1587" t="str">
            <v/>
          </cell>
          <cell r="E1587" t="str">
            <v/>
          </cell>
          <cell r="F1587" t="str">
            <v/>
          </cell>
          <cell r="G1587" t="str">
            <v/>
          </cell>
          <cell r="M1587" t="str">
            <v/>
          </cell>
        </row>
        <row r="1588">
          <cell r="A1588" t="str">
            <v>13-05-070</v>
          </cell>
          <cell r="B1588" t="str">
            <v>13-05-070</v>
          </cell>
          <cell r="C1588" t="str">
            <v>ESPEJOS 5 MM. CALIDAD PELDAR O EQUIVALENTE. INCLUYE ANCLAJES A MURO</v>
          </cell>
          <cell r="D1588">
            <v>12</v>
          </cell>
          <cell r="E1588" t="str">
            <v>M2</v>
          </cell>
          <cell r="F1588" t="str">
            <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t="str">
            <v/>
          </cell>
          <cell r="C1593" t="str">
            <v>DIRECTO:  106,991 / M2</v>
          </cell>
          <cell r="D1593" t="str">
            <v xml:space="preserve">  </v>
          </cell>
          <cell r="E1593" t="str">
            <v/>
          </cell>
          <cell r="F1593" t="str">
            <v/>
          </cell>
          <cell r="G1593" t="str">
            <v/>
          </cell>
          <cell r="M1593" t="str">
            <v/>
          </cell>
        </row>
        <row r="1594">
          <cell r="A1594" t="str">
            <v/>
          </cell>
          <cell r="C1594" t="str">
            <v/>
          </cell>
          <cell r="E1594" t="str">
            <v/>
          </cell>
          <cell r="F1594" t="str">
            <v/>
          </cell>
          <cell r="G1594" t="str">
            <v/>
          </cell>
          <cell r="M1594" t="str">
            <v/>
          </cell>
        </row>
        <row r="1595">
          <cell r="A1595" t="str">
            <v>13-05-080</v>
          </cell>
          <cell r="B1595" t="str">
            <v>13-05-080</v>
          </cell>
          <cell r="C1595" t="str">
            <v>DIVISIONES EN ACERO INOXIDABLE TIPO SOCODA O EQUIVALENTE</v>
          </cell>
          <cell r="D1595">
            <v>41</v>
          </cell>
          <cell r="E1595" t="str">
            <v>M2</v>
          </cell>
          <cell r="F1595" t="str">
            <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t="str">
            <v/>
          </cell>
          <cell r="C1597" t="str">
            <v>DIRECTO:  621,180 / M2</v>
          </cell>
          <cell r="D1597" t="str">
            <v xml:space="preserve">  </v>
          </cell>
          <cell r="E1597" t="str">
            <v/>
          </cell>
          <cell r="F1597" t="str">
            <v/>
          </cell>
          <cell r="G1597" t="str">
            <v/>
          </cell>
          <cell r="M1597" t="str">
            <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t="str">
            <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t="str">
            <v/>
          </cell>
          <cell r="C6" t="str">
            <v>DIRECTO:  5,080 / hr</v>
          </cell>
          <cell r="E6" t="str">
            <v/>
          </cell>
          <cell r="F6" t="str">
            <v/>
          </cell>
          <cell r="G6" t="str">
            <v/>
          </cell>
          <cell r="J6" t="str">
            <v/>
          </cell>
        </row>
        <row r="7">
          <cell r="A7" t="str">
            <v/>
          </cell>
          <cell r="C7" t="str">
            <v/>
          </cell>
          <cell r="E7" t="str">
            <v/>
          </cell>
          <cell r="F7" t="str">
            <v/>
          </cell>
          <cell r="G7" t="str">
            <v/>
          </cell>
          <cell r="J7" t="str">
            <v/>
          </cell>
        </row>
        <row r="8">
          <cell r="A8" t="str">
            <v>au10100</v>
          </cell>
          <cell r="B8" t="str">
            <v>au10100</v>
          </cell>
          <cell r="C8" t="str">
            <v>Aux MO oficial obra negra</v>
          </cell>
          <cell r="E8" t="str">
            <v>hr</v>
          </cell>
          <cell r="F8" t="str">
            <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t="str">
            <v/>
          </cell>
          <cell r="C11" t="str">
            <v>DIRECTO:  7,619 / hr</v>
          </cell>
          <cell r="E11" t="str">
            <v/>
          </cell>
          <cell r="F11" t="str">
            <v/>
          </cell>
          <cell r="G11" t="str">
            <v/>
          </cell>
          <cell r="J11" t="str">
            <v/>
          </cell>
        </row>
        <row r="12">
          <cell r="A12" t="str">
            <v/>
          </cell>
          <cell r="C12" t="str">
            <v/>
          </cell>
          <cell r="E12" t="str">
            <v/>
          </cell>
          <cell r="F12" t="str">
            <v/>
          </cell>
          <cell r="G12" t="str">
            <v/>
          </cell>
          <cell r="J12" t="str">
            <v/>
          </cell>
        </row>
        <row r="13">
          <cell r="A13" t="str">
            <v>au10200</v>
          </cell>
          <cell r="B13" t="str">
            <v>au10200</v>
          </cell>
          <cell r="C13" t="str">
            <v>Aux MO oficial obra blanca</v>
          </cell>
          <cell r="E13" t="str">
            <v>hr</v>
          </cell>
          <cell r="F13" t="str">
            <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t="str">
            <v/>
          </cell>
          <cell r="C16" t="str">
            <v>DIRECTO:  10,159 / hr</v>
          </cell>
          <cell r="E16" t="str">
            <v/>
          </cell>
          <cell r="F16" t="str">
            <v/>
          </cell>
          <cell r="G16" t="str">
            <v/>
          </cell>
          <cell r="J16" t="str">
            <v/>
          </cell>
        </row>
        <row r="17">
          <cell r="A17" t="str">
            <v/>
          </cell>
          <cell r="C17" t="str">
            <v/>
          </cell>
          <cell r="E17" t="str">
            <v/>
          </cell>
          <cell r="F17" t="str">
            <v/>
          </cell>
          <cell r="G17" t="str">
            <v/>
          </cell>
          <cell r="J17" t="str">
            <v/>
          </cell>
        </row>
        <row r="18">
          <cell r="A18" t="str">
            <v>au10220</v>
          </cell>
          <cell r="B18" t="str">
            <v>au10220</v>
          </cell>
          <cell r="C18" t="str">
            <v>Aux MO celador</v>
          </cell>
          <cell r="E18" t="str">
            <v>hr</v>
          </cell>
          <cell r="F18" t="str">
            <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t="str">
            <v/>
          </cell>
          <cell r="C21" t="str">
            <v>DIRECTO:  6,858 / hr</v>
          </cell>
          <cell r="E21" t="str">
            <v/>
          </cell>
          <cell r="F21" t="str">
            <v/>
          </cell>
          <cell r="G21" t="str">
            <v/>
          </cell>
          <cell r="J21" t="str">
            <v/>
          </cell>
        </row>
        <row r="22">
          <cell r="A22" t="str">
            <v/>
          </cell>
          <cell r="C22" t="str">
            <v/>
          </cell>
          <cell r="E22" t="str">
            <v/>
          </cell>
          <cell r="F22" t="str">
            <v/>
          </cell>
          <cell r="G22" t="str">
            <v/>
          </cell>
          <cell r="J22" t="str">
            <v/>
          </cell>
        </row>
        <row r="23">
          <cell r="A23" t="str">
            <v>au10250</v>
          </cell>
          <cell r="B23" t="str">
            <v>au10250</v>
          </cell>
          <cell r="C23" t="str">
            <v>Aux MO oficial obra electrica</v>
          </cell>
          <cell r="E23" t="str">
            <v>hr</v>
          </cell>
          <cell r="F23" t="str">
            <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t="str">
            <v/>
          </cell>
          <cell r="C26" t="str">
            <v>DIRECTO:  10,159 / hr</v>
          </cell>
          <cell r="E26" t="str">
            <v/>
          </cell>
          <cell r="F26" t="str">
            <v/>
          </cell>
          <cell r="G26" t="str">
            <v/>
          </cell>
          <cell r="J26" t="str">
            <v/>
          </cell>
        </row>
        <row r="27">
          <cell r="A27" t="str">
            <v/>
          </cell>
          <cell r="C27" t="str">
            <v/>
          </cell>
          <cell r="E27" t="str">
            <v/>
          </cell>
          <cell r="F27" t="str">
            <v/>
          </cell>
          <cell r="G27" t="str">
            <v/>
          </cell>
          <cell r="J27" t="str">
            <v/>
          </cell>
        </row>
        <row r="28">
          <cell r="A28" t="str">
            <v>au10260</v>
          </cell>
          <cell r="B28" t="str">
            <v>au10260</v>
          </cell>
          <cell r="C28" t="str">
            <v>Aux MO oficial carpintero</v>
          </cell>
          <cell r="E28" t="str">
            <v>hr</v>
          </cell>
          <cell r="F28" t="str">
            <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t="str">
            <v/>
          </cell>
          <cell r="C31" t="str">
            <v>DIRECTO:  12,698 / hr</v>
          </cell>
          <cell r="E31" t="str">
            <v/>
          </cell>
          <cell r="F31" t="str">
            <v/>
          </cell>
          <cell r="G31" t="str">
            <v/>
          </cell>
          <cell r="J31" t="str">
            <v/>
          </cell>
        </row>
        <row r="32">
          <cell r="A32" t="str">
            <v/>
          </cell>
          <cell r="C32" t="str">
            <v/>
          </cell>
          <cell r="E32" t="str">
            <v/>
          </cell>
          <cell r="F32" t="str">
            <v/>
          </cell>
          <cell r="G32" t="str">
            <v/>
          </cell>
          <cell r="J32" t="str">
            <v/>
          </cell>
        </row>
        <row r="33">
          <cell r="A33" t="str">
            <v>au10270</v>
          </cell>
          <cell r="B33" t="str">
            <v>au10270</v>
          </cell>
          <cell r="C33" t="str">
            <v>Aux MO oficial plomero</v>
          </cell>
          <cell r="E33" t="str">
            <v>hr</v>
          </cell>
          <cell r="F33" t="str">
            <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t="str">
            <v/>
          </cell>
          <cell r="C36" t="str">
            <v>DIRECTO:  12,698 / hr</v>
          </cell>
          <cell r="E36" t="str">
            <v/>
          </cell>
          <cell r="F36" t="str">
            <v/>
          </cell>
          <cell r="G36" t="str">
            <v/>
          </cell>
          <cell r="J36" t="str">
            <v/>
          </cell>
        </row>
        <row r="37">
          <cell r="A37" t="str">
            <v/>
          </cell>
          <cell r="C37" t="str">
            <v/>
          </cell>
          <cell r="E37" t="str">
            <v/>
          </cell>
          <cell r="F37" t="str">
            <v/>
          </cell>
          <cell r="G37" t="str">
            <v/>
          </cell>
          <cell r="J37" t="str">
            <v/>
          </cell>
        </row>
        <row r="38">
          <cell r="A38" t="str">
            <v>au10300</v>
          </cell>
          <cell r="B38" t="str">
            <v>au10300</v>
          </cell>
          <cell r="C38" t="str">
            <v>Aux andamios metalicos tijera 2 cuerpos</v>
          </cell>
          <cell r="E38" t="str">
            <v>dia</v>
          </cell>
          <cell r="F38" t="str">
            <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t="str">
            <v/>
          </cell>
          <cell r="C44" t="str">
            <v>DIRECTO:  2,654 / dia</v>
          </cell>
          <cell r="E44" t="str">
            <v/>
          </cell>
          <cell r="F44" t="str">
            <v/>
          </cell>
          <cell r="G44" t="str">
            <v/>
          </cell>
          <cell r="J44" t="str">
            <v/>
          </cell>
        </row>
        <row r="45">
          <cell r="A45" t="str">
            <v/>
          </cell>
          <cell r="C45" t="str">
            <v/>
          </cell>
          <cell r="E45" t="str">
            <v/>
          </cell>
          <cell r="F45" t="str">
            <v/>
          </cell>
          <cell r="G45" t="str">
            <v/>
          </cell>
          <cell r="J45" t="str">
            <v/>
          </cell>
        </row>
        <row r="46">
          <cell r="A46" t="str">
            <v>au10400</v>
          </cell>
          <cell r="B46" t="str">
            <v>au10400</v>
          </cell>
          <cell r="C46" t="str">
            <v>Aux concreto 1500 psi - obra -3/4"</v>
          </cell>
          <cell r="E46" t="str">
            <v>m3</v>
          </cell>
          <cell r="F46" t="str">
            <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t="str">
            <v/>
          </cell>
          <cell r="C59" t="str">
            <v>DIRECTO:  211,340 / m3</v>
          </cell>
          <cell r="E59" t="str">
            <v/>
          </cell>
          <cell r="F59" t="str">
            <v/>
          </cell>
          <cell r="G59" t="str">
            <v/>
          </cell>
          <cell r="J59" t="str">
            <v/>
          </cell>
        </row>
        <row r="60">
          <cell r="A60" t="str">
            <v/>
          </cell>
          <cell r="C60" t="str">
            <v/>
          </cell>
          <cell r="E60" t="str">
            <v/>
          </cell>
          <cell r="F60" t="str">
            <v/>
          </cell>
          <cell r="G60" t="str">
            <v/>
          </cell>
          <cell r="J60" t="str">
            <v/>
          </cell>
        </row>
        <row r="61">
          <cell r="A61" t="str">
            <v>au10700</v>
          </cell>
          <cell r="B61" t="str">
            <v>au10700</v>
          </cell>
          <cell r="C61" t="str">
            <v>Aux concreto 3000 psi -obra- 3/4"</v>
          </cell>
          <cell r="E61" t="str">
            <v>m3</v>
          </cell>
          <cell r="F61" t="str">
            <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t="str">
            <v/>
          </cell>
          <cell r="C74" t="str">
            <v>DIRECTO:  271,081 / m3</v>
          </cell>
          <cell r="E74" t="str">
            <v/>
          </cell>
          <cell r="F74" t="str">
            <v/>
          </cell>
          <cell r="G74" t="str">
            <v/>
          </cell>
          <cell r="J74" t="str">
            <v/>
          </cell>
        </row>
        <row r="75">
          <cell r="A75" t="str">
            <v/>
          </cell>
          <cell r="C75" t="str">
            <v/>
          </cell>
          <cell r="E75" t="str">
            <v/>
          </cell>
          <cell r="F75" t="str">
            <v/>
          </cell>
          <cell r="G75" t="str">
            <v/>
          </cell>
          <cell r="J75" t="str">
            <v/>
          </cell>
        </row>
        <row r="76">
          <cell r="A76" t="str">
            <v>au10800</v>
          </cell>
          <cell r="B76" t="str">
            <v>au10800</v>
          </cell>
          <cell r="C76" t="str">
            <v>Aux concreto 3500 psi -obra- 3/4"</v>
          </cell>
          <cell r="E76" t="str">
            <v>m3</v>
          </cell>
          <cell r="F76" t="str">
            <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t="str">
            <v/>
          </cell>
          <cell r="C89" t="str">
            <v>DIRECTO:  291,298 / m3</v>
          </cell>
          <cell r="E89" t="str">
            <v/>
          </cell>
          <cell r="F89" t="str">
            <v/>
          </cell>
          <cell r="G89" t="str">
            <v/>
          </cell>
          <cell r="J89" t="str">
            <v/>
          </cell>
        </row>
        <row r="90">
          <cell r="A90" t="str">
            <v/>
          </cell>
          <cell r="C90" t="str">
            <v/>
          </cell>
          <cell r="E90" t="str">
            <v/>
          </cell>
          <cell r="F90" t="str">
            <v/>
          </cell>
          <cell r="G90" t="str">
            <v/>
          </cell>
          <cell r="J90" t="str">
            <v/>
          </cell>
        </row>
        <row r="91">
          <cell r="A91" t="str">
            <v>au10810</v>
          </cell>
          <cell r="B91" t="str">
            <v>au10810</v>
          </cell>
          <cell r="C91" t="str">
            <v>Aux concreto 4000 psi -obra- 3/4"</v>
          </cell>
          <cell r="E91" t="str">
            <v>m3</v>
          </cell>
          <cell r="F91" t="str">
            <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t="str">
            <v/>
          </cell>
          <cell r="C104" t="str">
            <v>DIRECTO:  318,187 / m3</v>
          </cell>
          <cell r="E104" t="str">
            <v/>
          </cell>
          <cell r="F104" t="str">
            <v/>
          </cell>
          <cell r="G104" t="str">
            <v/>
          </cell>
          <cell r="J104" t="str">
            <v/>
          </cell>
        </row>
        <row r="105">
          <cell r="A105" t="str">
            <v/>
          </cell>
          <cell r="C105" t="str">
            <v/>
          </cell>
          <cell r="E105" t="str">
            <v/>
          </cell>
          <cell r="F105" t="str">
            <v/>
          </cell>
          <cell r="G105" t="str">
            <v/>
          </cell>
          <cell r="J105" t="str">
            <v/>
          </cell>
        </row>
        <row r="106">
          <cell r="A106" t="str">
            <v>au10820</v>
          </cell>
          <cell r="B106" t="str">
            <v>au10820</v>
          </cell>
          <cell r="C106" t="str">
            <v>Aux concreto 5000 psi -obra- 3/4"</v>
          </cell>
          <cell r="E106" t="str">
            <v>m3</v>
          </cell>
          <cell r="F106" t="str">
            <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t="str">
            <v/>
          </cell>
          <cell r="C119" t="str">
            <v>DIRECTO:  360,470 / m3</v>
          </cell>
          <cell r="E119" t="str">
            <v/>
          </cell>
          <cell r="F119" t="str">
            <v/>
          </cell>
          <cell r="G119" t="str">
            <v/>
          </cell>
          <cell r="J119" t="str">
            <v/>
          </cell>
        </row>
        <row r="120">
          <cell r="A120" t="str">
            <v/>
          </cell>
          <cell r="C120" t="str">
            <v/>
          </cell>
          <cell r="E120" t="str">
            <v/>
          </cell>
          <cell r="F120" t="str">
            <v/>
          </cell>
          <cell r="G120" t="str">
            <v/>
          </cell>
          <cell r="J120" t="str">
            <v/>
          </cell>
        </row>
        <row r="121">
          <cell r="A121" t="str">
            <v>au10900</v>
          </cell>
          <cell r="B121" t="str">
            <v>au10900</v>
          </cell>
          <cell r="C121" t="str">
            <v>Aux concreto 3000 psi -obra- 3/8"</v>
          </cell>
          <cell r="E121" t="str">
            <v>m3</v>
          </cell>
          <cell r="F121" t="str">
            <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t="str">
            <v/>
          </cell>
          <cell r="C134" t="str">
            <v>DIRECTO:  309,658 / m3</v>
          </cell>
          <cell r="E134" t="str">
            <v/>
          </cell>
          <cell r="F134" t="str">
            <v/>
          </cell>
          <cell r="G134" t="str">
            <v/>
          </cell>
          <cell r="J134" t="str">
            <v/>
          </cell>
        </row>
        <row r="135">
          <cell r="A135" t="str">
            <v/>
          </cell>
          <cell r="C135" t="str">
            <v/>
          </cell>
          <cell r="E135" t="str">
            <v/>
          </cell>
          <cell r="F135" t="str">
            <v/>
          </cell>
          <cell r="G135" t="str">
            <v/>
          </cell>
          <cell r="J135" t="str">
            <v/>
          </cell>
        </row>
        <row r="136">
          <cell r="A136" t="str">
            <v>au11000</v>
          </cell>
          <cell r="B136" t="str">
            <v>au11000</v>
          </cell>
          <cell r="C136" t="str">
            <v>Aux curado concreto</v>
          </cell>
          <cell r="E136" t="str">
            <v>m2</v>
          </cell>
          <cell r="F136" t="str">
            <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t="str">
            <v/>
          </cell>
          <cell r="C141" t="str">
            <v>DIRECTO:  1,490 / m2</v>
          </cell>
          <cell r="E141" t="str">
            <v/>
          </cell>
          <cell r="F141" t="str">
            <v/>
          </cell>
          <cell r="G141" t="str">
            <v/>
          </cell>
          <cell r="J141" t="str">
            <v/>
          </cell>
        </row>
        <row r="142">
          <cell r="A142" t="str">
            <v/>
          </cell>
          <cell r="C142" t="str">
            <v/>
          </cell>
          <cell r="E142" t="str">
            <v/>
          </cell>
          <cell r="F142" t="str">
            <v/>
          </cell>
          <cell r="G142" t="str">
            <v/>
          </cell>
          <cell r="J142" t="str">
            <v/>
          </cell>
        </row>
        <row r="143">
          <cell r="A143" t="str">
            <v>au11100</v>
          </cell>
          <cell r="B143" t="str">
            <v>au11100</v>
          </cell>
          <cell r="C143" t="str">
            <v>Aux formaleta lateral</v>
          </cell>
          <cell r="E143" t="str">
            <v>m</v>
          </cell>
          <cell r="F143" t="str">
            <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t="str">
            <v/>
          </cell>
          <cell r="C145" t="str">
            <v>DIRECTO:  4,770 / m</v>
          </cell>
          <cell r="E145" t="str">
            <v/>
          </cell>
          <cell r="F145" t="str">
            <v/>
          </cell>
          <cell r="G145" t="str">
            <v/>
          </cell>
          <cell r="J145" t="str">
            <v/>
          </cell>
        </row>
        <row r="146">
          <cell r="A146" t="str">
            <v/>
          </cell>
          <cell r="C146" t="str">
            <v/>
          </cell>
          <cell r="E146" t="str">
            <v/>
          </cell>
          <cell r="F146" t="str">
            <v/>
          </cell>
          <cell r="G146" t="str">
            <v/>
          </cell>
          <cell r="J146" t="str">
            <v/>
          </cell>
        </row>
        <row r="147">
          <cell r="A147" t="str">
            <v>au11110</v>
          </cell>
          <cell r="B147" t="str">
            <v>au11110</v>
          </cell>
          <cell r="C147" t="str">
            <v>Aux formaleta lateral para bordes de losa h = 50 cm</v>
          </cell>
          <cell r="E147" t="str">
            <v>m</v>
          </cell>
          <cell r="F147" t="str">
            <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t="str">
            <v/>
          </cell>
          <cell r="C154" t="str">
            <v>DIRECTO:  9,353 / m</v>
          </cell>
          <cell r="E154" t="str">
            <v/>
          </cell>
          <cell r="F154" t="str">
            <v/>
          </cell>
          <cell r="G154" t="str">
            <v/>
          </cell>
          <cell r="J154" t="str">
            <v/>
          </cell>
        </row>
        <row r="155">
          <cell r="A155" t="str">
            <v/>
          </cell>
          <cell r="C155" t="str">
            <v/>
          </cell>
          <cell r="E155" t="str">
            <v/>
          </cell>
          <cell r="F155" t="str">
            <v/>
          </cell>
          <cell r="G155" t="str">
            <v/>
          </cell>
          <cell r="J155" t="str">
            <v/>
          </cell>
        </row>
        <row r="156">
          <cell r="A156" t="str">
            <v>au11200</v>
          </cell>
          <cell r="B156" t="str">
            <v>au11200</v>
          </cell>
          <cell r="C156" t="str">
            <v>Aux desmoldante -separol-</v>
          </cell>
          <cell r="E156" t="str">
            <v>m2</v>
          </cell>
          <cell r="F156" t="str">
            <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t="str">
            <v/>
          </cell>
          <cell r="C161" t="str">
            <v>DIRECTO:  569 / m2</v>
          </cell>
          <cell r="E161" t="str">
            <v/>
          </cell>
          <cell r="F161" t="str">
            <v/>
          </cell>
          <cell r="G161" t="str">
            <v/>
          </cell>
          <cell r="J161" t="str">
            <v/>
          </cell>
        </row>
        <row r="162">
          <cell r="A162" t="str">
            <v/>
          </cell>
          <cell r="C162" t="str">
            <v/>
          </cell>
          <cell r="E162" t="str">
            <v/>
          </cell>
          <cell r="F162" t="str">
            <v/>
          </cell>
          <cell r="G162" t="str">
            <v/>
          </cell>
          <cell r="J162" t="str">
            <v/>
          </cell>
        </row>
        <row r="163">
          <cell r="A163" t="str">
            <v>au11300</v>
          </cell>
          <cell r="B163" t="str">
            <v>au11300</v>
          </cell>
          <cell r="C163" t="str">
            <v>Aux formaleta metalica muro-m2 contac-</v>
          </cell>
          <cell r="E163" t="str">
            <v>m2</v>
          </cell>
          <cell r="F163" t="str">
            <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t="str">
            <v/>
          </cell>
          <cell r="C171" t="str">
            <v>DIRECTO:  8,096 / m2</v>
          </cell>
          <cell r="E171" t="str">
            <v/>
          </cell>
          <cell r="F171" t="str">
            <v/>
          </cell>
          <cell r="G171" t="str">
            <v/>
          </cell>
          <cell r="J171" t="str">
            <v/>
          </cell>
        </row>
        <row r="172">
          <cell r="A172" t="str">
            <v/>
          </cell>
          <cell r="C172" t="str">
            <v/>
          </cell>
          <cell r="E172" t="str">
            <v/>
          </cell>
          <cell r="F172" t="str">
            <v/>
          </cell>
          <cell r="G172" t="str">
            <v/>
          </cell>
          <cell r="J172" t="str">
            <v/>
          </cell>
        </row>
        <row r="173">
          <cell r="A173" t="str">
            <v>au11500</v>
          </cell>
          <cell r="B173" t="str">
            <v>au11500</v>
          </cell>
          <cell r="C173" t="str">
            <v>Aux formaleta losa tradicional hasta h=3 m</v>
          </cell>
          <cell r="E173" t="str">
            <v>m2</v>
          </cell>
          <cell r="F173" t="str">
            <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t="str">
            <v/>
          </cell>
          <cell r="C179" t="str">
            <v>DIRECTO:  13,817 / m2</v>
          </cell>
          <cell r="E179" t="str">
            <v/>
          </cell>
          <cell r="F179" t="str">
            <v/>
          </cell>
          <cell r="G179" t="str">
            <v/>
          </cell>
          <cell r="J179" t="str">
            <v/>
          </cell>
        </row>
        <row r="180">
          <cell r="A180" t="str">
            <v/>
          </cell>
          <cell r="C180" t="str">
            <v/>
          </cell>
          <cell r="E180" t="str">
            <v/>
          </cell>
          <cell r="F180" t="str">
            <v/>
          </cell>
          <cell r="G180" t="str">
            <v/>
          </cell>
          <cell r="J180" t="str">
            <v/>
          </cell>
        </row>
        <row r="181">
          <cell r="A181" t="str">
            <v>au11700</v>
          </cell>
          <cell r="B181" t="str">
            <v>au11700</v>
          </cell>
          <cell r="C181" t="str">
            <v>Aux mortero de pega 1:4</v>
          </cell>
          <cell r="E181" t="str">
            <v>m3</v>
          </cell>
          <cell r="F181" t="str">
            <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t="str">
            <v/>
          </cell>
          <cell r="C195" t="str">
            <v>DIRECTO:  246,314 / m3</v>
          </cell>
          <cell r="E195" t="str">
            <v/>
          </cell>
          <cell r="F195" t="str">
            <v/>
          </cell>
          <cell r="G195" t="str">
            <v/>
          </cell>
          <cell r="J195" t="str">
            <v/>
          </cell>
        </row>
        <row r="196">
          <cell r="A196" t="str">
            <v/>
          </cell>
          <cell r="C196" t="str">
            <v/>
          </cell>
          <cell r="E196" t="str">
            <v/>
          </cell>
          <cell r="F196" t="str">
            <v/>
          </cell>
          <cell r="G196" t="str">
            <v/>
          </cell>
          <cell r="J196" t="str">
            <v/>
          </cell>
        </row>
        <row r="197">
          <cell r="A197" t="str">
            <v>au11710</v>
          </cell>
          <cell r="B197" t="str">
            <v>au11710</v>
          </cell>
          <cell r="C197" t="str">
            <v>Aux mortero de pega 1:4 con cemento blanco</v>
          </cell>
          <cell r="E197" t="str">
            <v>m3</v>
          </cell>
          <cell r="F197" t="str">
            <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t="str">
            <v/>
          </cell>
          <cell r="C211" t="str">
            <v>DIRECTO:  335,569 / m3</v>
          </cell>
          <cell r="E211" t="str">
            <v/>
          </cell>
          <cell r="F211" t="str">
            <v/>
          </cell>
          <cell r="G211" t="str">
            <v/>
          </cell>
          <cell r="J211" t="str">
            <v/>
          </cell>
        </row>
        <row r="212">
          <cell r="A212" t="str">
            <v/>
          </cell>
          <cell r="C212" t="str">
            <v/>
          </cell>
          <cell r="E212" t="str">
            <v/>
          </cell>
          <cell r="F212" t="str">
            <v/>
          </cell>
          <cell r="G212" t="str">
            <v/>
          </cell>
          <cell r="J212" t="str">
            <v/>
          </cell>
        </row>
        <row r="213">
          <cell r="A213" t="str">
            <v>au11800</v>
          </cell>
          <cell r="B213" t="str">
            <v>au11800</v>
          </cell>
          <cell r="C213" t="str">
            <v>Aux mortero de revoque 1:4:1/4</v>
          </cell>
          <cell r="E213" t="str">
            <v>m3</v>
          </cell>
          <cell r="F213" t="str">
            <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t="str">
            <v/>
          </cell>
          <cell r="C229" t="str">
            <v>DIRECTO:  266,502 / m3</v>
          </cell>
          <cell r="E229" t="str">
            <v/>
          </cell>
          <cell r="F229" t="str">
            <v/>
          </cell>
          <cell r="G229" t="str">
            <v/>
          </cell>
          <cell r="J229" t="str">
            <v/>
          </cell>
        </row>
        <row r="230">
          <cell r="A230" t="str">
            <v/>
          </cell>
          <cell r="C230" t="str">
            <v/>
          </cell>
          <cell r="E230" t="str">
            <v/>
          </cell>
          <cell r="F230" t="str">
            <v/>
          </cell>
          <cell r="G230" t="str">
            <v/>
          </cell>
          <cell r="J230" t="str">
            <v/>
          </cell>
        </row>
        <row r="231">
          <cell r="A231" t="str">
            <v>au11900</v>
          </cell>
          <cell r="B231" t="str">
            <v>au11900</v>
          </cell>
          <cell r="C231" t="str">
            <v>Aux mortero de pega 1:4 impermeabilizado</v>
          </cell>
          <cell r="E231" t="str">
            <v>m3</v>
          </cell>
          <cell r="F231" t="str">
            <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t="str">
            <v/>
          </cell>
          <cell r="C246" t="str">
            <v>DIRECTO:  330,762 / m3</v>
          </cell>
          <cell r="E246" t="str">
            <v/>
          </cell>
          <cell r="F246" t="str">
            <v/>
          </cell>
          <cell r="G246" t="str">
            <v/>
          </cell>
          <cell r="J246" t="str">
            <v/>
          </cell>
        </row>
        <row r="247">
          <cell r="A247" t="str">
            <v/>
          </cell>
          <cell r="C247" t="str">
            <v/>
          </cell>
          <cell r="E247" t="str">
            <v/>
          </cell>
          <cell r="F247" t="str">
            <v/>
          </cell>
          <cell r="G247" t="str">
            <v/>
          </cell>
          <cell r="J247" t="str">
            <v/>
          </cell>
        </row>
        <row r="248">
          <cell r="A248" t="str">
            <v>au12300</v>
          </cell>
          <cell r="B248" t="str">
            <v>au12300</v>
          </cell>
          <cell r="C248" t="str">
            <v>Aux grouting concreto 3/8 - 210kg/cm2</v>
          </cell>
          <cell r="E248" t="str">
            <v>m3</v>
          </cell>
          <cell r="F248" t="str">
            <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t="str">
            <v/>
          </cell>
          <cell r="C263" t="str">
            <v>DIRECTO:  313,012 / m3</v>
          </cell>
          <cell r="E263" t="str">
            <v/>
          </cell>
          <cell r="F263" t="str">
            <v/>
          </cell>
          <cell r="G263" t="str">
            <v/>
          </cell>
          <cell r="J263" t="str">
            <v/>
          </cell>
        </row>
        <row r="264">
          <cell r="A264" t="str">
            <v/>
          </cell>
          <cell r="C264" t="str">
            <v/>
          </cell>
          <cell r="E264" t="str">
            <v/>
          </cell>
          <cell r="F264" t="str">
            <v/>
          </cell>
          <cell r="G264" t="str">
            <v/>
          </cell>
          <cell r="J264" t="str">
            <v/>
          </cell>
        </row>
        <row r="265">
          <cell r="A265" t="str">
            <v>au12400</v>
          </cell>
          <cell r="B265" t="str">
            <v>au12400</v>
          </cell>
          <cell r="C265" t="str">
            <v>Aux grouting concreto 3/8 - 120kg/cm2</v>
          </cell>
          <cell r="E265" t="str">
            <v>m3</v>
          </cell>
          <cell r="F265" t="str">
            <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t="str">
            <v/>
          </cell>
          <cell r="C280" t="str">
            <v>DIRECTO:  249,758 / m3</v>
          </cell>
          <cell r="E280" t="str">
            <v/>
          </cell>
          <cell r="F280" t="str">
            <v/>
          </cell>
          <cell r="G280" t="str">
            <v/>
          </cell>
          <cell r="J280" t="str">
            <v/>
          </cell>
        </row>
        <row r="281">
          <cell r="A281" t="str">
            <v/>
          </cell>
          <cell r="C281" t="str">
            <v/>
          </cell>
          <cell r="E281" t="str">
            <v/>
          </cell>
          <cell r="F281" t="str">
            <v/>
          </cell>
          <cell r="G281" t="str">
            <v/>
          </cell>
          <cell r="J281" t="str">
            <v/>
          </cell>
        </row>
        <row r="282">
          <cell r="A282" t="str">
            <v>au12800</v>
          </cell>
          <cell r="B282" t="str">
            <v>au12800</v>
          </cell>
          <cell r="C282" t="str">
            <v>Aux acero de refuerzo</v>
          </cell>
          <cell r="E282" t="str">
            <v>kg</v>
          </cell>
          <cell r="F282" t="str">
            <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t="str">
            <v/>
          </cell>
          <cell r="C289" t="str">
            <v>DIRECTO:  3,210 / kg</v>
          </cell>
          <cell r="E289" t="str">
            <v/>
          </cell>
          <cell r="F289" t="str">
            <v/>
          </cell>
          <cell r="G289" t="str">
            <v/>
          </cell>
          <cell r="J289" t="str">
            <v/>
          </cell>
        </row>
        <row r="290">
          <cell r="A290" t="str">
            <v/>
          </cell>
          <cell r="C290" t="str">
            <v/>
          </cell>
          <cell r="E290" t="str">
            <v/>
          </cell>
          <cell r="F290" t="str">
            <v/>
          </cell>
          <cell r="G290" t="str">
            <v/>
          </cell>
          <cell r="J290" t="str">
            <v/>
          </cell>
        </row>
        <row r="291">
          <cell r="A291" t="str">
            <v>au56700</v>
          </cell>
          <cell r="B291" t="str">
            <v>au56700</v>
          </cell>
          <cell r="C291" t="str">
            <v>Aux malla electrosoldada d50</v>
          </cell>
          <cell r="E291" t="str">
            <v>m2</v>
          </cell>
          <cell r="F291" t="str">
            <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t="str">
            <v/>
          </cell>
          <cell r="C298" t="str">
            <v>DIRECTO:  3,452 / m2</v>
          </cell>
          <cell r="E298" t="str">
            <v/>
          </cell>
          <cell r="F298" t="str">
            <v/>
          </cell>
          <cell r="G298" t="str">
            <v/>
          </cell>
          <cell r="J298" t="str">
            <v/>
          </cell>
        </row>
        <row r="299">
          <cell r="A299" t="str">
            <v/>
          </cell>
          <cell r="C299" t="str">
            <v/>
          </cell>
          <cell r="E299" t="str">
            <v/>
          </cell>
          <cell r="F299" t="str">
            <v/>
          </cell>
          <cell r="G299" t="str">
            <v/>
          </cell>
          <cell r="J299" t="str">
            <v/>
          </cell>
        </row>
        <row r="300">
          <cell r="A300" t="str">
            <v>au56710</v>
          </cell>
          <cell r="B300" t="str">
            <v>au56710</v>
          </cell>
          <cell r="C300" t="str">
            <v>Aux malla electrosoldada d84</v>
          </cell>
          <cell r="E300" t="str">
            <v>m2</v>
          </cell>
          <cell r="F300" t="str">
            <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t="str">
            <v/>
          </cell>
          <cell r="C307" t="str">
            <v>DIRECTO:  5,254 / m2</v>
          </cell>
          <cell r="E307" t="str">
            <v/>
          </cell>
          <cell r="F307" t="str">
            <v/>
          </cell>
          <cell r="G307" t="str">
            <v/>
          </cell>
          <cell r="J307" t="str">
            <v/>
          </cell>
        </row>
        <row r="308">
          <cell r="A308" t="str">
            <v/>
          </cell>
          <cell r="C308" t="str">
            <v/>
          </cell>
          <cell r="E308" t="str">
            <v/>
          </cell>
          <cell r="F308" t="str">
            <v/>
          </cell>
          <cell r="G308" t="str">
            <v/>
          </cell>
          <cell r="J308" t="str">
            <v/>
          </cell>
        </row>
        <row r="309">
          <cell r="A309" t="str">
            <v>au56720</v>
          </cell>
          <cell r="B309" t="str">
            <v>au56720</v>
          </cell>
          <cell r="C309" t="str">
            <v>Aux malla electrosoldada d131</v>
          </cell>
          <cell r="E309" t="str">
            <v>m2</v>
          </cell>
          <cell r="F309" t="str">
            <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t="str">
            <v/>
          </cell>
          <cell r="C316" t="str">
            <v>DIRECTO:  7,867 / m2</v>
          </cell>
          <cell r="E316" t="str">
            <v/>
          </cell>
          <cell r="F316" t="str">
            <v/>
          </cell>
          <cell r="G316" t="str">
            <v/>
          </cell>
          <cell r="J316" t="str">
            <v/>
          </cell>
        </row>
        <row r="317">
          <cell r="A317" t="str">
            <v/>
          </cell>
          <cell r="C317" t="str">
            <v/>
          </cell>
          <cell r="E317" t="str">
            <v/>
          </cell>
          <cell r="F317" t="str">
            <v/>
          </cell>
          <cell r="G317" t="str">
            <v/>
          </cell>
          <cell r="J317" t="str">
            <v/>
          </cell>
        </row>
        <row r="318">
          <cell r="A318" t="str">
            <v>au56800</v>
          </cell>
          <cell r="B318" t="str">
            <v>au56800</v>
          </cell>
          <cell r="C318" t="str">
            <v>Dovelas para muros e: 0.20</v>
          </cell>
          <cell r="E318" t="str">
            <v>m</v>
          </cell>
          <cell r="F318" t="str">
            <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t="str">
            <v/>
          </cell>
          <cell r="C323" t="str">
            <v>DIRECTO:  15,719 / m</v>
          </cell>
          <cell r="E323" t="str">
            <v/>
          </cell>
          <cell r="F323" t="str">
            <v/>
          </cell>
          <cell r="G323" t="str">
            <v/>
          </cell>
          <cell r="J323" t="str">
            <v/>
          </cell>
        </row>
        <row r="324">
          <cell r="A324" t="str">
            <v/>
          </cell>
          <cell r="C324" t="str">
            <v/>
          </cell>
          <cell r="E324" t="str">
            <v/>
          </cell>
          <cell r="F324" t="str">
            <v/>
          </cell>
          <cell r="G324" t="str">
            <v/>
          </cell>
          <cell r="J324" t="str">
            <v/>
          </cell>
        </row>
        <row r="325">
          <cell r="A325" t="str">
            <v>au56900</v>
          </cell>
          <cell r="B325" t="str">
            <v>au56900</v>
          </cell>
          <cell r="C325" t="str">
            <v>Dovelas para muros e: 0.15</v>
          </cell>
          <cell r="E325" t="str">
            <v>m</v>
          </cell>
          <cell r="F325" t="str">
            <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t="str">
            <v/>
          </cell>
          <cell r="C330" t="str">
            <v>DIRECTO:  13,515 / m</v>
          </cell>
          <cell r="E330" t="str">
            <v/>
          </cell>
          <cell r="F330" t="str">
            <v/>
          </cell>
          <cell r="G330" t="str">
            <v/>
          </cell>
          <cell r="J330" t="str">
            <v/>
          </cell>
        </row>
        <row r="331">
          <cell r="A331" t="str">
            <v/>
          </cell>
          <cell r="C331" t="str">
            <v/>
          </cell>
          <cell r="E331" t="str">
            <v/>
          </cell>
          <cell r="F331" t="str">
            <v/>
          </cell>
          <cell r="G331" t="str">
            <v/>
          </cell>
          <cell r="J331" t="str">
            <v/>
          </cell>
        </row>
        <row r="332">
          <cell r="A332" t="str">
            <v>au57200</v>
          </cell>
          <cell r="B332" t="str">
            <v>au57200</v>
          </cell>
          <cell r="C332" t="str">
            <v>Aux muro bloque no.4</v>
          </cell>
          <cell r="E332" t="str">
            <v>m2</v>
          </cell>
          <cell r="F332" t="str">
            <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t="str">
            <v/>
          </cell>
          <cell r="C339" t="str">
            <v>DIRECTO:  34,399 / m2</v>
          </cell>
          <cell r="E339" t="str">
            <v/>
          </cell>
          <cell r="F339" t="str">
            <v/>
          </cell>
          <cell r="G339" t="str">
            <v/>
          </cell>
          <cell r="J339" t="str">
            <v/>
          </cell>
        </row>
        <row r="340">
          <cell r="A340" t="str">
            <v/>
          </cell>
        </row>
        <row r="341">
          <cell r="A341" t="str">
            <v>au57300</v>
          </cell>
          <cell r="B341" t="str">
            <v>au57300</v>
          </cell>
          <cell r="C341" t="str">
            <v>Aux materiales para muro en superboard 2c</v>
          </cell>
          <cell r="E341" t="str">
            <v>m2</v>
          </cell>
          <cell r="F341" t="str">
            <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t="str">
            <v/>
          </cell>
          <cell r="C352" t="str">
            <v>DIRECTO:  57,765 / m2</v>
          </cell>
          <cell r="E352" t="str">
            <v/>
          </cell>
          <cell r="F352" t="str">
            <v/>
          </cell>
          <cell r="G352" t="str">
            <v/>
          </cell>
          <cell r="J352" t="str">
            <v/>
          </cell>
        </row>
        <row r="353">
          <cell r="A353" t="str">
            <v/>
          </cell>
        </row>
        <row r="354">
          <cell r="A354" t="str">
            <v>au57305</v>
          </cell>
          <cell r="B354" t="str">
            <v>au57305</v>
          </cell>
          <cell r="C354" t="str">
            <v>Aux materiales para muro en superboard 1c</v>
          </cell>
          <cell r="E354" t="str">
            <v>m2</v>
          </cell>
          <cell r="F354" t="str">
            <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t="str">
            <v/>
          </cell>
          <cell r="C365" t="str">
            <v>DIRECTO:  40,977 / m2</v>
          </cell>
          <cell r="E365" t="str">
            <v/>
          </cell>
          <cell r="F365" t="str">
            <v/>
          </cell>
          <cell r="G365" t="str">
            <v/>
          </cell>
          <cell r="J365" t="str">
            <v/>
          </cell>
        </row>
        <row r="366">
          <cell r="A366" t="str">
            <v/>
          </cell>
          <cell r="C366" t="str">
            <v/>
          </cell>
          <cell r="E366" t="str">
            <v/>
          </cell>
          <cell r="F366" t="str">
            <v/>
          </cell>
          <cell r="G366" t="str">
            <v/>
          </cell>
          <cell r="J366" t="str">
            <v/>
          </cell>
        </row>
        <row r="367">
          <cell r="A367" t="str">
            <v>au57310</v>
          </cell>
          <cell r="B367" t="str">
            <v>au57310</v>
          </cell>
          <cell r="C367" t="str">
            <v>Aux materiales para cielo en tablayeso</v>
          </cell>
          <cell r="E367" t="str">
            <v>m2</v>
          </cell>
          <cell r="F367" t="str">
            <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t="str">
            <v/>
          </cell>
          <cell r="C377" t="str">
            <v>DIRECTO:  24,741 / m2</v>
          </cell>
          <cell r="E377" t="str">
            <v/>
          </cell>
          <cell r="F377" t="str">
            <v/>
          </cell>
          <cell r="G377" t="str">
            <v/>
          </cell>
          <cell r="J377" t="str">
            <v/>
          </cell>
        </row>
        <row r="378">
          <cell r="A378" t="str">
            <v/>
          </cell>
          <cell r="C378" t="str">
            <v/>
          </cell>
          <cell r="E378" t="str">
            <v/>
          </cell>
          <cell r="F378" t="str">
            <v/>
          </cell>
          <cell r="G378" t="str">
            <v/>
          </cell>
          <cell r="J378" t="str">
            <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Versión_Final_Telecomun"/>
      <sheetName val="Versión_Final_EAAB"/>
      <sheetName val="Versión_Final_IDU"/>
      <sheetName val="Mano_de_Obra"/>
      <sheetName val="Presupuestos_Daños_IDU"/>
      <sheetName val="Versión_Final_Telecomun1"/>
      <sheetName val="Versión_Final_EAAB1"/>
      <sheetName val="Versión_Final_IDU1"/>
      <sheetName val="Mano_de_Obra1"/>
      <sheetName val="Presupuestos_Daños_IDU1"/>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cell>
        </row>
        <row r="5">
          <cell r="A5" t="str">
            <v>CASTRO TCHERASSI S.A.</v>
          </cell>
          <cell r="E5" t="str">
            <v>VERSION 01</v>
          </cell>
        </row>
        <row r="6">
          <cell r="E6" t="str">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s>
    <sheetDataSet>
      <sheetData sheetId="0"/>
      <sheetData sheetId="1"/>
      <sheetData sheetId="2"/>
      <sheetData sheetId="3"/>
      <sheetData sheetId="4"/>
      <sheetData sheetId="5"/>
      <sheetData sheetId="6"/>
      <sheetData sheetId="7"/>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Básicos"/>
      <sheetName val="Precios"/>
      <sheetName val="PRESUPUESTO"/>
      <sheetName val="Costos Ind."/>
      <sheetName val="1.2 localiz. y rep."/>
      <sheetName val="1.1. Descapote"/>
      <sheetName val="2.1 excavacion"/>
      <sheetName val="1.4. Inst.prov.energ."/>
      <sheetName val="1.5 Inst. Prov. Agua"/>
      <sheetName val="2.2 mej suelo"/>
      <sheetName val="2.3 solado"/>
      <sheetName val="2.4 cimiento T y L"/>
      <sheetName val="2.7 Acero 60"/>
      <sheetName val="2.8 Acero 37"/>
      <sheetName val="2.5 Relleno Balasto"/>
      <sheetName val="2.6 Exc viga muros"/>
      <sheetName val="2.7 Viga cimientos muros"/>
      <sheetName val="3.1 Columnas 1 piso"/>
      <sheetName val="3.2 Viga 2 piso 0.3x0.3"/>
      <sheetName val="3.3 Viga 2 piso 0.2x0.3"/>
      <sheetName val="3.4 Viga 2 piso 0.15x0.3"/>
      <sheetName val="3.7 Acero 60"/>
      <sheetName val="3.8 Acero 37"/>
      <sheetName val="3.5 Instalación metal deck"/>
      <sheetName val="3.6 Placa 2 piso"/>
      <sheetName val="3.9 Col 2 piso"/>
      <sheetName val="3.10 Viga 3 piso 0.3x0.3"/>
      <sheetName val="3.11 Viga 3 piso 0.2x0.3"/>
      <sheetName val="3.12 Viga 3 piso 0.15x0.3"/>
      <sheetName val="3.13 Inst metal deck 3 piso "/>
      <sheetName val="3.14 Col 3 piso"/>
      <sheetName val="3.15 Viga cub 0.15x0.3"/>
      <sheetName val="3.16 Metal deck cub"/>
      <sheetName val="3.17 placa tanque"/>
      <sheetName val="3.18 Escalera"/>
      <sheetName val="3.19 Imper terraza"/>
      <sheetName val="4.1 Levante muro"/>
      <sheetName val="5.1 Cubierta canaleta 43"/>
      <sheetName val="5.2 Caballete"/>
      <sheetName val="6.1 Acometida PVC 1&quot;"/>
      <sheetName val="6.2 instalación electrobomba"/>
      <sheetName val="6.3 Tuberia 0.75 "/>
      <sheetName val="6.4 Tuberia 0.5"/>
      <sheetName val="6.5 Pto hidra 0.5"/>
      <sheetName val="6.6 Llave de paso 0.75"/>
      <sheetName val="6.7 Llave paso 0.5"/>
      <sheetName val="6.8 Contador"/>
      <sheetName val="6.9 Tanque subterraneo"/>
      <sheetName val="6.10 tanque sup"/>
      <sheetName val="7.1 Pto sanit 4&quot;"/>
      <sheetName val="7.2 Pto sanit 2&quot;"/>
      <sheetName val="7.3 Tuberia PVC 4&quot;"/>
      <sheetName val="7.4 Tuberia PVC 2&quot;"/>
      <sheetName val="7.5 Tuberia PVC 6&quot;"/>
      <sheetName val="7.6 Bajante 4&quot;"/>
      <sheetName val="7.7 Caja de registro"/>
      <sheetName val="7.8 Bajante lluvias 3&quot;"/>
      <sheetName val="7.9 Tuberia lluvia 4&quot;"/>
      <sheetName val="7.10 Caja registro lluvias"/>
      <sheetName val="8.Instalacion electrica"/>
      <sheetName val="9.2 Pañete muros 2 piso"/>
      <sheetName val="9.3 Pañete muros 3 piso"/>
      <sheetName val="9.4 Imper muros ext"/>
      <sheetName val="9.5 imper muros exte fachada"/>
      <sheetName val="9.7 Valdosin cocina"/>
      <sheetName val="9.6 Valdosin baño"/>
      <sheetName val="9.8 Moldura en yeso"/>
      <sheetName val="9.9 Cielo raso yeso"/>
      <sheetName val="10.1 Plantilla e=0.06"/>
      <sheetName val="9.10 Inst. barandas"/>
      <sheetName val="10,2 Piso en ceramica"/>
      <sheetName val="10.3 Guard escoba"/>
      <sheetName val="10,4 Piso terraza,pat,bal,ga"/>
      <sheetName val="10.5 Piso baño"/>
      <sheetName val="10,6 Adoquin parq"/>
      <sheetName val="11,1  Sanitario"/>
      <sheetName val="11,2 Lavamanos"/>
      <sheetName val="11,3 Rejilla"/>
      <sheetName val="12,1 Puertas de mad."/>
      <sheetName val="12,2 Puerta aluminio"/>
      <sheetName val="12,3 Ventanas cal 18"/>
      <sheetName val="12,4 Ventana fachada"/>
      <sheetName val="13,1 Pintur a murs inter"/>
      <sheetName val="13,2 pintura muros ext"/>
      <sheetName val="13,3 Pintura de marcosy p."/>
      <sheetName val="14.1 Aseo ob negra"/>
      <sheetName val="14,2 Aseo ob blanca"/>
      <sheetName val="14,3 Relleno tierra neg."/>
      <sheetName val="9.1 pañete muros 1 pis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 val="ESTADO RED"/>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 sheetId="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cell r="D5" t="str">
            <v>CODE</v>
          </cell>
          <cell r="E5" t="str">
            <v>DESCRIPTION</v>
          </cell>
        </row>
        <row r="6">
          <cell r="A6" t="str">
            <v>EO015EAA</v>
          </cell>
          <cell r="B6" t="str">
            <v>TRACTOR CAT D6-H   #01</v>
          </cell>
          <cell r="D6">
            <v>0</v>
          </cell>
          <cell r="E6" t="str">
            <v>-</v>
          </cell>
        </row>
        <row r="7">
          <cell r="A7" t="str">
            <v>EO015EAB</v>
          </cell>
          <cell r="B7" t="str">
            <v>TRACTOR CAT D6-H   #02</v>
          </cell>
          <cell r="D7">
            <v>1</v>
          </cell>
          <cell r="E7" t="str">
            <v xml:space="preserve">VENTAS DE EXPORTACION         </v>
          </cell>
        </row>
        <row r="8">
          <cell r="A8" t="str">
            <v>EO015EAC</v>
          </cell>
          <cell r="B8" t="str">
            <v>TRACTOR CAT D10-N #11</v>
          </cell>
          <cell r="D8">
            <v>7</v>
          </cell>
          <cell r="E8" t="str">
            <v xml:space="preserve">VENTAS NACIONALES        </v>
          </cell>
        </row>
        <row r="9">
          <cell r="A9" t="str">
            <v>EO015EAD</v>
          </cell>
          <cell r="B9" t="str">
            <v>TRACTOR CAT D10-N #12</v>
          </cell>
          <cell r="D9" t="str">
            <v>07412</v>
          </cell>
          <cell r="E9" t="str">
            <v xml:space="preserve">COMISIONES                                         </v>
          </cell>
        </row>
        <row r="10">
          <cell r="A10" t="str">
            <v>EO015EAE</v>
          </cell>
          <cell r="B10" t="str">
            <v>TRACTOR CAT D10-N #13</v>
          </cell>
          <cell r="D10" t="str">
            <v>07436</v>
          </cell>
          <cell r="E10" t="str">
            <v xml:space="preserve">DEMORAS EN EMBARQUE                     </v>
          </cell>
        </row>
        <row r="11">
          <cell r="A11" t="str">
            <v>EO015EAF</v>
          </cell>
          <cell r="B11" t="str">
            <v>TRACTOR CAT D1O-N #14</v>
          </cell>
          <cell r="D11" t="str">
            <v>07457</v>
          </cell>
          <cell r="E11" t="str">
            <v xml:space="preserve">FEE AMCOAL                                         </v>
          </cell>
        </row>
        <row r="12">
          <cell r="A12" t="str">
            <v>EO015EAG</v>
          </cell>
          <cell r="B12" t="str">
            <v>TRACTOR CAT D10-N #15</v>
          </cell>
          <cell r="D12" t="str">
            <v>07458</v>
          </cell>
          <cell r="E12" t="str">
            <v xml:space="preserve">FEE GLENCORE                                       </v>
          </cell>
        </row>
        <row r="13">
          <cell r="A13" t="str">
            <v>EO015EAH</v>
          </cell>
          <cell r="B13" t="str">
            <v>TRACTOR CAT D10-R #16</v>
          </cell>
          <cell r="D13">
            <v>41100</v>
          </cell>
          <cell r="E13" t="str">
            <v xml:space="preserve">SALARIO INTEGRAL                                   </v>
          </cell>
        </row>
        <row r="14">
          <cell r="A14" t="str">
            <v>EO015MAA</v>
          </cell>
          <cell r="B14" t="str">
            <v>TRACTOR CAT D6-H   #01</v>
          </cell>
          <cell r="D14">
            <v>41150</v>
          </cell>
          <cell r="E14" t="str">
            <v xml:space="preserve">OTROS BONOS                                        </v>
          </cell>
        </row>
        <row r="15">
          <cell r="A15" t="str">
            <v>EO015MAB</v>
          </cell>
          <cell r="B15" t="str">
            <v>TRACTOR CAT D6-H   #02</v>
          </cell>
          <cell r="D15">
            <v>41200</v>
          </cell>
          <cell r="E15" t="str">
            <v xml:space="preserve">INDIRECTOS INTEGRAL                                  </v>
          </cell>
        </row>
        <row r="16">
          <cell r="A16" t="str">
            <v>EO015MAC</v>
          </cell>
          <cell r="B16" t="str">
            <v>TRACTOR CAT D10-N #11</v>
          </cell>
          <cell r="D16">
            <v>42100</v>
          </cell>
          <cell r="E16" t="str">
            <v xml:space="preserve">SALARIO BASE                                           </v>
          </cell>
        </row>
        <row r="17">
          <cell r="A17" t="str">
            <v>EO015MAD</v>
          </cell>
          <cell r="B17" t="str">
            <v>TRACTOR CAT D10-N #12</v>
          </cell>
          <cell r="D17" t="str">
            <v>42150</v>
          </cell>
          <cell r="E17" t="str">
            <v xml:space="preserve">OTROS BONOS                                 </v>
          </cell>
        </row>
        <row r="18">
          <cell r="A18" t="str">
            <v>EO015MAE</v>
          </cell>
          <cell r="B18" t="str">
            <v>TRACTOR CAT D10-N #13</v>
          </cell>
          <cell r="D18" t="str">
            <v>42200</v>
          </cell>
          <cell r="E18" t="str">
            <v xml:space="preserve">INDIRECTOS BASE                 </v>
          </cell>
        </row>
        <row r="19">
          <cell r="A19" t="str">
            <v>EO015MAF</v>
          </cell>
          <cell r="B19" t="str">
            <v>TRACTOR CAT D1O-N #14</v>
          </cell>
          <cell r="D19" t="str">
            <v>42300</v>
          </cell>
          <cell r="E19" t="str">
            <v xml:space="preserve">HRAS. EXTRAS Y RECARG. </v>
          </cell>
        </row>
        <row r="20">
          <cell r="A20" t="str">
            <v>EO015MAG</v>
          </cell>
          <cell r="B20" t="str">
            <v>TRACTOR CAT D10-N #15</v>
          </cell>
          <cell r="D20">
            <v>43100</v>
          </cell>
          <cell r="E20" t="str">
            <v xml:space="preserve">SALARIO STAFF          </v>
          </cell>
        </row>
        <row r="21">
          <cell r="A21" t="str">
            <v>EO015MAH</v>
          </cell>
          <cell r="B21" t="str">
            <v>TRACTOR CAT D10-R #16</v>
          </cell>
          <cell r="D21">
            <v>43150</v>
          </cell>
          <cell r="E21" t="str">
            <v xml:space="preserve">OTROS BONOS                                        </v>
          </cell>
        </row>
        <row r="22">
          <cell r="A22" t="str">
            <v>EO016EBB</v>
          </cell>
          <cell r="B22" t="str">
            <v>TRACTOR CAT 824-C #102</v>
          </cell>
          <cell r="D22">
            <v>43200</v>
          </cell>
          <cell r="E22" t="str">
            <v>INDIRECTOS STAFF</v>
          </cell>
        </row>
        <row r="23">
          <cell r="A23" t="str">
            <v>EO016EBD</v>
          </cell>
          <cell r="B23" t="str">
            <v>TRACTOR CAT.824.OREGANAL</v>
          </cell>
          <cell r="D23" t="str">
            <v>51118</v>
          </cell>
          <cell r="E23" t="str">
            <v xml:space="preserve">EXPLOSIVOS                    </v>
          </cell>
        </row>
        <row r="24">
          <cell r="A24" t="str">
            <v>EO016MBB</v>
          </cell>
          <cell r="B24" t="str">
            <v>TRACTOR CAT 824-C #102</v>
          </cell>
          <cell r="D24" t="str">
            <v>51120</v>
          </cell>
          <cell r="E24" t="str">
            <v>ACC. DE EXPLOSIVOS</v>
          </cell>
        </row>
        <row r="25">
          <cell r="A25" t="str">
            <v>EO016MBD</v>
          </cell>
          <cell r="B25" t="str">
            <v>TRACTOR CAT.824.OREGANAL</v>
          </cell>
          <cell r="D25" t="str">
            <v>51292</v>
          </cell>
          <cell r="E25" t="str">
            <v xml:space="preserve">FUEL (GASOLINA)                                    </v>
          </cell>
        </row>
        <row r="26">
          <cell r="A26" t="str">
            <v>EO021ECA</v>
          </cell>
          <cell r="B26" t="str">
            <v>TALADRO IR DM50 #01</v>
          </cell>
          <cell r="D26" t="str">
            <v>51293</v>
          </cell>
          <cell r="E26" t="str">
            <v xml:space="preserve">DIESEL ( ACPM )                                    </v>
          </cell>
        </row>
        <row r="27">
          <cell r="A27" t="str">
            <v>EO021ECB</v>
          </cell>
          <cell r="B27" t="str">
            <v>TALADRO IR DM50 #02</v>
          </cell>
          <cell r="D27" t="str">
            <v>51294</v>
          </cell>
          <cell r="E27" t="str">
            <v>ACEITES Y LUBRIC.</v>
          </cell>
        </row>
        <row r="28">
          <cell r="A28" t="str">
            <v>EO021ECC</v>
          </cell>
          <cell r="B28" t="str">
            <v>TALADRO IR DM50 #03</v>
          </cell>
          <cell r="D28" t="str">
            <v>51600</v>
          </cell>
          <cell r="E28" t="str">
            <v xml:space="preserve">CONSUMIBLES (LLANTAS)                     </v>
          </cell>
        </row>
        <row r="29">
          <cell r="A29" t="str">
            <v>EO021ECD</v>
          </cell>
          <cell r="B29" t="str">
            <v>PLANTA MUESTREADORA</v>
          </cell>
          <cell r="D29" t="str">
            <v>51999</v>
          </cell>
          <cell r="E29" t="str">
            <v xml:space="preserve">OTROS                                              </v>
          </cell>
        </row>
        <row r="30">
          <cell r="A30" t="str">
            <v>EO021MCA</v>
          </cell>
          <cell r="B30" t="str">
            <v>TALADRO IR DM50 #01</v>
          </cell>
          <cell r="D30">
            <v>52119</v>
          </cell>
          <cell r="E30" t="str">
            <v>HERRAMIENTOS</v>
          </cell>
        </row>
        <row r="31">
          <cell r="A31" t="str">
            <v>EO021MCB</v>
          </cell>
          <cell r="B31" t="str">
            <v>TALADRO IR DM50 #02</v>
          </cell>
          <cell r="D31" t="str">
            <v>52610</v>
          </cell>
          <cell r="E31" t="str">
            <v xml:space="preserve">CONSUMIBLES                                        </v>
          </cell>
        </row>
        <row r="32">
          <cell r="A32" t="str">
            <v>EO021MCC</v>
          </cell>
          <cell r="B32" t="str">
            <v>TALADRO IR DM50 #03</v>
          </cell>
          <cell r="D32" t="str">
            <v>52999</v>
          </cell>
          <cell r="E32" t="str">
            <v xml:space="preserve">OTROS                                              </v>
          </cell>
        </row>
        <row r="33">
          <cell r="A33" t="str">
            <v>EO021MCD</v>
          </cell>
          <cell r="B33" t="str">
            <v>PLANTA MUESTREADORA</v>
          </cell>
          <cell r="D33" t="str">
            <v>53999</v>
          </cell>
          <cell r="E33" t="str">
            <v xml:space="preserve">OTROS                                              </v>
          </cell>
        </row>
        <row r="34">
          <cell r="A34" t="str">
            <v>EO026EDA</v>
          </cell>
          <cell r="B34" t="str">
            <v>PALA DEMAG 285 #032</v>
          </cell>
          <cell r="D34" t="str">
            <v>70110</v>
          </cell>
          <cell r="E34" t="str">
            <v xml:space="preserve">SUMINISTRO DE ENERGIA                      </v>
          </cell>
        </row>
        <row r="35">
          <cell r="A35" t="str">
            <v>EO026EDB</v>
          </cell>
          <cell r="B35" t="str">
            <v>PALA DEMAG 285 #033</v>
          </cell>
          <cell r="D35" t="str">
            <v>70120</v>
          </cell>
          <cell r="E35" t="str">
            <v xml:space="preserve">AGUA                                               </v>
          </cell>
        </row>
        <row r="36">
          <cell r="A36" t="str">
            <v>EO026EDC</v>
          </cell>
          <cell r="B36" t="str">
            <v>PALA DEMAG 285 #034</v>
          </cell>
          <cell r="D36" t="str">
            <v>70200</v>
          </cell>
          <cell r="E36" t="str">
            <v xml:space="preserve">ARREND. FINANCIERO                           </v>
          </cell>
        </row>
        <row r="37">
          <cell r="A37" t="str">
            <v>EO026EDD</v>
          </cell>
          <cell r="B37" t="str">
            <v>PALA DEMAG 285 #035</v>
          </cell>
          <cell r="D37" t="str">
            <v>70256</v>
          </cell>
          <cell r="E37" t="str">
            <v xml:space="preserve">REGALIAS CIELO ABIERTO                     </v>
          </cell>
        </row>
        <row r="38">
          <cell r="A38" t="str">
            <v>EO026EDE</v>
          </cell>
          <cell r="B38" t="str">
            <v>PALA CAT 375 #061</v>
          </cell>
          <cell r="D38" t="str">
            <v>70300</v>
          </cell>
          <cell r="E38" t="str">
            <v xml:space="preserve">PRIMAS DE SEGUROS ACTIV.                 </v>
          </cell>
        </row>
        <row r="39">
          <cell r="A39" t="str">
            <v>EO026EDF</v>
          </cell>
          <cell r="B39" t="str">
            <v>PALA DEMAG 285 #031</v>
          </cell>
          <cell r="D39" t="str">
            <v>70310</v>
          </cell>
          <cell r="E39" t="str">
            <v xml:space="preserve">PRIMAS DE SEGURO GENERAL             </v>
          </cell>
        </row>
        <row r="40">
          <cell r="A40" t="str">
            <v>EO026EDG</v>
          </cell>
          <cell r="B40" t="str">
            <v>PALA O&amp;K RH-30(OREGANAL)</v>
          </cell>
          <cell r="D40" t="str">
            <v>71020</v>
          </cell>
          <cell r="E40" t="str">
            <v xml:space="preserve">AVISOS Y PUBLICIDAD                                </v>
          </cell>
        </row>
        <row r="41">
          <cell r="A41" t="str">
            <v>EO026MDA</v>
          </cell>
          <cell r="B41" t="str">
            <v>PALA DEMAG 285 #032</v>
          </cell>
          <cell r="D41" t="str">
            <v>71050</v>
          </cell>
          <cell r="E41" t="str">
            <v xml:space="preserve">GASTOS BANCARIOS                     </v>
          </cell>
        </row>
        <row r="42">
          <cell r="A42" t="str">
            <v>EO026MDB</v>
          </cell>
          <cell r="B42" t="str">
            <v>PALA DEMAG 285 #033</v>
          </cell>
          <cell r="D42" t="str">
            <v>71060</v>
          </cell>
          <cell r="E42" t="str">
            <v xml:space="preserve">PROGRAMAS DE COMPUTADOR          </v>
          </cell>
        </row>
        <row r="43">
          <cell r="A43" t="str">
            <v>EO026MDC</v>
          </cell>
          <cell r="B43" t="str">
            <v>PALA DEMAG 285 #034</v>
          </cell>
          <cell r="D43" t="str">
            <v>71212</v>
          </cell>
          <cell r="E43" t="str">
            <v xml:space="preserve">ALIMENTACION                                       </v>
          </cell>
        </row>
        <row r="44">
          <cell r="A44" t="str">
            <v>EO026MDD</v>
          </cell>
          <cell r="B44" t="str">
            <v>PALA DEMAG 285 #035</v>
          </cell>
          <cell r="D44" t="str">
            <v>71320</v>
          </cell>
          <cell r="E44" t="str">
            <v xml:space="preserve">AUDITORES EXTERNOS                      </v>
          </cell>
        </row>
        <row r="45">
          <cell r="A45" t="str">
            <v>EO026MDE</v>
          </cell>
          <cell r="B45" t="str">
            <v>PALA CAT 375 #061</v>
          </cell>
          <cell r="D45" t="str">
            <v>71434</v>
          </cell>
          <cell r="E45" t="str">
            <v xml:space="preserve">ARREND. LINEAS Y MODEMS                      </v>
          </cell>
        </row>
        <row r="46">
          <cell r="A46" t="str">
            <v>EO026MDF</v>
          </cell>
          <cell r="B46" t="str">
            <v>PALA DEMAG 285 #031</v>
          </cell>
          <cell r="D46" t="str">
            <v>71451</v>
          </cell>
          <cell r="E46" t="str">
            <v xml:space="preserve">COSTOS DE IMPORTACION                 </v>
          </cell>
        </row>
        <row r="47">
          <cell r="A47" t="str">
            <v>EO026MDG</v>
          </cell>
          <cell r="B47" t="str">
            <v>PALA O&amp;K RH-30(OREGANAL)</v>
          </cell>
          <cell r="D47" t="str">
            <v>71459</v>
          </cell>
          <cell r="E47" t="str">
            <v xml:space="preserve">MERCADEO                                           </v>
          </cell>
        </row>
        <row r="48">
          <cell r="A48" t="str">
            <v>EO028EEA</v>
          </cell>
          <cell r="B48" t="str">
            <v>CARGADOR 988 F #025</v>
          </cell>
          <cell r="D48" t="str">
            <v>71470</v>
          </cell>
          <cell r="E48" t="str">
            <v xml:space="preserve">HONORARIOS LEGALES          </v>
          </cell>
        </row>
        <row r="49">
          <cell r="A49" t="str">
            <v>EO028EEB</v>
          </cell>
          <cell r="B49" t="str">
            <v>CARGADOR 992 D #031</v>
          </cell>
          <cell r="D49" t="str">
            <v>71471</v>
          </cell>
          <cell r="E49" t="str">
            <v xml:space="preserve">CONSULTORES                                        </v>
          </cell>
        </row>
        <row r="50">
          <cell r="A50" t="str">
            <v>EO028EEC</v>
          </cell>
          <cell r="B50" t="str">
            <v>CARGADOR 992 D #032</v>
          </cell>
          <cell r="D50" t="str">
            <v>71485</v>
          </cell>
          <cell r="E50" t="str">
            <v xml:space="preserve">REGISTROS Y LICENCIAS                     </v>
          </cell>
        </row>
        <row r="51">
          <cell r="A51" t="str">
            <v>EO028MEA</v>
          </cell>
          <cell r="B51" t="str">
            <v>CARGADOR 988 F #025</v>
          </cell>
          <cell r="D51" t="str">
            <v>71491</v>
          </cell>
          <cell r="E51" t="str">
            <v xml:space="preserve">MANTENIMIENTO CAMP.                         </v>
          </cell>
        </row>
        <row r="52">
          <cell r="A52" t="str">
            <v>EO028MEB</v>
          </cell>
          <cell r="B52" t="str">
            <v>CARGADOR 992 D #031</v>
          </cell>
          <cell r="D52" t="str">
            <v>71500</v>
          </cell>
          <cell r="E52" t="str">
            <v xml:space="preserve">RECOLECCION DE BASURAS                </v>
          </cell>
        </row>
        <row r="53">
          <cell r="A53" t="str">
            <v>EO028MEC</v>
          </cell>
          <cell r="B53" t="str">
            <v>CARGADOR 992 D #032</v>
          </cell>
          <cell r="D53" t="str">
            <v>71505</v>
          </cell>
          <cell r="E53" t="str">
            <v xml:space="preserve">GASTOS DE VIAJE                                    </v>
          </cell>
        </row>
        <row r="54">
          <cell r="A54" t="str">
            <v>EO030EFA</v>
          </cell>
          <cell r="B54" t="str">
            <v>MOTONIVElADORA CAT 16 G MO030</v>
          </cell>
          <cell r="D54">
            <v>71526</v>
          </cell>
          <cell r="E54" t="str">
            <v>PASAJES INTERNACIONALES</v>
          </cell>
        </row>
        <row r="55">
          <cell r="A55" t="str">
            <v>EO030EFC</v>
          </cell>
          <cell r="B55" t="str">
            <v>MOTONIVELADORA CAT 12G #002</v>
          </cell>
          <cell r="D55">
            <v>71527</v>
          </cell>
          <cell r="E55" t="str">
            <v>TIQUETES AEREOS NACIONALES</v>
          </cell>
        </row>
        <row r="56">
          <cell r="A56" t="str">
            <v>EO030EFD</v>
          </cell>
          <cell r="B56" t="str">
            <v>MOTONIVELADORA CAT 16G #031</v>
          </cell>
          <cell r="D56">
            <v>71554</v>
          </cell>
          <cell r="E56" t="str">
            <v>PERDIDA EN VENTA DE ACTIVOS FIJOS</v>
          </cell>
        </row>
        <row r="57">
          <cell r="A57" t="str">
            <v>EO030EFE</v>
          </cell>
          <cell r="B57" t="str">
            <v>MOTONIVELADORA CAT 16H #032</v>
          </cell>
          <cell r="D57" t="str">
            <v>71555</v>
          </cell>
          <cell r="E57" t="str">
            <v>PERDIDA EN VENTA DE INVERSION.</v>
          </cell>
        </row>
        <row r="58">
          <cell r="A58" t="str">
            <v>EO030EFF</v>
          </cell>
          <cell r="B58" t="str">
            <v>MOTONIVELADORA CAT 16H #033</v>
          </cell>
          <cell r="D58" t="str">
            <v>71556</v>
          </cell>
          <cell r="E58" t="str">
            <v xml:space="preserve">COSTOS DEL EJERC. ANTERIOR     </v>
          </cell>
        </row>
        <row r="59">
          <cell r="A59" t="str">
            <v>EO030MFC</v>
          </cell>
          <cell r="B59" t="str">
            <v>MOTONIVELADORA CAT 12G #002</v>
          </cell>
          <cell r="D59" t="str">
            <v>71557</v>
          </cell>
          <cell r="E59" t="str">
            <v xml:space="preserve">IMPTOS. ASUM. RETEFUENTE       </v>
          </cell>
        </row>
        <row r="60">
          <cell r="A60" t="str">
            <v>EO030MFD</v>
          </cell>
          <cell r="B60" t="str">
            <v>MOTONIVELADORA CAT 16G #031</v>
          </cell>
          <cell r="D60" t="str">
            <v>71558</v>
          </cell>
          <cell r="E60" t="str">
            <v xml:space="preserve">IMPTOS. ASUMIDOS I.V.A.           </v>
          </cell>
        </row>
        <row r="61">
          <cell r="A61" t="str">
            <v>EO030MFE</v>
          </cell>
          <cell r="B61" t="str">
            <v>MOTONIVELADORA CAT 16H #032</v>
          </cell>
          <cell r="D61" t="str">
            <v>71559</v>
          </cell>
          <cell r="E61" t="str">
            <v xml:space="preserve">IMPUESTOS                                          </v>
          </cell>
        </row>
        <row r="62">
          <cell r="A62" t="str">
            <v>EO030MFF</v>
          </cell>
          <cell r="B62" t="str">
            <v>MOTONIVELADORA CAT 16H #033</v>
          </cell>
          <cell r="D62" t="str">
            <v>71560</v>
          </cell>
          <cell r="E62" t="str">
            <v xml:space="preserve">CORREO                                             </v>
          </cell>
        </row>
        <row r="63">
          <cell r="A63" t="str">
            <v>EO041EGA</v>
          </cell>
          <cell r="B63" t="str">
            <v>MOTOBOMBA CAT 831</v>
          </cell>
          <cell r="D63" t="str">
            <v>71581</v>
          </cell>
          <cell r="E63" t="str">
            <v xml:space="preserve">UTILES Y PAPELERIA                                 </v>
          </cell>
        </row>
        <row r="64">
          <cell r="A64" t="str">
            <v>EO041EGB</v>
          </cell>
          <cell r="B64" t="str">
            <v>MOTOBOMBA CAT 832</v>
          </cell>
          <cell r="D64" t="str">
            <v>71618</v>
          </cell>
          <cell r="E64" t="str">
            <v xml:space="preserve">LICENCIAS DE RADIOS                                </v>
          </cell>
        </row>
        <row r="65">
          <cell r="A65" t="str">
            <v>EO041EGC</v>
          </cell>
          <cell r="B65" t="str">
            <v>MOTOBOMBA CAT 833</v>
          </cell>
          <cell r="D65" t="str">
            <v>71620</v>
          </cell>
          <cell r="E65" t="str">
            <v xml:space="preserve">TRANSPORTE MAT. ALMACEN          </v>
          </cell>
        </row>
        <row r="66">
          <cell r="A66" t="str">
            <v>EO041EGD</v>
          </cell>
          <cell r="B66" t="str">
            <v>MOTOBOMBA HAZLETON</v>
          </cell>
          <cell r="D66" t="str">
            <v>71639</v>
          </cell>
          <cell r="E66" t="str">
            <v xml:space="preserve">CONTRIBUCION SUPERSOC.                      </v>
          </cell>
        </row>
        <row r="67">
          <cell r="A67" t="str">
            <v>EO041EGE</v>
          </cell>
          <cell r="B67" t="str">
            <v>MOTOBOMBA HAZLETON MH002</v>
          </cell>
          <cell r="D67" t="str">
            <v>71740</v>
          </cell>
          <cell r="E67" t="str">
            <v xml:space="preserve">ARRENDAMIENTO VIVIENDA            </v>
          </cell>
        </row>
        <row r="68">
          <cell r="A68" t="str">
            <v>EO041EGF</v>
          </cell>
          <cell r="B68" t="str">
            <v>BOMBAS LEGRA BL01/BL02</v>
          </cell>
          <cell r="D68" t="str">
            <v>71741</v>
          </cell>
          <cell r="E68" t="str">
            <v xml:space="preserve">OTROS GASTOS                                       </v>
          </cell>
        </row>
        <row r="69">
          <cell r="A69" t="str">
            <v>EO041EGG</v>
          </cell>
          <cell r="B69" t="str">
            <v>ELECTRO BOMBAS EB'S</v>
          </cell>
          <cell r="D69" t="str">
            <v>71742</v>
          </cell>
          <cell r="E69" t="str">
            <v xml:space="preserve">GASTOS EXTRAORDINARIOS              </v>
          </cell>
        </row>
        <row r="70">
          <cell r="A70" t="str">
            <v>EO041MGA</v>
          </cell>
          <cell r="B70" t="str">
            <v>MOTOBOMBA CAT 831</v>
          </cell>
          <cell r="D70" t="str">
            <v>71757</v>
          </cell>
          <cell r="E70" t="str">
            <v xml:space="preserve">SUSCRIP. Y PUBLICACIONES                      </v>
          </cell>
        </row>
        <row r="71">
          <cell r="A71" t="str">
            <v>EO041MGB</v>
          </cell>
          <cell r="B71" t="str">
            <v>MOTOBOMBA CAT 832</v>
          </cell>
          <cell r="D71" t="str">
            <v>71760</v>
          </cell>
          <cell r="E71" t="str">
            <v xml:space="preserve">SERVICIO TELEFONICO                           </v>
          </cell>
        </row>
        <row r="72">
          <cell r="A72" t="str">
            <v>EO041MGC</v>
          </cell>
          <cell r="B72" t="str">
            <v>MOTOBOMBA CAT 833</v>
          </cell>
          <cell r="D72" t="str">
            <v>71788</v>
          </cell>
          <cell r="E72" t="str">
            <v xml:space="preserve">EVENTOS                                            </v>
          </cell>
        </row>
        <row r="73">
          <cell r="A73" t="str">
            <v>EO041MGD</v>
          </cell>
          <cell r="B73" t="str">
            <v>MOTOBOMBA HAZLETON</v>
          </cell>
          <cell r="D73" t="str">
            <v>71790</v>
          </cell>
          <cell r="E73" t="str">
            <v xml:space="preserve">ALMUERZOS DE TRABAJO       </v>
          </cell>
        </row>
        <row r="74">
          <cell r="A74" t="str">
            <v>EO041MGF</v>
          </cell>
          <cell r="B74" t="str">
            <v>BOMBAS LEGRA BL01/BL02</v>
          </cell>
          <cell r="D74" t="str">
            <v>71791</v>
          </cell>
          <cell r="E74" t="str">
            <v xml:space="preserve">MEDICINAS Y DROGAS           </v>
          </cell>
        </row>
        <row r="75">
          <cell r="A75" t="str">
            <v>EO041MGG</v>
          </cell>
          <cell r="B75" t="str">
            <v>ELECTRO BOMBAS EB'S</v>
          </cell>
          <cell r="D75" t="str">
            <v>72006</v>
          </cell>
          <cell r="E75" t="str">
            <v xml:space="preserve">MANTENIMIENTO MINEX     </v>
          </cell>
        </row>
        <row r="76">
          <cell r="A76" t="str">
            <v>EO051EHA</v>
          </cell>
          <cell r="B76" t="str">
            <v>PALA LIEBHERR 994 #01</v>
          </cell>
          <cell r="D76" t="str">
            <v>72012</v>
          </cell>
          <cell r="E76" t="str">
            <v xml:space="preserve">MONITOREO AMBIENTAL                      </v>
          </cell>
        </row>
        <row r="77">
          <cell r="A77" t="str">
            <v>EO051EHC</v>
          </cell>
          <cell r="B77" t="str">
            <v>PALA LIEBHERR 994 #02</v>
          </cell>
          <cell r="D77" t="str">
            <v>72056</v>
          </cell>
          <cell r="E77" t="str">
            <v xml:space="preserve">EQUIPO DE SEGURIDAD                           </v>
          </cell>
        </row>
        <row r="78">
          <cell r="A78" t="str">
            <v>EO051EHD</v>
          </cell>
          <cell r="B78" t="str">
            <v>PALA LIEBHERR 974 #12</v>
          </cell>
          <cell r="D78" t="str">
            <v>72150</v>
          </cell>
          <cell r="E78" t="str">
            <v xml:space="preserve">MANTEN. DE RADIOS                            </v>
          </cell>
        </row>
        <row r="79">
          <cell r="A79" t="str">
            <v>EO051MHA</v>
          </cell>
          <cell r="B79" t="str">
            <v>PALA LIEBHERR 994 #01</v>
          </cell>
          <cell r="D79" t="str">
            <v>72189</v>
          </cell>
          <cell r="E79" t="str">
            <v xml:space="preserve">MANTEN. DE VIAS </v>
          </cell>
        </row>
        <row r="80">
          <cell r="A80" t="str">
            <v>EO051MHC</v>
          </cell>
          <cell r="B80" t="str">
            <v>PALA LIEBHERR 994 #02</v>
          </cell>
          <cell r="D80" t="str">
            <v>72225</v>
          </cell>
          <cell r="E80" t="str">
            <v xml:space="preserve">MANTEN. COMPUTADORES </v>
          </cell>
        </row>
        <row r="81">
          <cell r="A81" t="str">
            <v>EO051MHD</v>
          </cell>
          <cell r="B81" t="str">
            <v>PALA LIEBHERR 974 #12</v>
          </cell>
          <cell r="D81" t="str">
            <v>72230</v>
          </cell>
          <cell r="E81" t="str">
            <v xml:space="preserve">MANTEN. DE FOTOCOPIADORA </v>
          </cell>
        </row>
        <row r="82">
          <cell r="A82" t="str">
            <v>EO057EIA</v>
          </cell>
          <cell r="B82" t="str">
            <v>CAMION INTERNACIONAL #1</v>
          </cell>
          <cell r="D82" t="str">
            <v>72237</v>
          </cell>
          <cell r="E82" t="str">
            <v xml:space="preserve">SERVICIO DE LAVANDERIA                </v>
          </cell>
        </row>
        <row r="83">
          <cell r="A83" t="str">
            <v>EO057EIB</v>
          </cell>
          <cell r="B83" t="str">
            <v>CAMION  INTERNATIONAL # 2</v>
          </cell>
          <cell r="D83">
            <v>72330</v>
          </cell>
          <cell r="E83" t="str">
            <v>MANTENIMIENTO FOTOCOPIADORA</v>
          </cell>
        </row>
        <row r="84">
          <cell r="A84" t="str">
            <v>EO057EIC</v>
          </cell>
          <cell r="B84" t="str">
            <v>CAMION CAT 777 C #031</v>
          </cell>
          <cell r="D84">
            <v>72380</v>
          </cell>
          <cell r="E84" t="str">
            <v>HONORARIOS OPERATIVOS ACC</v>
          </cell>
        </row>
        <row r="85">
          <cell r="A85" t="str">
            <v>EO057EID</v>
          </cell>
          <cell r="B85" t="str">
            <v>CAMION CAT 777 C #032</v>
          </cell>
          <cell r="D85" t="str">
            <v>72390</v>
          </cell>
          <cell r="E85" t="str">
            <v xml:space="preserve">GASTO DE TRASPORTE                    </v>
          </cell>
        </row>
        <row r="86">
          <cell r="A86" t="str">
            <v>EO057EIE</v>
          </cell>
          <cell r="B86" t="str">
            <v>CAMION CAT 777 C #033</v>
          </cell>
          <cell r="D86" t="str">
            <v>72391</v>
          </cell>
          <cell r="E86" t="str">
            <v xml:space="preserve">SERVICIO PUERTO                                    </v>
          </cell>
        </row>
        <row r="87">
          <cell r="A87" t="str">
            <v>EO057EIF</v>
          </cell>
          <cell r="B87" t="str">
            <v>CAMION INTERNATIONAL 03</v>
          </cell>
          <cell r="D87" t="str">
            <v>72395</v>
          </cell>
          <cell r="E87" t="str">
            <v xml:space="preserve">CONTRATOS MARC                                     </v>
          </cell>
        </row>
        <row r="88">
          <cell r="A88" t="str">
            <v>EO057EIG</v>
          </cell>
          <cell r="B88" t="str">
            <v>CAMION INTERNATIONAL #4</v>
          </cell>
          <cell r="D88" t="str">
            <v>72396</v>
          </cell>
          <cell r="E88" t="str">
            <v xml:space="preserve">ALQUILER DE AVIONES               </v>
          </cell>
        </row>
        <row r="89">
          <cell r="A89" t="str">
            <v>EO057EIH</v>
          </cell>
          <cell r="B89" t="str">
            <v>CAMION INTERNATIONAL # 5</v>
          </cell>
          <cell r="D89" t="str">
            <v>72397</v>
          </cell>
          <cell r="E89" t="str">
            <v xml:space="preserve">VIGILANCIA                                         </v>
          </cell>
        </row>
        <row r="90">
          <cell r="A90" t="str">
            <v>EO057EII</v>
          </cell>
          <cell r="B90" t="str">
            <v>CAMION INTERNATIONAL #6</v>
          </cell>
          <cell r="D90" t="str">
            <v>72398</v>
          </cell>
          <cell r="E90" t="str">
            <v xml:space="preserve">TRANSPORTE DE PERSONAL             </v>
          </cell>
        </row>
        <row r="91">
          <cell r="A91" t="str">
            <v>EO057EIJ</v>
          </cell>
          <cell r="B91" t="str">
            <v>CAMION INTERNATIONAL 10</v>
          </cell>
          <cell r="D91" t="str">
            <v>72399</v>
          </cell>
          <cell r="E91" t="str">
            <v xml:space="preserve">CONTRATOS DE MANTEN Y SERV.       </v>
          </cell>
        </row>
        <row r="92">
          <cell r="A92" t="str">
            <v>EO057MIA</v>
          </cell>
          <cell r="B92" t="str">
            <v>CAMION  INTERNATIONAL # 1</v>
          </cell>
          <cell r="D92" t="str">
            <v>72401</v>
          </cell>
          <cell r="E92" t="str">
            <v xml:space="preserve">CONTRATOS DE LABOR                        </v>
          </cell>
        </row>
        <row r="93">
          <cell r="A93" t="str">
            <v>EO057MIB</v>
          </cell>
          <cell r="B93" t="str">
            <v>CAMION  INTERNATIONAL # 2</v>
          </cell>
          <cell r="D93" t="str">
            <v>72402</v>
          </cell>
          <cell r="E93" t="str">
            <v xml:space="preserve">SERVICIO DE SEGURIDAD                 </v>
          </cell>
        </row>
        <row r="94">
          <cell r="A94" t="str">
            <v>EO057MIC</v>
          </cell>
          <cell r="B94" t="str">
            <v>CAMION CAT 777 C #031</v>
          </cell>
          <cell r="D94" t="str">
            <v>72403</v>
          </cell>
          <cell r="E94" t="str">
            <v xml:space="preserve">DONACIONES                                         </v>
          </cell>
        </row>
        <row r="95">
          <cell r="A95" t="str">
            <v>EO057MID</v>
          </cell>
          <cell r="B95" t="str">
            <v>CAMION CAT 777 C #032</v>
          </cell>
          <cell r="D95" t="str">
            <v>72438</v>
          </cell>
          <cell r="E95" t="str">
            <v xml:space="preserve">CONSULTORES LABORALES              </v>
          </cell>
        </row>
        <row r="96">
          <cell r="A96" t="str">
            <v>EO057MIE</v>
          </cell>
          <cell r="B96" t="str">
            <v>CAMION CAT 777 C #033</v>
          </cell>
          <cell r="D96" t="str">
            <v>72499</v>
          </cell>
          <cell r="E96" t="str">
            <v xml:space="preserve">GASTOS DE RECREACION                      </v>
          </cell>
        </row>
        <row r="97">
          <cell r="A97" t="str">
            <v>EO057MIF</v>
          </cell>
          <cell r="B97" t="str">
            <v>CAMION INTERNATIONAL #3</v>
          </cell>
          <cell r="D97" t="str">
            <v>72500</v>
          </cell>
          <cell r="E97" t="str">
            <v xml:space="preserve">ALQUILER DE VEHICULOS               </v>
          </cell>
        </row>
        <row r="98">
          <cell r="A98" t="str">
            <v>EO057MIG</v>
          </cell>
          <cell r="B98" t="str">
            <v>CAMION INTERNATIONAL #4</v>
          </cell>
          <cell r="D98" t="str">
            <v>72504</v>
          </cell>
          <cell r="E98" t="str">
            <v xml:space="preserve">ARRENDAMIENTO DE TERRENOS       </v>
          </cell>
        </row>
        <row r="99">
          <cell r="A99" t="str">
            <v>EO057MIH</v>
          </cell>
          <cell r="B99" t="str">
            <v>CAMION INTERNATIONAL #5</v>
          </cell>
          <cell r="D99" t="str">
            <v>72506</v>
          </cell>
          <cell r="E99" t="str">
            <v xml:space="preserve">SERVICIO FOTOCOPIADORA             </v>
          </cell>
        </row>
        <row r="100">
          <cell r="A100" t="str">
            <v>EO057MII</v>
          </cell>
          <cell r="B100" t="str">
            <v>CAMION INTERNATIONAL #6</v>
          </cell>
          <cell r="D100">
            <v>72598</v>
          </cell>
          <cell r="E100" t="str">
            <v>ALQUILER TRACTOR</v>
          </cell>
        </row>
        <row r="101">
          <cell r="A101" t="str">
            <v>EO057MIJ</v>
          </cell>
          <cell r="B101" t="str">
            <v>CAMION INTERNATIONAL #7</v>
          </cell>
          <cell r="D101" t="str">
            <v>72599</v>
          </cell>
          <cell r="E101" t="str">
            <v xml:space="preserve">ALQUILER DE EQUIPO                                 </v>
          </cell>
        </row>
        <row r="102">
          <cell r="A102" t="str">
            <v>EO058EJA</v>
          </cell>
          <cell r="B102" t="str">
            <v>CAMION CAT 793 B #101</v>
          </cell>
          <cell r="D102">
            <v>72600</v>
          </cell>
          <cell r="E102" t="str">
            <v>GASTOS NOSA</v>
          </cell>
        </row>
        <row r="103">
          <cell r="A103" t="str">
            <v>EO058EJB</v>
          </cell>
          <cell r="B103" t="str">
            <v>CAMION CAT 793 B #102</v>
          </cell>
          <cell r="D103" t="str">
            <v>74310</v>
          </cell>
          <cell r="E103" t="str">
            <v xml:space="preserve">SERVICIOS AMBIENTALES               </v>
          </cell>
        </row>
        <row r="104">
          <cell r="A104" t="str">
            <v>EO058EJC</v>
          </cell>
          <cell r="B104" t="str">
            <v>CAMION CAT 793 B #103</v>
          </cell>
          <cell r="D104" t="str">
            <v>74320</v>
          </cell>
          <cell r="E104" t="str">
            <v xml:space="preserve">CONTROL DE CALIDAD                 </v>
          </cell>
        </row>
        <row r="105">
          <cell r="A105" t="str">
            <v>EO058EJD</v>
          </cell>
          <cell r="B105" t="str">
            <v>CAMION CAT 793 B #104</v>
          </cell>
          <cell r="D105">
            <v>74326</v>
          </cell>
          <cell r="E105" t="str">
            <v>GEOLOGIA - PERFORACIONES</v>
          </cell>
        </row>
        <row r="106">
          <cell r="A106" t="str">
            <v>EO058EJE</v>
          </cell>
          <cell r="B106" t="str">
            <v>CAMION CAT 793 B #105</v>
          </cell>
          <cell r="D106" t="str">
            <v>74471</v>
          </cell>
          <cell r="E106" t="str">
            <v xml:space="preserve">CONSULTORES EXTERNOS              </v>
          </cell>
        </row>
        <row r="107">
          <cell r="A107" t="str">
            <v>EO058EJF</v>
          </cell>
          <cell r="B107" t="str">
            <v>CAMION CAT 793 B #106</v>
          </cell>
          <cell r="D107" t="str">
            <v>76010</v>
          </cell>
          <cell r="E107" t="str">
            <v xml:space="preserve">ENTRENAMIENTO PERSONAL         </v>
          </cell>
        </row>
        <row r="108">
          <cell r="A108" t="str">
            <v>EO058EJG</v>
          </cell>
          <cell r="B108" t="str">
            <v>CAMION CAT 793 B #107</v>
          </cell>
          <cell r="D108" t="str">
            <v>76550</v>
          </cell>
          <cell r="E108" t="str">
            <v xml:space="preserve">RENTAS RECIBIDAS (CR)                  </v>
          </cell>
        </row>
        <row r="109">
          <cell r="A109" t="str">
            <v>EO058EJH</v>
          </cell>
          <cell r="B109" t="str">
            <v>CAMION CAT 793 B #108</v>
          </cell>
          <cell r="D109">
            <v>76595</v>
          </cell>
          <cell r="E109" t="str">
            <v>5% DESCUENTOS MARC</v>
          </cell>
        </row>
        <row r="110">
          <cell r="A110" t="str">
            <v>EO058EJI</v>
          </cell>
          <cell r="B110" t="str">
            <v>CAMION CAT 793 B #109</v>
          </cell>
          <cell r="D110" t="str">
            <v>76599</v>
          </cell>
          <cell r="E110" t="str">
            <v xml:space="preserve">CAPITALIZACION (CR)                                </v>
          </cell>
        </row>
        <row r="111">
          <cell r="A111" t="str">
            <v>EO058EJJ</v>
          </cell>
          <cell r="B111" t="str">
            <v>CAMION CAT 793 B #110</v>
          </cell>
          <cell r="D111" t="str">
            <v>99980</v>
          </cell>
          <cell r="E111" t="str">
            <v xml:space="preserve">A INVENTARIOS (Cr)                                 </v>
          </cell>
        </row>
        <row r="112">
          <cell r="A112" t="str">
            <v>EO058EJK</v>
          </cell>
          <cell r="B112" t="str">
            <v>CAMION CAT 793 B #111</v>
          </cell>
          <cell r="D112" t="str">
            <v>99982</v>
          </cell>
          <cell r="E112" t="str">
            <v xml:space="preserve">TRANSPORTE INTERCOR                        </v>
          </cell>
        </row>
        <row r="113">
          <cell r="A113" t="str">
            <v>EO058EJL</v>
          </cell>
          <cell r="B113" t="str">
            <v>CAMION CAT 793 B #112</v>
          </cell>
          <cell r="D113" t="str">
            <v>99983</v>
          </cell>
          <cell r="E113" t="str">
            <v xml:space="preserve">COMPRAS DE CARBON                               </v>
          </cell>
        </row>
        <row r="114">
          <cell r="A114" t="str">
            <v>EO058EJM</v>
          </cell>
          <cell r="B114" t="str">
            <v>CAMION CAT 793 B #113</v>
          </cell>
          <cell r="D114" t="str">
            <v>99986</v>
          </cell>
          <cell r="E114" t="str">
            <v xml:space="preserve">RENTAS RECIBIDAS INTERCOR            </v>
          </cell>
        </row>
        <row r="115">
          <cell r="A115" t="str">
            <v>EO058EJN</v>
          </cell>
          <cell r="B115" t="str">
            <v>CAMION CAT 793 B #114</v>
          </cell>
          <cell r="D115" t="str">
            <v>99990</v>
          </cell>
          <cell r="E115" t="str">
            <v xml:space="preserve">GASTOS ADMINISTRATIVOS         </v>
          </cell>
        </row>
        <row r="116">
          <cell r="A116" t="str">
            <v>EO058EJO</v>
          </cell>
          <cell r="B116" t="str">
            <v>CAMION CAT 793 B #115</v>
          </cell>
          <cell r="D116" t="str">
            <v>99991</v>
          </cell>
          <cell r="E116" t="str">
            <v xml:space="preserve">GASTOS DE VENTAS                      </v>
          </cell>
        </row>
        <row r="117">
          <cell r="A117" t="str">
            <v>EO058EJP</v>
          </cell>
          <cell r="B117" t="str">
            <v>CAMION CAT 793 B #116</v>
          </cell>
          <cell r="D117" t="str">
            <v>99992</v>
          </cell>
          <cell r="E117" t="str">
            <v>GASTOS OPERACIONALES</v>
          </cell>
        </row>
        <row r="118">
          <cell r="A118" t="str">
            <v>EO058EJQ</v>
          </cell>
          <cell r="B118" t="str">
            <v>CAMION CAT 793 B #117</v>
          </cell>
          <cell r="D118" t="str">
            <v>99993</v>
          </cell>
          <cell r="E118" t="str">
            <v>PROVISION DE IMPUESTOS</v>
          </cell>
        </row>
        <row r="119">
          <cell r="A119" t="str">
            <v>EO058EJR</v>
          </cell>
          <cell r="B119" t="str">
            <v>CAMION CAT 793 B #118</v>
          </cell>
          <cell r="D119" t="str">
            <v>99995</v>
          </cell>
          <cell r="E119" t="str">
            <v>VENTAS TOTALES</v>
          </cell>
        </row>
        <row r="120">
          <cell r="A120" t="str">
            <v>EO058EJS</v>
          </cell>
          <cell r="B120" t="str">
            <v>CAMION CAT 793 B #119</v>
          </cell>
          <cell r="D120" t="str">
            <v>99996</v>
          </cell>
          <cell r="E120" t="str">
            <v>MARKETING FEE</v>
          </cell>
        </row>
        <row r="121">
          <cell r="A121" t="str">
            <v>EO058EJT</v>
          </cell>
          <cell r="B121" t="str">
            <v>CAMION CAT 793 B #120</v>
          </cell>
          <cell r="D121" t="str">
            <v>99998</v>
          </cell>
          <cell r="E121" t="str">
            <v>SELLING EXPENSES</v>
          </cell>
        </row>
        <row r="122">
          <cell r="A122" t="str">
            <v>EO058MJA</v>
          </cell>
          <cell r="B122" t="str">
            <v>CAMION CAT 793 B #101</v>
          </cell>
          <cell r="D122" t="str">
            <v>99999</v>
          </cell>
          <cell r="E122" t="str">
            <v xml:space="preserve">STOCKPILE MOVEMENT                              </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esign"/>
      <sheetName val="cotas "/>
      <sheetName val="resumen"/>
      <sheetName val="DATOS PERF"/>
      <sheetName val="Aliv BA9"/>
      <sheetName val="Aliv BA26"/>
      <sheetName val="Aliv BA29"/>
      <sheetName val="A CAÑUELA103"/>
      <sheetName val="A CAÑUELA61"/>
      <sheetName val="A CAÑUELA73B"/>
    </sheetNames>
    <sheetDataSet>
      <sheetData sheetId="0" refreshError="1"/>
      <sheetData sheetId="1" refreshError="1">
        <row r="11">
          <cell r="A11" t="str">
            <v>TRAMO</v>
          </cell>
          <cell r="B11" t="str">
            <v>CAMARA</v>
          </cell>
          <cell r="D11" t="str">
            <v>Areas Lluvias [ha]</v>
          </cell>
          <cell r="F11" t="str">
            <v>SArea</v>
          </cell>
          <cell r="G11" t="str">
            <v>Tr</v>
          </cell>
          <cell r="H11" t="str">
            <v>LT</v>
          </cell>
          <cell r="I11" t="str">
            <v>DCotaT</v>
          </cell>
          <cell r="J11" t="str">
            <v>PT</v>
          </cell>
          <cell r="N11" t="str">
            <v>Intens</v>
          </cell>
          <cell r="O11" t="str">
            <v>Coefic</v>
          </cell>
          <cell r="P11" t="str">
            <v>Q A. LL.</v>
          </cell>
          <cell r="Q11" t="str">
            <v>Areas Residuales [ha]</v>
          </cell>
          <cell r="S11" t="str">
            <v>SArea</v>
          </cell>
          <cell r="T11" t="str">
            <v>Dens.</v>
          </cell>
          <cell r="U11" t="str">
            <v>Spoblacion</v>
          </cell>
          <cell r="V11" t="str">
            <v>Consumo</v>
          </cell>
          <cell r="W11" t="str">
            <v>Area C</v>
          </cell>
          <cell r="X11" t="str">
            <v>SArea</v>
          </cell>
          <cell r="Y11" t="str">
            <v>QC</v>
          </cell>
          <cell r="Z11" t="str">
            <v>Area IND</v>
          </cell>
          <cell r="AA11" t="str">
            <v>SArea</v>
          </cell>
          <cell r="AB11" t="str">
            <v>Q IND</v>
          </cell>
          <cell r="AC11" t="str">
            <v>Aporte</v>
          </cell>
          <cell r="AD11" t="str">
            <v>Qmedio</v>
          </cell>
          <cell r="AE11" t="str">
            <v>QMáximo</v>
          </cell>
          <cell r="AF11">
            <v>1</v>
          </cell>
          <cell r="AG11" t="str">
            <v>Q A.R.</v>
          </cell>
          <cell r="AH11" t="str">
            <v>QDiseñoT</v>
          </cell>
          <cell r="AI11" t="str">
            <v>L</v>
          </cell>
          <cell r="AJ11" t="str">
            <v>P</v>
          </cell>
          <cell r="AK11" t="str">
            <v>ØNominal</v>
          </cell>
          <cell r="AL11" t="str">
            <v xml:space="preserve"> Ø Interno</v>
          </cell>
          <cell r="AM11" t="str">
            <v>h</v>
          </cell>
          <cell r="AN11" t="str">
            <v>YNormal</v>
          </cell>
          <cell r="AO11" t="str">
            <v>Yc</v>
          </cell>
          <cell r="AP11" t="str">
            <v>YN / Ø</v>
          </cell>
          <cell r="AQ11" t="str">
            <v>Vr</v>
          </cell>
          <cell r="AR11" t="str">
            <v>Froud</v>
          </cell>
          <cell r="AS11" t="str">
            <v>FTractiva</v>
          </cell>
          <cell r="AT11" t="str">
            <v>V2/2g</v>
          </cell>
          <cell r="AU11" t="str">
            <v>Energía</v>
          </cell>
          <cell r="AV11" t="str">
            <v xml:space="preserve"> Vø</v>
          </cell>
          <cell r="AW11" t="str">
            <v xml:space="preserve"> Qø</v>
          </cell>
          <cell r="AX11" t="str">
            <v>Q/Qø</v>
          </cell>
          <cell r="AY11" t="str">
            <v>Dirección</v>
          </cell>
          <cell r="AZ11" t="str">
            <v>Deflexión</v>
          </cell>
          <cell r="BA11" t="str">
            <v>RC/ø</v>
          </cell>
          <cell r="BB11" t="str">
            <v>Pérdidas de energía</v>
          </cell>
          <cell r="BG11" t="str">
            <v>Estructura de caida</v>
          </cell>
          <cell r="BN11" t="str">
            <v>Caida</v>
          </cell>
          <cell r="BO11" t="str">
            <v>Cota Batea</v>
          </cell>
          <cell r="BQ11" t="str">
            <v>Cota Clave</v>
          </cell>
          <cell r="BS11" t="str">
            <v>Cota Rasante</v>
          </cell>
          <cell r="BU11" t="str">
            <v>Cámara</v>
          </cell>
          <cell r="BV11" t="str">
            <v>Recubrimiento</v>
          </cell>
          <cell r="BX11" t="str">
            <v>HPozo</v>
          </cell>
          <cell r="BY11" t="str">
            <v>ø Nom</v>
          </cell>
          <cell r="BZ11" t="str">
            <v>Bd</v>
          </cell>
          <cell r="CA11" t="str">
            <v>De</v>
          </cell>
          <cell r="CB11" t="str">
            <v>H Rell</v>
          </cell>
          <cell r="CC11" t="str">
            <v>MaterialRelleno</v>
          </cell>
          <cell r="CD11" t="str">
            <v>Cd</v>
          </cell>
          <cell r="CE11" t="str">
            <v>Wd 'Pd'</v>
          </cell>
          <cell r="CF11" t="str">
            <v>Cs 'Cl'</v>
          </cell>
          <cell r="CG11" t="str">
            <v>WV'PV'</v>
          </cell>
          <cell r="CH11" t="str">
            <v>Wt</v>
          </cell>
          <cell r="CI11" t="str">
            <v>MaterialTubería</v>
          </cell>
          <cell r="CJ11" t="str">
            <v>Cimentación Tubería Rígida</v>
          </cell>
          <cell r="CO11" t="str">
            <v>Cimen. Tubería Flexible</v>
          </cell>
          <cell r="CR11" t="str">
            <v>L</v>
          </cell>
          <cell r="CS11" t="str">
            <v>ø</v>
          </cell>
          <cell r="CT11" t="str">
            <v>øExterno</v>
          </cell>
          <cell r="CU11" t="str">
            <v>øInterno</v>
          </cell>
          <cell r="CV11" t="str">
            <v>øNominal</v>
          </cell>
          <cell r="CW11" t="str">
            <v>Bd</v>
          </cell>
          <cell r="CX11" t="str">
            <v>F.C</v>
          </cell>
          <cell r="CY11" t="str">
            <v>Cota Clave</v>
          </cell>
          <cell r="DA11" t="str">
            <v>Recubrimiento</v>
          </cell>
          <cell r="DC11" t="str">
            <v>H</v>
          </cell>
          <cell r="DD11" t="str">
            <v>LReal</v>
          </cell>
          <cell r="DE11" t="str">
            <v>H med</v>
          </cell>
          <cell r="DF11" t="str">
            <v>Diam Pozo</v>
          </cell>
          <cell r="DH11" t="str">
            <v>Tipo</v>
          </cell>
          <cell r="DI11" t="str">
            <v>Lreal</v>
          </cell>
          <cell r="DJ11" t="str">
            <v xml:space="preserve">Vexc </v>
          </cell>
          <cell r="DK11" t="str">
            <v xml:space="preserve">Vexc </v>
          </cell>
          <cell r="DL11" t="str">
            <v>VRell</v>
          </cell>
          <cell r="DM11" t="str">
            <v>VRell</v>
          </cell>
          <cell r="DN11" t="str">
            <v xml:space="preserve">Vexc </v>
          </cell>
          <cell r="DO11" t="str">
            <v>Vcim</v>
          </cell>
          <cell r="DP11" t="str">
            <v>Vcim</v>
          </cell>
          <cell r="DQ11" t="str">
            <v>VRell</v>
          </cell>
          <cell r="DR11" t="str">
            <v>VRell</v>
          </cell>
          <cell r="DS11" t="str">
            <v>VRell</v>
          </cell>
          <cell r="DT11" t="str">
            <v>VRell</v>
          </cell>
          <cell r="DU11" t="str">
            <v>VRotu</v>
          </cell>
          <cell r="DV11" t="str">
            <v>Ø</v>
          </cell>
          <cell r="DW11" t="str">
            <v>Longitud</v>
          </cell>
          <cell r="DX11" t="str">
            <v>Clase</v>
          </cell>
          <cell r="DY11" t="str">
            <v>Material</v>
          </cell>
          <cell r="DZ11" t="str">
            <v>Cota Batea</v>
          </cell>
        </row>
        <row r="12">
          <cell r="A12" t="str">
            <v>Nº</v>
          </cell>
          <cell r="B12" t="str">
            <v>DE</v>
          </cell>
          <cell r="C12" t="str">
            <v>A</v>
          </cell>
          <cell r="D12" t="str">
            <v>Propia</v>
          </cell>
          <cell r="E12" t="str">
            <v>Afluente</v>
          </cell>
          <cell r="F12" t="str">
            <v>[ha]</v>
          </cell>
          <cell r="G12" t="str">
            <v>[Años]</v>
          </cell>
          <cell r="H12" t="str">
            <v>[m]</v>
          </cell>
          <cell r="I12" t="str">
            <v>[m]</v>
          </cell>
          <cell r="J12" t="str">
            <v>[%]</v>
          </cell>
          <cell r="K12" t="str">
            <v>Tiempo</v>
          </cell>
          <cell r="L12" t="str">
            <v>T Entrada</v>
          </cell>
          <cell r="M12" t="str">
            <v>Tc Total</v>
          </cell>
          <cell r="N12" t="str">
            <v>[l/ha/s]</v>
          </cell>
          <cell r="P12" t="str">
            <v>[l/s]</v>
          </cell>
          <cell r="Q12" t="str">
            <v>Propia</v>
          </cell>
          <cell r="R12" t="str">
            <v>Afluente</v>
          </cell>
          <cell r="S12" t="str">
            <v>[ha]</v>
          </cell>
          <cell r="T12" t="str">
            <v>[usu/ha]</v>
          </cell>
          <cell r="U12" t="str">
            <v>[hab]</v>
          </cell>
          <cell r="V12" t="str">
            <v>[l/hab-dia]</v>
          </cell>
          <cell r="W12" t="str">
            <v>[ha]</v>
          </cell>
          <cell r="X12" t="str">
            <v>[ha]</v>
          </cell>
          <cell r="Y12" t="str">
            <v>[l/ha/s]</v>
          </cell>
          <cell r="Z12" t="str">
            <v>[ha]</v>
          </cell>
          <cell r="AA12" t="str">
            <v>[ha]</v>
          </cell>
          <cell r="AB12" t="str">
            <v>[l/ha/s]</v>
          </cell>
          <cell r="AC12" t="str">
            <v>[l/hab-dia]</v>
          </cell>
          <cell r="AD12" t="str">
            <v>[l/s]</v>
          </cell>
          <cell r="AE12" t="str">
            <v>[l/s]</v>
          </cell>
          <cell r="AF12" t="str">
            <v>[l/s]</v>
          </cell>
          <cell r="AG12" t="str">
            <v>[l/s]</v>
          </cell>
          <cell r="AH12" t="str">
            <v>[l/s]</v>
          </cell>
          <cell r="AI12" t="str">
            <v>[m]</v>
          </cell>
          <cell r="AJ12" t="str">
            <v>[%]</v>
          </cell>
          <cell r="AK12" t="str">
            <v>["; m]</v>
          </cell>
          <cell r="AL12" t="str">
            <v>[m]</v>
          </cell>
          <cell r="AN12" t="str">
            <v>[m]</v>
          </cell>
          <cell r="AO12" t="str">
            <v>[m]</v>
          </cell>
          <cell r="AQ12" t="str">
            <v>[m/s]</v>
          </cell>
          <cell r="AS12" t="str">
            <v>[kg/m²]</v>
          </cell>
          <cell r="AT12" t="str">
            <v>[m]</v>
          </cell>
          <cell r="AU12" t="str">
            <v>[m]</v>
          </cell>
          <cell r="AV12" t="str">
            <v>[m/s]</v>
          </cell>
          <cell r="AW12" t="str">
            <v>[l/s]</v>
          </cell>
          <cell r="AY12" t="str">
            <v>[°]</v>
          </cell>
          <cell r="AZ12" t="str">
            <v>[°]</v>
          </cell>
          <cell r="BB12" t="str">
            <v>DE</v>
          </cell>
          <cell r="BC12" t="str">
            <v>KK|Hv2-HV1|</v>
          </cell>
          <cell r="BD12" t="str">
            <v>DHc</v>
          </cell>
          <cell r="BE12" t="str">
            <v>DHe</v>
          </cell>
          <cell r="BF12" t="str">
            <v>DH</v>
          </cell>
          <cell r="BG12">
            <v>1</v>
          </cell>
          <cell r="BH12">
            <v>2</v>
          </cell>
          <cell r="BI12" t="str">
            <v>K</v>
          </cell>
          <cell r="BJ12" t="str">
            <v>Vc²/2g</v>
          </cell>
          <cell r="BK12" t="str">
            <v>Hc</v>
          </cell>
          <cell r="BL12" t="str">
            <v>He</v>
          </cell>
          <cell r="BM12" t="str">
            <v>Hw</v>
          </cell>
          <cell r="BN12" t="str">
            <v>[m]</v>
          </cell>
          <cell r="BO12" t="str">
            <v>Inicial</v>
          </cell>
          <cell r="BP12" t="str">
            <v>Final</v>
          </cell>
          <cell r="BQ12" t="str">
            <v>Inicial</v>
          </cell>
          <cell r="BR12" t="str">
            <v>Final</v>
          </cell>
          <cell r="BS12" t="str">
            <v>Super</v>
          </cell>
          <cell r="BT12" t="str">
            <v>Infer</v>
          </cell>
          <cell r="BU12" t="str">
            <v>Caida</v>
          </cell>
          <cell r="BV12" t="str">
            <v>Super</v>
          </cell>
          <cell r="BW12" t="str">
            <v>Infer</v>
          </cell>
          <cell r="BX12" t="str">
            <v>[m]</v>
          </cell>
          <cell r="BY12" t="str">
            <v>[mm]</v>
          </cell>
          <cell r="BZ12" t="str">
            <v>[m]</v>
          </cell>
          <cell r="CA12" t="str">
            <v>[m]</v>
          </cell>
          <cell r="CB12" t="str">
            <v>[m]</v>
          </cell>
          <cell r="CE12" t="str">
            <v>[kg/m] [kg/m²]</v>
          </cell>
          <cell r="CG12" t="str">
            <v>[kg/m] [kg/m²]</v>
          </cell>
          <cell r="CH12" t="str">
            <v>[kg/m] [kg/m²]</v>
          </cell>
          <cell r="CJ12" t="str">
            <v>Clase</v>
          </cell>
          <cell r="CK12" t="str">
            <v>FS</v>
          </cell>
          <cell r="CL12" t="str">
            <v>CR o CF</v>
          </cell>
          <cell r="CM12" t="str">
            <v>FCc</v>
          </cell>
          <cell r="CN12" t="str">
            <v>FCr</v>
          </cell>
          <cell r="CO12" t="str">
            <v>Deflexión% &lt; 7,5</v>
          </cell>
          <cell r="CP12" t="str">
            <v>MaterialEncamado</v>
          </cell>
          <cell r="CQ12" t="str">
            <v>Compac.</v>
          </cell>
          <cell r="CR12" t="str">
            <v>[m]</v>
          </cell>
          <cell r="CS12" t="str">
            <v>["]</v>
          </cell>
          <cell r="CT12" t="str">
            <v>[m]</v>
          </cell>
          <cell r="CU12" t="str">
            <v>[m]</v>
          </cell>
          <cell r="CV12" t="str">
            <v>[m]</v>
          </cell>
          <cell r="CY12" t="str">
            <v>Sup</v>
          </cell>
          <cell r="CZ12" t="str">
            <v>Inf</v>
          </cell>
          <cell r="DA12" t="str">
            <v>Sup</v>
          </cell>
          <cell r="DB12" t="str">
            <v>Inf</v>
          </cell>
          <cell r="DC12" t="str">
            <v>[m]</v>
          </cell>
          <cell r="DD12" t="str">
            <v>[m]</v>
          </cell>
          <cell r="DE12" t="str">
            <v>[m]</v>
          </cell>
          <cell r="DF12" t="str">
            <v>Sup</v>
          </cell>
          <cell r="DG12" t="str">
            <v>Inf</v>
          </cell>
          <cell r="DH12" t="str">
            <v>Rasante</v>
          </cell>
          <cell r="DI12" t="str">
            <v>[m]</v>
          </cell>
          <cell r="DJ12" t="str">
            <v>Pozo</v>
          </cell>
          <cell r="DK12" t="str">
            <v>Tub</v>
          </cell>
          <cell r="DL12" t="str">
            <v>Base</v>
          </cell>
          <cell r="DM12" t="str">
            <v>Atraq</v>
          </cell>
          <cell r="DN12" t="str">
            <v>TOTAL</v>
          </cell>
          <cell r="DO12" t="str">
            <v>T1</v>
          </cell>
          <cell r="DP12" t="str">
            <v>Concreto</v>
          </cell>
          <cell r="DQ12" t="str">
            <v>T2</v>
          </cell>
          <cell r="DR12" t="str">
            <v>T3</v>
          </cell>
          <cell r="DS12" t="str">
            <v>T4</v>
          </cell>
          <cell r="DT12" t="str">
            <v>T5</v>
          </cell>
          <cell r="DU12" t="str">
            <v>Pav</v>
          </cell>
          <cell r="DV12" t="str">
            <v>[" , m]</v>
          </cell>
          <cell r="DW12" t="str">
            <v>[m]</v>
          </cell>
          <cell r="DZ12" t="str">
            <v>Inicial</v>
          </cell>
          <cell r="EA12" t="str">
            <v>Final</v>
          </cell>
        </row>
        <row r="14">
          <cell r="A14" t="str">
            <v>Distrito 1</v>
          </cell>
        </row>
        <row r="15">
          <cell r="BU15" t="str">
            <v/>
          </cell>
        </row>
        <row r="16">
          <cell r="A16">
            <v>1</v>
          </cell>
          <cell r="B16" t="str">
            <v>C1'</v>
          </cell>
          <cell r="C16" t="str">
            <v>C2</v>
          </cell>
          <cell r="D16">
            <v>2.8610000000000003E-2</v>
          </cell>
          <cell r="F16">
            <v>2.8610000000000003E-2</v>
          </cell>
          <cell r="G16">
            <v>2.33</v>
          </cell>
          <cell r="H16">
            <v>2</v>
          </cell>
          <cell r="I16">
            <v>0.5</v>
          </cell>
          <cell r="J16">
            <v>25</v>
          </cell>
          <cell r="K16" t="str">
            <v/>
          </cell>
          <cell r="L16">
            <v>5</v>
          </cell>
          <cell r="M16">
            <v>10</v>
          </cell>
          <cell r="N16">
            <v>190.32831544687943</v>
          </cell>
          <cell r="O16">
            <v>0.6283070708119517</v>
          </cell>
          <cell r="P16">
            <v>3.4213161604743663</v>
          </cell>
          <cell r="Q16">
            <v>2.8610000000000003E-2</v>
          </cell>
          <cell r="R16">
            <v>0</v>
          </cell>
          <cell r="S16">
            <v>2.8610000000000003E-2</v>
          </cell>
          <cell r="U16">
            <v>28</v>
          </cell>
          <cell r="V16">
            <v>158.4</v>
          </cell>
          <cell r="Y16">
            <v>0</v>
          </cell>
          <cell r="AB16" t="str">
            <v/>
          </cell>
          <cell r="AC16">
            <v>126.72000000000001</v>
          </cell>
          <cell r="AD16">
            <v>4.1066666666666668E-2</v>
          </cell>
          <cell r="AE16">
            <v>0.16426666666666667</v>
          </cell>
          <cell r="AF16">
            <v>0.16426666666666667</v>
          </cell>
          <cell r="AG16">
            <v>0.17284966666666668</v>
          </cell>
          <cell r="AH16">
            <v>4.9213161604743663</v>
          </cell>
          <cell r="AI16">
            <v>15.05</v>
          </cell>
          <cell r="AJ16">
            <v>1.59</v>
          </cell>
          <cell r="AK16">
            <v>10</v>
          </cell>
          <cell r="AL16">
            <v>0.25</v>
          </cell>
          <cell r="AM16">
            <v>1.4E-2</v>
          </cell>
          <cell r="AN16">
            <v>5.0664901733398438E-2</v>
          </cell>
          <cell r="AO16">
            <v>5.46875E-2</v>
          </cell>
          <cell r="AP16">
            <v>0.20265960693359375</v>
          </cell>
          <cell r="AQ16">
            <v>0.6909719339757</v>
          </cell>
          <cell r="AR16">
            <v>1.1709241343501033</v>
          </cell>
          <cell r="AS16">
            <v>0.29949387007623535</v>
          </cell>
          <cell r="AT16">
            <v>2.433446552202442E-2</v>
          </cell>
          <cell r="AU16">
            <v>7.4999367255422861E-2</v>
          </cell>
          <cell r="AV16">
            <v>1.4208976640047153</v>
          </cell>
          <cell r="AW16">
            <v>69.748150980314236</v>
          </cell>
          <cell r="AX16">
            <v>7.0558374541905236E-2</v>
          </cell>
          <cell r="AY16">
            <v>306.69344814768397</v>
          </cell>
          <cell r="AZ16" t="e">
            <v>#REF!</v>
          </cell>
          <cell r="BA16" t="e">
            <v>#REF!</v>
          </cell>
          <cell r="BB16" t="e">
            <v>#REF!</v>
          </cell>
          <cell r="BC16" t="e">
            <v>#REF!</v>
          </cell>
          <cell r="BD16" t="e">
            <v>#REF!</v>
          </cell>
          <cell r="BE16" t="e">
            <v>#REF!</v>
          </cell>
          <cell r="BF16" t="e">
            <v>#REF!</v>
          </cell>
          <cell r="BG16" t="e">
            <v>#REF!</v>
          </cell>
          <cell r="BH16" t="e">
            <v>#REF!</v>
          </cell>
          <cell r="BI16" t="e">
            <v>#REF!</v>
          </cell>
          <cell r="BJ16" t="e">
            <v>#REF!</v>
          </cell>
          <cell r="BK16" t="e">
            <v>#REF!</v>
          </cell>
          <cell r="BL16" t="e">
            <v>#REF!</v>
          </cell>
          <cell r="BM16" t="e">
            <v>#REF!</v>
          </cell>
          <cell r="BO16">
            <v>753.55</v>
          </cell>
          <cell r="BP16">
            <v>753.31</v>
          </cell>
          <cell r="BQ16">
            <v>753.8</v>
          </cell>
          <cell r="BR16">
            <v>753.56</v>
          </cell>
          <cell r="BS16">
            <v>755</v>
          </cell>
          <cell r="BT16">
            <v>754.75707168560257</v>
          </cell>
          <cell r="BU16" t="str">
            <v/>
          </cell>
          <cell r="BV16">
            <v>1.2000000000000455</v>
          </cell>
          <cell r="BW16">
            <v>1.1970716856026229</v>
          </cell>
          <cell r="BX16">
            <v>1.4500000000000455</v>
          </cell>
          <cell r="BY16">
            <v>250</v>
          </cell>
          <cell r="BZ16">
            <v>0.71250000000000002</v>
          </cell>
          <cell r="CA16">
            <v>0.3125</v>
          </cell>
          <cell r="CB16">
            <v>1.1985358428013342</v>
          </cell>
          <cell r="CC16">
            <v>3</v>
          </cell>
          <cell r="CD16">
            <v>1.3209371688881781</v>
          </cell>
          <cell r="CE16">
            <v>1207.0476173581005</v>
          </cell>
          <cell r="CF16">
            <v>5.821766046214305E-2</v>
          </cell>
          <cell r="CG16">
            <v>1823.9595402706509</v>
          </cell>
          <cell r="CH16">
            <v>3031.0071576287514</v>
          </cell>
          <cell r="CI16">
            <v>2</v>
          </cell>
          <cell r="CJ16">
            <v>1</v>
          </cell>
          <cell r="CK16">
            <v>1.5</v>
          </cell>
          <cell r="CL16">
            <v>2345</v>
          </cell>
          <cell r="CM16">
            <v>1.9388105485898195</v>
          </cell>
          <cell r="CN16">
            <v>2.2000000000000002</v>
          </cell>
          <cell r="CO16" t="str">
            <v/>
          </cell>
          <cell r="CP16">
            <v>3</v>
          </cell>
          <cell r="CQ16">
            <v>3</v>
          </cell>
          <cell r="DV16" t="str">
            <v>250 mm</v>
          </cell>
          <cell r="DW16">
            <v>15.05</v>
          </cell>
          <cell r="DX16" t="str">
            <v>1</v>
          </cell>
          <cell r="DY16" t="str">
            <v>CS</v>
          </cell>
          <cell r="DZ16">
            <v>753.55</v>
          </cell>
          <cell r="EA16">
            <v>753.31</v>
          </cell>
        </row>
        <row r="17">
          <cell r="AD17" t="str">
            <v/>
          </cell>
          <cell r="BU17" t="str">
            <v/>
          </cell>
        </row>
        <row r="18">
          <cell r="A18">
            <v>2</v>
          </cell>
          <cell r="B18" t="str">
            <v>C3</v>
          </cell>
          <cell r="C18" t="str">
            <v>C5</v>
          </cell>
          <cell r="D18">
            <v>9.9866999999999997E-2</v>
          </cell>
          <cell r="F18">
            <v>9.9866999999999997E-2</v>
          </cell>
          <cell r="G18">
            <v>2.33</v>
          </cell>
          <cell r="H18">
            <v>30.83</v>
          </cell>
          <cell r="I18">
            <v>7.07</v>
          </cell>
          <cell r="J18">
            <v>22.932208887447295</v>
          </cell>
          <cell r="K18" t="str">
            <v/>
          </cell>
          <cell r="L18">
            <v>5</v>
          </cell>
          <cell r="M18">
            <v>10</v>
          </cell>
          <cell r="N18">
            <v>190.32831544687943</v>
          </cell>
          <cell r="O18">
            <v>0.62872172893237877</v>
          </cell>
          <cell r="P18">
            <v>11.950439503430433</v>
          </cell>
          <cell r="Q18">
            <v>9.9866999999999997E-2</v>
          </cell>
          <cell r="R18">
            <v>0</v>
          </cell>
          <cell r="S18">
            <v>9.9866999999999997E-2</v>
          </cell>
          <cell r="U18">
            <v>29</v>
          </cell>
          <cell r="V18">
            <v>158.4</v>
          </cell>
          <cell r="Y18">
            <v>0</v>
          </cell>
          <cell r="AB18" t="str">
            <v/>
          </cell>
          <cell r="AC18">
            <v>126.72000000000001</v>
          </cell>
          <cell r="AD18">
            <v>4.253333333333334E-2</v>
          </cell>
          <cell r="AE18">
            <v>0.17013333333333336</v>
          </cell>
          <cell r="AF18">
            <v>0.17013333333333336</v>
          </cell>
          <cell r="AG18">
            <v>0.20009343333333335</v>
          </cell>
          <cell r="AH18">
            <v>13.450439503430433</v>
          </cell>
          <cell r="AI18">
            <v>45.32</v>
          </cell>
          <cell r="AJ18">
            <v>2.4500000000000002</v>
          </cell>
          <cell r="AK18">
            <v>10</v>
          </cell>
          <cell r="AL18">
            <v>0.25</v>
          </cell>
          <cell r="AM18">
            <v>1.4E-2</v>
          </cell>
          <cell r="AN18">
            <v>7.5336933135986328E-2</v>
          </cell>
          <cell r="AO18">
            <v>9.1796875E-2</v>
          </cell>
          <cell r="AP18">
            <v>0.30134773254394531</v>
          </cell>
          <cell r="AQ18">
            <v>1.0792440635479059</v>
          </cell>
          <cell r="AR18">
            <v>1.4771352620530283</v>
          </cell>
          <cell r="AS18">
            <v>0.65217847173689092</v>
          </cell>
          <cell r="AT18">
            <v>5.9366348048083405E-2</v>
          </cell>
          <cell r="AU18">
            <v>0.13470328118406974</v>
          </cell>
          <cell r="AV18">
            <v>1.7637916419461279</v>
          </cell>
          <cell r="AW18">
            <v>86.57991976251617</v>
          </cell>
          <cell r="AX18">
            <v>0.15535287558967747</v>
          </cell>
          <cell r="AY18">
            <v>213.35241166931746</v>
          </cell>
          <cell r="AZ18" t="e">
            <v>#REF!</v>
          </cell>
          <cell r="BA18" t="e">
            <v>#REF!</v>
          </cell>
          <cell r="BB18" t="e">
            <v>#REF!</v>
          </cell>
          <cell r="BC18" t="e">
            <v>#REF!</v>
          </cell>
          <cell r="BD18" t="e">
            <v>#REF!</v>
          </cell>
          <cell r="BE18" t="e">
            <v>#REF!</v>
          </cell>
          <cell r="BF18" t="e">
            <v>#REF!</v>
          </cell>
          <cell r="BG18" t="e">
            <v>#REF!</v>
          </cell>
          <cell r="BH18" t="e">
            <v>#REF!</v>
          </cell>
          <cell r="BI18" t="e">
            <v>#REF!</v>
          </cell>
          <cell r="BJ18" t="e">
            <v>#REF!</v>
          </cell>
          <cell r="BK18" t="e">
            <v>#REF!</v>
          </cell>
          <cell r="BL18" t="e">
            <v>#REF!</v>
          </cell>
          <cell r="BM18" t="e">
            <v>#REF!</v>
          </cell>
          <cell r="BO18">
            <v>748.51</v>
          </cell>
          <cell r="BP18">
            <v>747.4</v>
          </cell>
          <cell r="BQ18">
            <v>748.76</v>
          </cell>
          <cell r="BR18">
            <v>747.65</v>
          </cell>
          <cell r="BS18">
            <v>749.96</v>
          </cell>
          <cell r="BT18">
            <v>748.85262489569197</v>
          </cell>
          <cell r="BU18" t="str">
            <v/>
          </cell>
          <cell r="BV18">
            <v>1.2000000000000455</v>
          </cell>
          <cell r="BW18">
            <v>1.2026248956919972</v>
          </cell>
          <cell r="BX18">
            <v>1.4500000000000455</v>
          </cell>
          <cell r="BY18">
            <v>250</v>
          </cell>
          <cell r="BZ18">
            <v>0.71250000000000002</v>
          </cell>
          <cell r="CA18">
            <v>0.3125</v>
          </cell>
          <cell r="CB18">
            <v>1.2013124478460213</v>
          </cell>
          <cell r="CC18">
            <v>3</v>
          </cell>
          <cell r="CD18">
            <v>1.323288480203809</v>
          </cell>
          <cell r="CE18">
            <v>1209.196201551237</v>
          </cell>
          <cell r="CF18">
            <v>5.7991149618991766E-2</v>
          </cell>
          <cell r="CG18">
            <v>1816.382103176278</v>
          </cell>
          <cell r="CH18">
            <v>3025.5783047275149</v>
          </cell>
          <cell r="CI18">
            <v>2</v>
          </cell>
          <cell r="CJ18">
            <v>1</v>
          </cell>
          <cell r="CK18">
            <v>1.5</v>
          </cell>
          <cell r="CL18">
            <v>2345</v>
          </cell>
          <cell r="CM18">
            <v>1.9353379347937196</v>
          </cell>
          <cell r="CN18">
            <v>2.2000000000000002</v>
          </cell>
          <cell r="CO18" t="str">
            <v/>
          </cell>
          <cell r="CP18">
            <v>3</v>
          </cell>
          <cell r="CQ18">
            <v>3</v>
          </cell>
          <cell r="DV18" t="str">
            <v>250 mm</v>
          </cell>
          <cell r="DW18">
            <v>45.32</v>
          </cell>
          <cell r="DX18" t="str">
            <v>1</v>
          </cell>
          <cell r="DY18" t="str">
            <v>CS</v>
          </cell>
          <cell r="DZ18">
            <v>748.51</v>
          </cell>
          <cell r="EA18">
            <v>747.4</v>
          </cell>
        </row>
        <row r="19">
          <cell r="AD19" t="str">
            <v/>
          </cell>
          <cell r="BU19" t="str">
            <v/>
          </cell>
        </row>
        <row r="20">
          <cell r="A20">
            <v>3</v>
          </cell>
          <cell r="B20" t="str">
            <v>C5'</v>
          </cell>
          <cell r="C20" t="str">
            <v>C5</v>
          </cell>
          <cell r="D20">
            <v>8.1799999999999998E-3</v>
          </cell>
          <cell r="F20">
            <v>8.1799999999999998E-3</v>
          </cell>
          <cell r="G20">
            <v>2.33</v>
          </cell>
          <cell r="H20">
            <v>2</v>
          </cell>
          <cell r="I20">
            <v>0.5</v>
          </cell>
          <cell r="J20">
            <v>25</v>
          </cell>
          <cell r="K20" t="str">
            <v/>
          </cell>
          <cell r="L20">
            <v>5</v>
          </cell>
          <cell r="M20">
            <v>10</v>
          </cell>
          <cell r="N20">
            <v>190.32831544687943</v>
          </cell>
          <cell r="O20">
            <v>0.62757746092921518</v>
          </cell>
          <cell r="P20">
            <v>0.97706632457989429</v>
          </cell>
          <cell r="Q20">
            <v>8.1799999999999998E-3</v>
          </cell>
          <cell r="R20">
            <v>0</v>
          </cell>
          <cell r="S20">
            <v>8.1799999999999998E-3</v>
          </cell>
          <cell r="U20">
            <v>77</v>
          </cell>
          <cell r="V20">
            <v>158.4</v>
          </cell>
          <cell r="Y20">
            <v>0</v>
          </cell>
          <cell r="AB20" t="str">
            <v/>
          </cell>
          <cell r="AC20">
            <v>126.72000000000001</v>
          </cell>
          <cell r="AD20">
            <v>0.11293333333333334</v>
          </cell>
          <cell r="AE20">
            <v>0.45173333333333338</v>
          </cell>
          <cell r="AF20">
            <v>0.45173333333333338</v>
          </cell>
          <cell r="AG20">
            <v>0.45418733333333339</v>
          </cell>
          <cell r="AH20">
            <v>2.4770663245798943</v>
          </cell>
          <cell r="AI20">
            <v>30.580000000000002</v>
          </cell>
          <cell r="AJ20">
            <v>2.39</v>
          </cell>
          <cell r="AK20">
            <v>10</v>
          </cell>
          <cell r="AL20">
            <v>0.25</v>
          </cell>
          <cell r="AM20">
            <v>1.4E-2</v>
          </cell>
          <cell r="AN20">
            <v>3.2587051391601563E-2</v>
          </cell>
          <cell r="AO20">
            <v>3.90625E-2</v>
          </cell>
          <cell r="AP20">
            <v>0.13034820556640625</v>
          </cell>
          <cell r="AQ20">
            <v>0.65799511716479209</v>
          </cell>
          <cell r="AR20">
            <v>1.4036269376479997</v>
          </cell>
          <cell r="AS20">
            <v>0.31065368356794837</v>
          </cell>
          <cell r="AT20">
            <v>2.2067154648965772E-2</v>
          </cell>
          <cell r="AU20">
            <v>5.4654206040567338E-2</v>
          </cell>
          <cell r="AV20">
            <v>1.7420603196421458</v>
          </cell>
          <cell r="AW20">
            <v>85.513185973407076</v>
          </cell>
          <cell r="AX20">
            <v>2.8967068603317075E-2</v>
          </cell>
          <cell r="AY20">
            <v>32.276321740116011</v>
          </cell>
          <cell r="AZ20" t="e">
            <v>#REF!</v>
          </cell>
          <cell r="BA20" t="e">
            <v>#REF!</v>
          </cell>
          <cell r="BB20" t="e">
            <v>#REF!</v>
          </cell>
          <cell r="BC20" t="e">
            <v>#REF!</v>
          </cell>
          <cell r="BD20" t="e">
            <v>#REF!</v>
          </cell>
          <cell r="BE20" t="e">
            <v>#REF!</v>
          </cell>
          <cell r="BF20" t="e">
            <v>#REF!</v>
          </cell>
          <cell r="BG20" t="e">
            <v>#REF!</v>
          </cell>
          <cell r="BH20" t="e">
            <v>#REF!</v>
          </cell>
          <cell r="BI20" t="e">
            <v>#REF!</v>
          </cell>
          <cell r="BJ20" t="e">
            <v>#REF!</v>
          </cell>
          <cell r="BK20" t="e">
            <v>#REF!</v>
          </cell>
          <cell r="BL20" t="e">
            <v>#REF!</v>
          </cell>
          <cell r="BM20" t="e">
            <v>#REF!</v>
          </cell>
          <cell r="BO20">
            <v>747.45</v>
          </cell>
          <cell r="BP20">
            <v>746.72</v>
          </cell>
          <cell r="BQ20">
            <v>747.69999999999993</v>
          </cell>
          <cell r="BR20">
            <v>746.97</v>
          </cell>
          <cell r="BS20">
            <v>748.9</v>
          </cell>
          <cell r="BT20">
            <v>748.85262489569197</v>
          </cell>
          <cell r="BU20" t="str">
            <v/>
          </cell>
          <cell r="BV20">
            <v>1.2000000000000455</v>
          </cell>
          <cell r="BW20">
            <v>1.8826248956919471</v>
          </cell>
          <cell r="BX20">
            <v>1.4500000000000455</v>
          </cell>
          <cell r="BY20">
            <v>250</v>
          </cell>
          <cell r="BZ20">
            <v>0.71250000000000002</v>
          </cell>
          <cell r="CA20">
            <v>0.3125</v>
          </cell>
          <cell r="CB20">
            <v>1.5413124478459963</v>
          </cell>
          <cell r="CC20">
            <v>3</v>
          </cell>
          <cell r="CD20">
            <v>1.5913938430133534</v>
          </cell>
          <cell r="CE20">
            <v>1454.1858551110458</v>
          </cell>
          <cell r="CF20">
            <v>3.7555390106644881E-2</v>
          </cell>
          <cell r="CG20">
            <v>1163.7431203483047</v>
          </cell>
          <cell r="CH20">
            <v>2617.9289754593506</v>
          </cell>
          <cell r="CI20">
            <v>2</v>
          </cell>
          <cell r="CJ20">
            <v>1</v>
          </cell>
          <cell r="CK20">
            <v>1.5</v>
          </cell>
          <cell r="CL20">
            <v>2345</v>
          </cell>
          <cell r="CM20">
            <v>1.6745814341957468</v>
          </cell>
          <cell r="CN20">
            <v>1.9</v>
          </cell>
          <cell r="CO20" t="str">
            <v/>
          </cell>
          <cell r="CP20">
            <v>3</v>
          </cell>
          <cell r="CQ20">
            <v>3</v>
          </cell>
          <cell r="DV20" t="str">
            <v>250 mm</v>
          </cell>
          <cell r="DW20">
            <v>30.580000000000002</v>
          </cell>
          <cell r="DX20" t="str">
            <v>1</v>
          </cell>
          <cell r="DY20" t="str">
            <v>CS</v>
          </cell>
          <cell r="DZ20">
            <v>747.44999999999993</v>
          </cell>
          <cell r="EA20">
            <v>746.71999999999991</v>
          </cell>
        </row>
        <row r="21">
          <cell r="AD21" t="str">
            <v/>
          </cell>
          <cell r="BU21" t="str">
            <v/>
          </cell>
        </row>
        <row r="22">
          <cell r="A22">
            <v>4</v>
          </cell>
          <cell r="B22" t="str">
            <v>C7</v>
          </cell>
          <cell r="C22" t="str">
            <v>C9</v>
          </cell>
          <cell r="D22">
            <v>9.0679999999999997E-2</v>
          </cell>
          <cell r="F22">
            <v>9.0679999999999997E-2</v>
          </cell>
          <cell r="G22">
            <v>2.33</v>
          </cell>
          <cell r="H22">
            <v>45.91</v>
          </cell>
          <cell r="I22">
            <v>8.8299999999999983</v>
          </cell>
          <cell r="J22">
            <v>19.23328250925724</v>
          </cell>
          <cell r="K22" t="str">
            <v/>
          </cell>
          <cell r="L22">
            <v>5</v>
          </cell>
          <cell r="M22">
            <v>10</v>
          </cell>
          <cell r="N22">
            <v>190.32831544687943</v>
          </cell>
          <cell r="O22">
            <v>0.62813085796503665</v>
          </cell>
          <cell r="P22">
            <v>10.840892666794113</v>
          </cell>
          <cell r="Q22">
            <v>9.0679999999999997E-2</v>
          </cell>
          <cell r="R22">
            <v>0</v>
          </cell>
          <cell r="S22">
            <v>9.0679999999999997E-2</v>
          </cell>
          <cell r="U22">
            <v>34</v>
          </cell>
          <cell r="V22">
            <v>158.4</v>
          </cell>
          <cell r="Y22">
            <v>0</v>
          </cell>
          <cell r="AB22" t="str">
            <v/>
          </cell>
          <cell r="AC22">
            <v>126.72000000000001</v>
          </cell>
          <cell r="AD22">
            <v>4.986666666666667E-2</v>
          </cell>
          <cell r="AE22">
            <v>0.19946666666666668</v>
          </cell>
          <cell r="AF22">
            <v>0.19946666666666668</v>
          </cell>
          <cell r="AG22">
            <v>0.22667066666666669</v>
          </cell>
          <cell r="AH22">
            <v>12.340892666794113</v>
          </cell>
          <cell r="AI22">
            <v>42.559999999999995</v>
          </cell>
          <cell r="AJ22">
            <v>1.29</v>
          </cell>
          <cell r="AK22">
            <v>10</v>
          </cell>
          <cell r="AL22">
            <v>0.25</v>
          </cell>
          <cell r="AM22">
            <v>1.4E-2</v>
          </cell>
          <cell r="AN22">
            <v>8.5033416748046875E-2</v>
          </cell>
          <cell r="AO22">
            <v>8.7890625E-2</v>
          </cell>
          <cell r="AP22">
            <v>0.3401336669921875</v>
          </cell>
          <cell r="AQ22">
            <v>0.83809027470375863</v>
          </cell>
          <cell r="AR22">
            <v>1.0722974613363634</v>
          </cell>
          <cell r="AS22">
            <v>0.38068254482601588</v>
          </cell>
          <cell r="AT22">
            <v>3.5799964758054102E-2</v>
          </cell>
          <cell r="AU22">
            <v>0.12083338150610098</v>
          </cell>
          <cell r="AV22">
            <v>1.2798500603341949</v>
          </cell>
          <cell r="AW22">
            <v>62.824492925661879</v>
          </cell>
          <cell r="AX22">
            <v>0.19643441740782022</v>
          </cell>
          <cell r="AY22">
            <v>208.72023727077237</v>
          </cell>
          <cell r="AZ22" t="e">
            <v>#REF!</v>
          </cell>
          <cell r="BA22" t="e">
            <v>#REF!</v>
          </cell>
          <cell r="BB22" t="e">
            <v>#REF!</v>
          </cell>
          <cell r="BC22" t="e">
            <v>#REF!</v>
          </cell>
          <cell r="BD22" t="e">
            <v>#REF!</v>
          </cell>
          <cell r="BE22" t="e">
            <v>#REF!</v>
          </cell>
          <cell r="BF22" t="e">
            <v>#REF!</v>
          </cell>
          <cell r="BG22" t="e">
            <v>#REF!</v>
          </cell>
          <cell r="BH22" t="e">
            <v>#REF!</v>
          </cell>
          <cell r="BI22" t="e">
            <v>#REF!</v>
          </cell>
          <cell r="BJ22" t="e">
            <v>#REF!</v>
          </cell>
          <cell r="BK22" t="e">
            <v>#REF!</v>
          </cell>
          <cell r="BL22" t="e">
            <v>#REF!</v>
          </cell>
          <cell r="BM22" t="e">
            <v>#REF!</v>
          </cell>
          <cell r="BO22">
            <v>739.68</v>
          </cell>
          <cell r="BP22">
            <v>739.13</v>
          </cell>
          <cell r="BQ22">
            <v>739.93</v>
          </cell>
          <cell r="BR22">
            <v>739.38</v>
          </cell>
          <cell r="BS22">
            <v>741.13388318292118</v>
          </cell>
          <cell r="BT22">
            <v>740.59689688308208</v>
          </cell>
          <cell r="BU22" t="str">
            <v/>
          </cell>
          <cell r="BV22">
            <v>1.2038831829212313</v>
          </cell>
          <cell r="BW22">
            <v>1.2168968830820859</v>
          </cell>
          <cell r="BX22">
            <v>1.4538831829212313</v>
          </cell>
          <cell r="BY22">
            <v>250</v>
          </cell>
          <cell r="BZ22">
            <v>0.71250000000000002</v>
          </cell>
          <cell r="CA22">
            <v>0.3125</v>
          </cell>
          <cell r="CB22">
            <v>1.2103900330016586</v>
          </cell>
          <cell r="CC22">
            <v>3</v>
          </cell>
          <cell r="CD22">
            <v>1.3309564918400116</v>
          </cell>
          <cell r="CE22">
            <v>1216.2030868091806</v>
          </cell>
          <cell r="CF22">
            <v>5.7259230517120452E-2</v>
          </cell>
          <cell r="CG22">
            <v>1791.9467907241835</v>
          </cell>
          <cell r="CH22">
            <v>3008.1498775333639</v>
          </cell>
          <cell r="CI22">
            <v>2</v>
          </cell>
          <cell r="CJ22">
            <v>1</v>
          </cell>
          <cell r="CK22">
            <v>1.5</v>
          </cell>
          <cell r="CL22">
            <v>2345</v>
          </cell>
          <cell r="CM22">
            <v>1.9241896871215547</v>
          </cell>
          <cell r="CN22">
            <v>2.2000000000000002</v>
          </cell>
          <cell r="CO22" t="str">
            <v/>
          </cell>
          <cell r="CP22">
            <v>3</v>
          </cell>
          <cell r="CQ22">
            <v>3</v>
          </cell>
          <cell r="DV22" t="str">
            <v>250 mm</v>
          </cell>
          <cell r="DW22">
            <v>42.559999999999995</v>
          </cell>
          <cell r="DX22" t="str">
            <v>1</v>
          </cell>
          <cell r="DY22" t="str">
            <v>CS</v>
          </cell>
          <cell r="DZ22">
            <v>739.68</v>
          </cell>
          <cell r="EA22">
            <v>739.13</v>
          </cell>
        </row>
        <row r="23">
          <cell r="AD23" t="str">
            <v/>
          </cell>
          <cell r="BU23" t="str">
            <v/>
          </cell>
        </row>
        <row r="24">
          <cell r="A24">
            <v>5</v>
          </cell>
          <cell r="B24" t="str">
            <v>C12'</v>
          </cell>
          <cell r="C24" t="str">
            <v>C2</v>
          </cell>
          <cell r="D24">
            <v>8.2199999999999995E-2</v>
          </cell>
          <cell r="F24">
            <v>8.2199999999999995E-2</v>
          </cell>
          <cell r="G24">
            <v>2.33</v>
          </cell>
          <cell r="H24">
            <v>28.3</v>
          </cell>
          <cell r="I24">
            <v>7.1700000000000017</v>
          </cell>
          <cell r="J24">
            <v>25.335689045936398</v>
          </cell>
          <cell r="K24" t="str">
            <v/>
          </cell>
          <cell r="L24">
            <v>5</v>
          </cell>
          <cell r="M24">
            <v>10</v>
          </cell>
          <cell r="N24">
            <v>190.32831544687943</v>
          </cell>
          <cell r="O24">
            <v>0.63005883882967562</v>
          </cell>
          <cell r="P24">
            <v>9.8572626764886362</v>
          </cell>
          <cell r="Q24">
            <v>8.2199999999999995E-2</v>
          </cell>
          <cell r="R24">
            <v>0</v>
          </cell>
          <cell r="S24">
            <v>8.2199999999999995E-2</v>
          </cell>
          <cell r="U24">
            <v>52</v>
          </cell>
          <cell r="V24">
            <v>158.4</v>
          </cell>
          <cell r="Y24">
            <v>0</v>
          </cell>
          <cell r="AB24" t="str">
            <v/>
          </cell>
          <cell r="AC24">
            <v>126.72000000000001</v>
          </cell>
          <cell r="AD24">
            <v>7.6266666666666677E-2</v>
          </cell>
          <cell r="AE24">
            <v>0.30506666666666671</v>
          </cell>
          <cell r="AF24">
            <v>0.30506666666666671</v>
          </cell>
          <cell r="AG24">
            <v>0.32972666666666672</v>
          </cell>
          <cell r="AH24">
            <v>11.357262676488636</v>
          </cell>
          <cell r="AI24">
            <v>44.449999999999996</v>
          </cell>
          <cell r="AJ24">
            <v>5.17</v>
          </cell>
          <cell r="AK24">
            <v>10</v>
          </cell>
          <cell r="AL24">
            <v>0.25</v>
          </cell>
          <cell r="AM24">
            <v>1.4E-2</v>
          </cell>
          <cell r="AN24">
            <v>5.7264328002929688E-2</v>
          </cell>
          <cell r="AO24">
            <v>8.3984375E-2</v>
          </cell>
          <cell r="AP24">
            <v>0.22905731201171875</v>
          </cell>
          <cell r="AQ24">
            <v>1.3393748222358011</v>
          </cell>
          <cell r="AR24">
            <v>2.1268359074298431</v>
          </cell>
          <cell r="AS24">
            <v>1.0855353463024286</v>
          </cell>
          <cell r="AT24">
            <v>9.143348187763424E-2</v>
          </cell>
          <cell r="AU24">
            <v>0.14869780988056391</v>
          </cell>
          <cell r="AV24">
            <v>2.5621792496956548</v>
          </cell>
          <cell r="AW24">
            <v>125.77067981287621</v>
          </cell>
          <cell r="AX24">
            <v>9.0301353967285281E-2</v>
          </cell>
          <cell r="AY24">
            <v>212.83905120814268</v>
          </cell>
          <cell r="AZ24" t="e">
            <v>#REF!</v>
          </cell>
          <cell r="BA24" t="e">
            <v>#REF!</v>
          </cell>
          <cell r="BB24" t="e">
            <v>#REF!</v>
          </cell>
          <cell r="BC24" t="e">
            <v>#REF!</v>
          </cell>
          <cell r="BD24" t="e">
            <v>#REF!</v>
          </cell>
          <cell r="BE24" t="e">
            <v>#REF!</v>
          </cell>
          <cell r="BF24" t="e">
            <v>#REF!</v>
          </cell>
          <cell r="BG24" t="e">
            <v>#REF!</v>
          </cell>
          <cell r="BH24" t="e">
            <v>#REF!</v>
          </cell>
          <cell r="BI24" t="e">
            <v>#REF!</v>
          </cell>
          <cell r="BJ24" t="e">
            <v>#REF!</v>
          </cell>
          <cell r="BK24" t="e">
            <v>#REF!</v>
          </cell>
          <cell r="BL24" t="e">
            <v>#REF!</v>
          </cell>
          <cell r="BM24" t="e">
            <v>#REF!</v>
          </cell>
          <cell r="BO24">
            <v>755.58</v>
          </cell>
          <cell r="BP24">
            <v>753.28</v>
          </cell>
          <cell r="BQ24">
            <v>755.82999999999993</v>
          </cell>
          <cell r="BR24">
            <v>753.53</v>
          </cell>
          <cell r="BS24">
            <v>757.0318794051841</v>
          </cell>
          <cell r="BT24">
            <v>754.75707168560257</v>
          </cell>
          <cell r="BU24" t="str">
            <v/>
          </cell>
          <cell r="BV24">
            <v>1.2018794051841724</v>
          </cell>
          <cell r="BW24">
            <v>1.2270716856025956</v>
          </cell>
          <cell r="BX24">
            <v>1.4518794051841724</v>
          </cell>
          <cell r="BY24">
            <v>250</v>
          </cell>
          <cell r="BZ24">
            <v>0.71250000000000002</v>
          </cell>
          <cell r="CA24">
            <v>0.3125</v>
          </cell>
          <cell r="CB24">
            <v>1.214475545393384</v>
          </cell>
          <cell r="CC24">
            <v>3</v>
          </cell>
          <cell r="CD24">
            <v>1.3343980510471003</v>
          </cell>
          <cell r="CE24">
            <v>1219.3479190833832</v>
          </cell>
          <cell r="CF24">
            <v>5.693406851675642E-2</v>
          </cell>
          <cell r="CG24">
            <v>1781.1154882518158</v>
          </cell>
          <cell r="CH24">
            <v>3000.463407335199</v>
          </cell>
          <cell r="CI24">
            <v>2</v>
          </cell>
          <cell r="CJ24">
            <v>1</v>
          </cell>
          <cell r="CK24">
            <v>1.5</v>
          </cell>
          <cell r="CL24">
            <v>2345</v>
          </cell>
          <cell r="CM24">
            <v>1.9192729684446901</v>
          </cell>
          <cell r="CN24">
            <v>2.2000000000000002</v>
          </cell>
          <cell r="CO24" t="str">
            <v/>
          </cell>
          <cell r="CP24">
            <v>3</v>
          </cell>
          <cell r="CQ24">
            <v>3</v>
          </cell>
          <cell r="DV24" t="str">
            <v>250 mm</v>
          </cell>
          <cell r="DW24">
            <v>44.449999999999996</v>
          </cell>
          <cell r="DX24" t="str">
            <v>1</v>
          </cell>
          <cell r="DY24" t="str">
            <v>CS</v>
          </cell>
          <cell r="DZ24">
            <v>755.57999999999993</v>
          </cell>
          <cell r="EA24">
            <v>753.28</v>
          </cell>
        </row>
        <row r="25">
          <cell r="A25">
            <v>6</v>
          </cell>
          <cell r="B25" t="str">
            <v>C2</v>
          </cell>
          <cell r="C25" t="str">
            <v>C5</v>
          </cell>
          <cell r="D25">
            <v>5.0299999999999997E-2</v>
          </cell>
          <cell r="E25">
            <v>2.8610000000000003E-2</v>
          </cell>
          <cell r="F25">
            <v>0.16111</v>
          </cell>
          <cell r="G25">
            <v>2.33</v>
          </cell>
          <cell r="K25">
            <v>0.19978762918542356</v>
          </cell>
          <cell r="L25">
            <v>10.199787629185424</v>
          </cell>
          <cell r="M25">
            <v>10.199787629185424</v>
          </cell>
          <cell r="N25">
            <v>188.22739610944029</v>
          </cell>
          <cell r="O25">
            <v>0.63731783636499939</v>
          </cell>
          <cell r="P25">
            <v>19.323359685387469</v>
          </cell>
          <cell r="Q25">
            <v>5.0299999999999997E-2</v>
          </cell>
          <cell r="R25">
            <v>2.8610000000000003E-2</v>
          </cell>
          <cell r="S25">
            <v>0.16111</v>
          </cell>
          <cell r="U25">
            <v>104</v>
          </cell>
          <cell r="V25">
            <v>158.4</v>
          </cell>
          <cell r="Y25">
            <v>0</v>
          </cell>
          <cell r="AB25" t="str">
            <v/>
          </cell>
          <cell r="AC25">
            <v>126.72000000000001</v>
          </cell>
          <cell r="AD25">
            <v>0.15253333333333335</v>
          </cell>
          <cell r="AE25">
            <v>0.61013333333333342</v>
          </cell>
          <cell r="AF25">
            <v>0.61013333333333342</v>
          </cell>
          <cell r="AG25">
            <v>0.65846633333333338</v>
          </cell>
          <cell r="AH25">
            <v>20.823359685387469</v>
          </cell>
          <cell r="AI25">
            <v>30.07</v>
          </cell>
          <cell r="AJ25">
            <v>19.45</v>
          </cell>
          <cell r="AK25">
            <v>10</v>
          </cell>
          <cell r="AL25">
            <v>0.25</v>
          </cell>
          <cell r="AM25">
            <v>1.4E-2</v>
          </cell>
          <cell r="AN25">
            <v>5.5680751800537109E-2</v>
          </cell>
          <cell r="AO25">
            <v>0.115234375</v>
          </cell>
          <cell r="AP25">
            <v>0.22272300720214844</v>
          </cell>
          <cell r="AQ25">
            <v>2.5555050703418511</v>
          </cell>
          <cell r="AR25">
            <v>4.1190880503219844</v>
          </cell>
          <cell r="AS25">
            <v>3.9842372006853539</v>
          </cell>
          <cell r="AT25">
            <v>0.33285454457405245</v>
          </cell>
          <cell r="AU25">
            <v>0.38853529637458956</v>
          </cell>
          <cell r="AV25">
            <v>4.969629830507885</v>
          </cell>
          <cell r="AW25">
            <v>243.94613385287906</v>
          </cell>
          <cell r="AX25">
            <v>8.5360482482357294E-2</v>
          </cell>
          <cell r="AY25">
            <v>299.26373811725557</v>
          </cell>
          <cell r="AZ25" t="str">
            <v>86°25'29''</v>
          </cell>
          <cell r="BA25" t="e">
            <v>#VALUE!</v>
          </cell>
          <cell r="BB25">
            <v>0.24</v>
          </cell>
          <cell r="BC25" t="e">
            <v>#VALUE!</v>
          </cell>
          <cell r="BD25" t="e">
            <v>#VALUE!</v>
          </cell>
          <cell r="BE25" t="e">
            <v>#VALUE!</v>
          </cell>
          <cell r="BF25" t="e">
            <v>#VALUE!</v>
          </cell>
          <cell r="BG25" t="e">
            <v>#VALUE!</v>
          </cell>
          <cell r="BH25" t="e">
            <v>#VALUE!</v>
          </cell>
          <cell r="BI25" t="e">
            <v>#VALUE!</v>
          </cell>
          <cell r="BJ25" t="e">
            <v>#VALUE!</v>
          </cell>
          <cell r="BK25" t="e">
            <v>#VALUE!</v>
          </cell>
          <cell r="BL25" t="e">
            <v>#VALUE!</v>
          </cell>
          <cell r="BM25" t="e">
            <v>#VALUE!</v>
          </cell>
          <cell r="BN25">
            <v>5.999999999994543E-2</v>
          </cell>
          <cell r="BO25">
            <v>753.22</v>
          </cell>
          <cell r="BP25">
            <v>747.37</v>
          </cell>
          <cell r="BQ25">
            <v>753.47</v>
          </cell>
          <cell r="BR25">
            <v>747.62</v>
          </cell>
          <cell r="BS25">
            <v>754.75707168560257</v>
          </cell>
          <cell r="BT25">
            <v>748.85262489569197</v>
          </cell>
          <cell r="BU25" t="str">
            <v/>
          </cell>
          <cell r="BV25">
            <v>1.287071685602541</v>
          </cell>
          <cell r="BW25">
            <v>1.2326248956919699</v>
          </cell>
          <cell r="BX25">
            <v>1.537071685602541</v>
          </cell>
          <cell r="BY25">
            <v>250</v>
          </cell>
          <cell r="BZ25">
            <v>0.71250000000000002</v>
          </cell>
          <cell r="CA25">
            <v>0.3125</v>
          </cell>
          <cell r="CB25">
            <v>1.2598482906472555</v>
          </cell>
          <cell r="CC25">
            <v>3</v>
          </cell>
          <cell r="CD25">
            <v>1.3722238693281905</v>
          </cell>
          <cell r="CE25">
            <v>1253.9124425945508</v>
          </cell>
          <cell r="CF25">
            <v>5.3492058170943713E-2</v>
          </cell>
          <cell r="CG25">
            <v>1667.3872400868363</v>
          </cell>
          <cell r="CH25">
            <v>2921.2996826813869</v>
          </cell>
          <cell r="CI25">
            <v>2</v>
          </cell>
          <cell r="CJ25">
            <v>1</v>
          </cell>
          <cell r="CK25">
            <v>1.5</v>
          </cell>
          <cell r="CL25">
            <v>2345</v>
          </cell>
          <cell r="CM25">
            <v>1.8686351914806314</v>
          </cell>
          <cell r="CN25">
            <v>1.9</v>
          </cell>
          <cell r="CO25" t="str">
            <v/>
          </cell>
          <cell r="CP25">
            <v>3</v>
          </cell>
          <cell r="CQ25">
            <v>3</v>
          </cell>
          <cell r="DV25" t="str">
            <v>250 mm</v>
          </cell>
          <cell r="DW25">
            <v>30.07</v>
          </cell>
          <cell r="DX25" t="str">
            <v>1</v>
          </cell>
          <cell r="DY25" t="str">
            <v>CS</v>
          </cell>
          <cell r="DZ25">
            <v>753.22</v>
          </cell>
          <cell r="EA25">
            <v>747.37</v>
          </cell>
        </row>
        <row r="26">
          <cell r="A26">
            <v>7</v>
          </cell>
          <cell r="B26" t="str">
            <v>C5</v>
          </cell>
          <cell r="C26" t="str">
            <v>C9</v>
          </cell>
          <cell r="D26">
            <v>6.2112580000000001E-2</v>
          </cell>
          <cell r="E26">
            <v>0.108047</v>
          </cell>
          <cell r="F26">
            <v>0.33126958000000001</v>
          </cell>
          <cell r="G26">
            <v>2.33</v>
          </cell>
          <cell r="K26">
            <v>0.22727958337519993</v>
          </cell>
          <cell r="L26">
            <v>10.427067212560624</v>
          </cell>
          <cell r="M26">
            <v>10.427067212560624</v>
          </cell>
          <cell r="N26">
            <v>185.9129918059767</v>
          </cell>
          <cell r="O26">
            <v>0.63759998533473206</v>
          </cell>
          <cell r="P26">
            <v>39.493756543047134</v>
          </cell>
          <cell r="Q26">
            <v>6.2112580000000001E-2</v>
          </cell>
          <cell r="R26">
            <v>0.108047</v>
          </cell>
          <cell r="S26">
            <v>0.33126958000000001</v>
          </cell>
          <cell r="U26">
            <v>261</v>
          </cell>
          <cell r="V26">
            <v>158.4</v>
          </cell>
          <cell r="Y26">
            <v>0</v>
          </cell>
          <cell r="AB26" t="str">
            <v/>
          </cell>
          <cell r="AC26">
            <v>126.72000000000001</v>
          </cell>
          <cell r="AD26">
            <v>0.38280000000000008</v>
          </cell>
          <cell r="AE26">
            <v>1.5312000000000003</v>
          </cell>
          <cell r="AF26">
            <v>1.5312000000000003</v>
          </cell>
          <cell r="AG26">
            <v>1.6305808740000003</v>
          </cell>
          <cell r="AH26">
            <v>41.124337417047137</v>
          </cell>
          <cell r="AI26">
            <v>40.869999999999997</v>
          </cell>
          <cell r="AJ26">
            <v>18.3</v>
          </cell>
          <cell r="AK26">
            <v>10</v>
          </cell>
          <cell r="AL26">
            <v>0.25</v>
          </cell>
          <cell r="AM26">
            <v>1.4E-2</v>
          </cell>
          <cell r="AN26">
            <v>7.9810619354248047E-2</v>
          </cell>
          <cell r="AO26">
            <v>0.1650390625</v>
          </cell>
          <cell r="AP26">
            <v>0.31924247741699219</v>
          </cell>
          <cell r="AQ26">
            <v>3.0468136456884856</v>
          </cell>
          <cell r="AR26">
            <v>4.0389948529112552</v>
          </cell>
          <cell r="AS26">
            <v>5.1169705389375828</v>
          </cell>
          <cell r="AT26">
            <v>0.47314339406491135</v>
          </cell>
          <cell r="AU26">
            <v>0.5529540134191594</v>
          </cell>
          <cell r="AV26">
            <v>4.8204744240410076</v>
          </cell>
          <cell r="AW26">
            <v>236.62448495913623</v>
          </cell>
          <cell r="AX26">
            <v>0.17379578205589793</v>
          </cell>
          <cell r="AY26">
            <v>298.50166702365124</v>
          </cell>
          <cell r="AZ26" t="str">
            <v>00°00'00''</v>
          </cell>
          <cell r="BA26" t="e">
            <v>#VALUE!</v>
          </cell>
          <cell r="BB26">
            <v>0.16400000000000001</v>
          </cell>
          <cell r="BC26" t="e">
            <v>#VALUE!</v>
          </cell>
          <cell r="BD26" t="e">
            <v>#VALUE!</v>
          </cell>
          <cell r="BE26" t="e">
            <v>#VALUE!</v>
          </cell>
          <cell r="BF26" t="e">
            <v>#VALUE!</v>
          </cell>
          <cell r="BG26" t="e">
            <v>#VALUE!</v>
          </cell>
          <cell r="BH26" t="e">
            <v>#VALUE!</v>
          </cell>
          <cell r="BI26" t="e">
            <v>#VALUE!</v>
          </cell>
          <cell r="BJ26" t="e">
            <v>#VALUE!</v>
          </cell>
          <cell r="BK26" t="e">
            <v>#VALUE!</v>
          </cell>
          <cell r="BL26" t="e">
            <v>#VALUE!</v>
          </cell>
          <cell r="BM26" t="e">
            <v>#VALUE!</v>
          </cell>
          <cell r="BN26">
            <v>0.74000000000000909</v>
          </cell>
          <cell r="BO26">
            <v>746.63</v>
          </cell>
          <cell r="BP26">
            <v>739.15</v>
          </cell>
          <cell r="BQ26">
            <v>746.88</v>
          </cell>
          <cell r="BR26">
            <v>739.4</v>
          </cell>
          <cell r="BS26">
            <v>748.85262489569197</v>
          </cell>
          <cell r="BT26">
            <v>740.59689688308208</v>
          </cell>
          <cell r="BU26" t="str">
            <v/>
          </cell>
          <cell r="BV26">
            <v>1.972624895691979</v>
          </cell>
          <cell r="BW26">
            <v>1.1968968830821041</v>
          </cell>
          <cell r="BX26">
            <v>2.222624895691979</v>
          </cell>
          <cell r="BY26">
            <v>250</v>
          </cell>
          <cell r="BZ26">
            <v>0.71250000000000002</v>
          </cell>
          <cell r="CA26">
            <v>0.3125</v>
          </cell>
          <cell r="CB26">
            <v>1.5847608893870415</v>
          </cell>
          <cell r="CC26">
            <v>4</v>
          </cell>
          <cell r="CD26">
            <v>1.4730426431726786</v>
          </cell>
          <cell r="CE26">
            <v>1458.2086434301038</v>
          </cell>
          <cell r="CF26">
            <v>3.5722542767375964E-2</v>
          </cell>
          <cell r="CG26">
            <v>1108.2979071626144</v>
          </cell>
          <cell r="CH26">
            <v>2566.5065505927182</v>
          </cell>
          <cell r="CI26">
            <v>2</v>
          </cell>
          <cell r="CJ26">
            <v>1</v>
          </cell>
          <cell r="CK26">
            <v>1.5</v>
          </cell>
          <cell r="CL26">
            <v>2345</v>
          </cell>
          <cell r="CM26">
            <v>1.641688625112613</v>
          </cell>
          <cell r="CN26">
            <v>1.9</v>
          </cell>
          <cell r="CO26" t="str">
            <v/>
          </cell>
          <cell r="CP26">
            <v>3</v>
          </cell>
          <cell r="CQ26">
            <v>3</v>
          </cell>
          <cell r="DV26" t="str">
            <v>250 mm</v>
          </cell>
          <cell r="DW26">
            <v>40.869999999999997</v>
          </cell>
          <cell r="DX26" t="str">
            <v>1</v>
          </cell>
          <cell r="DY26" t="str">
            <v>CS</v>
          </cell>
          <cell r="DZ26">
            <v>746.63</v>
          </cell>
          <cell r="EA26">
            <v>739.15</v>
          </cell>
        </row>
        <row r="27">
          <cell r="A27">
            <v>8</v>
          </cell>
          <cell r="B27" t="str">
            <v>C9</v>
          </cell>
          <cell r="C27" t="str">
            <v>C21</v>
          </cell>
          <cell r="D27">
            <v>9.622E-2</v>
          </cell>
          <cell r="E27">
            <v>9.0679999999999997E-2</v>
          </cell>
          <cell r="F27">
            <v>0.51816958000000002</v>
          </cell>
          <cell r="G27">
            <v>2.33</v>
          </cell>
          <cell r="K27">
            <v>0.21917445627526694</v>
          </cell>
          <cell r="L27">
            <v>10.646241668835891</v>
          </cell>
          <cell r="M27">
            <v>10.646241668835891</v>
          </cell>
          <cell r="N27">
            <v>183.75345279575666</v>
          </cell>
          <cell r="O27">
            <v>0.63724697181463419</v>
          </cell>
          <cell r="P27">
            <v>61.379060873218002</v>
          </cell>
          <cell r="Q27">
            <v>9.622E-2</v>
          </cell>
          <cell r="R27">
            <v>9.0679999999999997E-2</v>
          </cell>
          <cell r="S27">
            <v>0.51816958000000002</v>
          </cell>
          <cell r="U27">
            <v>331</v>
          </cell>
          <cell r="V27">
            <v>158.4</v>
          </cell>
          <cell r="Y27">
            <v>0</v>
          </cell>
          <cell r="AB27" t="str">
            <v/>
          </cell>
          <cell r="AC27">
            <v>126.72000000000001</v>
          </cell>
          <cell r="AD27">
            <v>0.48546666666666677</v>
          </cell>
          <cell r="AE27">
            <v>1.9418666666666671</v>
          </cell>
          <cell r="AF27">
            <v>1.9418666666666671</v>
          </cell>
          <cell r="AG27">
            <v>2.0973175406666669</v>
          </cell>
          <cell r="AH27">
            <v>63.476378413884667</v>
          </cell>
          <cell r="AI27">
            <v>45.529999999999994</v>
          </cell>
          <cell r="AJ27">
            <v>19.39</v>
          </cell>
          <cell r="AK27">
            <v>10</v>
          </cell>
          <cell r="AL27">
            <v>0.25</v>
          </cell>
          <cell r="AM27">
            <v>1.4E-2</v>
          </cell>
          <cell r="AN27">
            <v>9.8623037338256836E-2</v>
          </cell>
          <cell r="AO27">
            <v>0.2041015625</v>
          </cell>
          <cell r="AP27">
            <v>0.39449214935302734</v>
          </cell>
          <cell r="AQ27">
            <v>3.5267190176414798</v>
          </cell>
          <cell r="AR27">
            <v>4.1453886031896934</v>
          </cell>
          <cell r="AS27">
            <v>6.4895801967850115</v>
          </cell>
          <cell r="AT27">
            <v>0.63393206062151286</v>
          </cell>
          <cell r="AU27">
            <v>0.7325550979597697</v>
          </cell>
          <cell r="AV27">
            <v>4.961958671063929</v>
          </cell>
          <cell r="AW27">
            <v>243.56957669422832</v>
          </cell>
          <cell r="AX27">
            <v>0.26060881361045951</v>
          </cell>
          <cell r="AY27">
            <v>303.05594292655854</v>
          </cell>
          <cell r="AZ27" t="str">
            <v>04°33'15''</v>
          </cell>
          <cell r="BA27" t="e">
            <v>#VALUE!</v>
          </cell>
          <cell r="BB27">
            <v>0.18</v>
          </cell>
          <cell r="BC27" t="e">
            <v>#VALUE!</v>
          </cell>
          <cell r="BD27" t="e">
            <v>#VALUE!</v>
          </cell>
          <cell r="BE27" t="e">
            <v>#VALUE!</v>
          </cell>
          <cell r="BF27" t="e">
            <v>#VALUE!</v>
          </cell>
          <cell r="BG27" t="e">
            <v>#VALUE!</v>
          </cell>
          <cell r="BH27" t="e">
            <v>#VALUE!</v>
          </cell>
          <cell r="BI27" t="e">
            <v>#VALUE!</v>
          </cell>
          <cell r="BJ27" t="e">
            <v>#VALUE!</v>
          </cell>
          <cell r="BK27" t="e">
            <v>#VALUE!</v>
          </cell>
          <cell r="BL27" t="e">
            <v>#VALUE!</v>
          </cell>
          <cell r="BM27" t="e">
            <v>#VALUE!</v>
          </cell>
          <cell r="BN27">
            <v>5.999999999994543E-2</v>
          </cell>
          <cell r="BO27">
            <v>739.09</v>
          </cell>
          <cell r="BP27">
            <v>730.26</v>
          </cell>
          <cell r="BQ27">
            <v>739.34</v>
          </cell>
          <cell r="BR27">
            <v>730.51</v>
          </cell>
          <cell r="BS27">
            <v>740.59689688308208</v>
          </cell>
          <cell r="BT27">
            <v>731.7213043486762</v>
          </cell>
          <cell r="BU27" t="str">
            <v/>
          </cell>
          <cell r="BV27">
            <v>1.2568968830820495</v>
          </cell>
          <cell r="BW27">
            <v>1.2113043486762081</v>
          </cell>
          <cell r="BX27">
            <v>1.5068968830820495</v>
          </cell>
          <cell r="BY27">
            <v>250</v>
          </cell>
          <cell r="BZ27">
            <v>0.71250000000000002</v>
          </cell>
          <cell r="CA27">
            <v>0.3125</v>
          </cell>
          <cell r="CB27">
            <v>1.2341006158791288</v>
          </cell>
          <cell r="CC27">
            <v>5</v>
          </cell>
          <cell r="CD27">
            <v>1.2496014807016931</v>
          </cell>
          <cell r="CE27">
            <v>1078.4256028686973</v>
          </cell>
          <cell r="CF27">
            <v>5.5407934147189808E-2</v>
          </cell>
          <cell r="CG27">
            <v>1730.4802853235653</v>
          </cell>
          <cell r="CH27">
            <v>2808.9058881922629</v>
          </cell>
          <cell r="CI27">
            <v>2</v>
          </cell>
          <cell r="CJ27">
            <v>1</v>
          </cell>
          <cell r="CK27">
            <v>1.5</v>
          </cell>
          <cell r="CL27">
            <v>2345</v>
          </cell>
          <cell r="CM27">
            <v>1.7967415063063514</v>
          </cell>
          <cell r="CN27">
            <v>1.9</v>
          </cell>
          <cell r="CO27" t="str">
            <v/>
          </cell>
          <cell r="CP27">
            <v>3</v>
          </cell>
          <cell r="CQ27">
            <v>3</v>
          </cell>
          <cell r="DV27" t="str">
            <v>250 mm</v>
          </cell>
          <cell r="DW27">
            <v>45.529999999999994</v>
          </cell>
          <cell r="DX27" t="str">
            <v>1</v>
          </cell>
          <cell r="DY27" t="str">
            <v>CS</v>
          </cell>
          <cell r="DZ27">
            <v>739.09</v>
          </cell>
          <cell r="EA27">
            <v>730.26</v>
          </cell>
        </row>
        <row r="28">
          <cell r="AD28" t="str">
            <v/>
          </cell>
          <cell r="BU28" t="str">
            <v/>
          </cell>
        </row>
        <row r="29">
          <cell r="A29">
            <v>9</v>
          </cell>
          <cell r="B29" t="str">
            <v>C27</v>
          </cell>
          <cell r="C29" t="str">
            <v>C29</v>
          </cell>
          <cell r="D29">
            <v>0.11533</v>
          </cell>
          <cell r="F29">
            <v>0.11533</v>
          </cell>
          <cell r="G29">
            <v>2.33</v>
          </cell>
          <cell r="H29">
            <v>57.61</v>
          </cell>
          <cell r="I29">
            <v>8.52</v>
          </cell>
          <cell r="J29">
            <v>14.789099114737025</v>
          </cell>
          <cell r="K29" t="str">
            <v/>
          </cell>
          <cell r="L29">
            <v>5</v>
          </cell>
          <cell r="M29">
            <v>10</v>
          </cell>
          <cell r="N29">
            <v>190.32831544687943</v>
          </cell>
          <cell r="O29">
            <v>0.62985459704345059</v>
          </cell>
          <cell r="P29">
            <v>13.825664033914075</v>
          </cell>
          <cell r="Q29">
            <v>0.11533</v>
          </cell>
          <cell r="R29">
            <v>0</v>
          </cell>
          <cell r="S29">
            <v>0.11533</v>
          </cell>
          <cell r="U29">
            <v>45</v>
          </cell>
          <cell r="V29">
            <v>158.4</v>
          </cell>
          <cell r="Y29">
            <v>0</v>
          </cell>
          <cell r="AB29" t="str">
            <v/>
          </cell>
          <cell r="AC29">
            <v>126.72000000000001</v>
          </cell>
          <cell r="AD29">
            <v>6.6000000000000003E-2</v>
          </cell>
          <cell r="AE29">
            <v>0.26400000000000001</v>
          </cell>
          <cell r="AF29">
            <v>0.26400000000000001</v>
          </cell>
          <cell r="AG29">
            <v>0.298599</v>
          </cell>
          <cell r="AH29">
            <v>15.325664033914075</v>
          </cell>
          <cell r="AI29">
            <v>45.15</v>
          </cell>
          <cell r="AJ29">
            <v>4.8099999999999996</v>
          </cell>
          <cell r="AK29">
            <v>10</v>
          </cell>
          <cell r="AL29">
            <v>0.25</v>
          </cell>
          <cell r="AM29">
            <v>1.4E-2</v>
          </cell>
          <cell r="AN29">
            <v>6.7799568176269531E-2</v>
          </cell>
          <cell r="AO29">
            <v>9.9609375E-2</v>
          </cell>
          <cell r="AP29">
            <v>0.27119827270507813</v>
          </cell>
          <cell r="AQ29">
            <v>1.4243744516506656</v>
          </cell>
          <cell r="AR29">
            <v>2.0652611228352358</v>
          </cell>
          <cell r="AS29">
            <v>1.1697391237126151</v>
          </cell>
          <cell r="AT29">
            <v>0.10340685925153588</v>
          </cell>
          <cell r="AU29">
            <v>0.1712064274278054</v>
          </cell>
          <cell r="AV29">
            <v>2.4713643426267708</v>
          </cell>
          <cell r="AW29">
            <v>121.31281348656299</v>
          </cell>
          <cell r="AX29">
            <v>0.1263317830445965</v>
          </cell>
          <cell r="AY29">
            <v>208.51395873170904</v>
          </cell>
          <cell r="AZ29" t="e">
            <v>#REF!</v>
          </cell>
          <cell r="BA29" t="e">
            <v>#REF!</v>
          </cell>
          <cell r="BB29" t="e">
            <v>#REF!</v>
          </cell>
          <cell r="BC29" t="e">
            <v>#REF!</v>
          </cell>
          <cell r="BD29" t="e">
            <v>#REF!</v>
          </cell>
          <cell r="BE29" t="e">
            <v>#REF!</v>
          </cell>
          <cell r="BF29" t="e">
            <v>#REF!</v>
          </cell>
          <cell r="BG29" t="e">
            <v>#REF!</v>
          </cell>
          <cell r="BH29" t="e">
            <v>#REF!</v>
          </cell>
          <cell r="BI29" t="e">
            <v>#REF!</v>
          </cell>
          <cell r="BJ29" t="e">
            <v>#REF!</v>
          </cell>
          <cell r="BK29" t="e">
            <v>#REF!</v>
          </cell>
          <cell r="BL29" t="e">
            <v>#REF!</v>
          </cell>
          <cell r="BM29" t="e">
            <v>#REF!</v>
          </cell>
          <cell r="BO29">
            <v>724.54</v>
          </cell>
          <cell r="BP29">
            <v>722.37</v>
          </cell>
          <cell r="BQ29">
            <v>724.79</v>
          </cell>
          <cell r="BR29">
            <v>722.62</v>
          </cell>
          <cell r="BS29">
            <v>725.985249438246</v>
          </cell>
          <cell r="BT29">
            <v>723.85904830801019</v>
          </cell>
          <cell r="BU29" t="str">
            <v/>
          </cell>
          <cell r="BV29">
            <v>1.1952494382460372</v>
          </cell>
          <cell r="BW29">
            <v>1.2390483080101831</v>
          </cell>
          <cell r="BX29">
            <v>1.4452494382460372</v>
          </cell>
          <cell r="BY29">
            <v>250</v>
          </cell>
          <cell r="BZ29">
            <v>0.71250000000000002</v>
          </cell>
          <cell r="CA29">
            <v>0.3125</v>
          </cell>
          <cell r="CB29">
            <v>1.2171488731281102</v>
          </cell>
          <cell r="CC29">
            <v>3</v>
          </cell>
          <cell r="CD29">
            <v>1.3366468100918147</v>
          </cell>
          <cell r="CE29">
            <v>1221.4027929342112</v>
          </cell>
          <cell r="CF29">
            <v>5.6722710490753947E-2</v>
          </cell>
          <cell r="CG29">
            <v>1774.0830966919439</v>
          </cell>
          <cell r="CH29">
            <v>2995.4858896261549</v>
          </cell>
          <cell r="CI29">
            <v>2</v>
          </cell>
          <cell r="CJ29">
            <v>1</v>
          </cell>
          <cell r="CK29">
            <v>1.5</v>
          </cell>
          <cell r="CL29">
            <v>2345</v>
          </cell>
          <cell r="CM29">
            <v>1.916089055197967</v>
          </cell>
          <cell r="CN29">
            <v>2.2000000000000002</v>
          </cell>
          <cell r="CO29" t="str">
            <v/>
          </cell>
          <cell r="CP29">
            <v>3</v>
          </cell>
          <cell r="CQ29">
            <v>3</v>
          </cell>
          <cell r="DV29" t="str">
            <v>250 mm</v>
          </cell>
          <cell r="DW29">
            <v>45.15</v>
          </cell>
          <cell r="DX29" t="str">
            <v>1</v>
          </cell>
          <cell r="DY29" t="str">
            <v>CS</v>
          </cell>
          <cell r="DZ29">
            <v>724.54</v>
          </cell>
          <cell r="EA29">
            <v>722.37</v>
          </cell>
        </row>
        <row r="30">
          <cell r="AD30" t="str">
            <v/>
          </cell>
          <cell r="BU30" t="str">
            <v/>
          </cell>
        </row>
        <row r="31">
          <cell r="A31">
            <v>10</v>
          </cell>
          <cell r="B31" t="str">
            <v>C31</v>
          </cell>
          <cell r="C31" t="str">
            <v>C29</v>
          </cell>
          <cell r="D31">
            <v>6.1789999999999998E-2</v>
          </cell>
          <cell r="F31">
            <v>6.1789999999999998E-2</v>
          </cell>
          <cell r="G31">
            <v>2.33</v>
          </cell>
          <cell r="H31">
            <v>40.9</v>
          </cell>
          <cell r="I31">
            <v>6.59</v>
          </cell>
          <cell r="J31">
            <v>16.112469437652813</v>
          </cell>
          <cell r="K31" t="str">
            <v/>
          </cell>
          <cell r="L31">
            <v>5</v>
          </cell>
          <cell r="M31">
            <v>10</v>
          </cell>
          <cell r="N31">
            <v>190.32831544687943</v>
          </cell>
          <cell r="O31">
            <v>0.6282766970684408</v>
          </cell>
          <cell r="P31">
            <v>7.3887768564976852</v>
          </cell>
          <cell r="Q31">
            <v>6.1789999999999998E-2</v>
          </cell>
          <cell r="R31">
            <v>0</v>
          </cell>
          <cell r="S31">
            <v>6.1789999999999998E-2</v>
          </cell>
          <cell r="U31">
            <v>9</v>
          </cell>
          <cell r="V31">
            <v>158.4</v>
          </cell>
          <cell r="W31">
            <v>6.1789999999999998E-2</v>
          </cell>
          <cell r="X31">
            <v>6.1789999999999998E-2</v>
          </cell>
          <cell r="Y31">
            <v>3.0894999999999999E-2</v>
          </cell>
          <cell r="AB31" t="str">
            <v/>
          </cell>
          <cell r="AC31">
            <v>126.72000000000001</v>
          </cell>
          <cell r="AD31">
            <v>1.32E-2</v>
          </cell>
          <cell r="AE31">
            <v>5.28E-2</v>
          </cell>
          <cell r="AF31">
            <v>8.3694999999999992E-2</v>
          </cell>
          <cell r="AG31">
            <v>0.10223199999999999</v>
          </cell>
          <cell r="AH31">
            <v>8.8887768564976852</v>
          </cell>
          <cell r="AI31">
            <v>36.36</v>
          </cell>
          <cell r="AJ31">
            <v>1.54</v>
          </cell>
          <cell r="AK31">
            <v>10</v>
          </cell>
          <cell r="AL31">
            <v>0.25</v>
          </cell>
          <cell r="AM31">
            <v>1.4E-2</v>
          </cell>
          <cell r="AN31">
            <v>6.8655014038085938E-2</v>
          </cell>
          <cell r="AO31">
            <v>7.421875E-2</v>
          </cell>
          <cell r="AP31">
            <v>0.27462005615234375</v>
          </cell>
          <cell r="AQ31">
            <v>0.81174705583702866</v>
          </cell>
          <cell r="AR31">
            <v>1.1689887133103372</v>
          </cell>
          <cell r="AS31">
            <v>0.37857558822131865</v>
          </cell>
          <cell r="AT31">
            <v>3.3584774855254032E-2</v>
          </cell>
          <cell r="AU31">
            <v>0.10223978889333997</v>
          </cell>
          <cell r="AV31">
            <v>1.3983780506243488</v>
          </cell>
          <cell r="AW31">
            <v>68.642722043479225</v>
          </cell>
          <cell r="AX31">
            <v>0.12949336203286657</v>
          </cell>
          <cell r="AY31">
            <v>26.89365363943234</v>
          </cell>
          <cell r="AZ31" t="e">
            <v>#REF!</v>
          </cell>
          <cell r="BA31" t="e">
            <v>#REF!</v>
          </cell>
          <cell r="BB31" t="e">
            <v>#REF!</v>
          </cell>
          <cell r="BC31" t="e">
            <v>#REF!</v>
          </cell>
          <cell r="BD31" t="e">
            <v>#REF!</v>
          </cell>
          <cell r="BE31" t="e">
            <v>#REF!</v>
          </cell>
          <cell r="BF31" t="e">
            <v>#REF!</v>
          </cell>
          <cell r="BG31" t="e">
            <v>#REF!</v>
          </cell>
          <cell r="BH31" t="e">
            <v>#REF!</v>
          </cell>
          <cell r="BI31" t="e">
            <v>#REF!</v>
          </cell>
          <cell r="BJ31" t="e">
            <v>#REF!</v>
          </cell>
          <cell r="BK31" t="e">
            <v>#REF!</v>
          </cell>
          <cell r="BL31" t="e">
            <v>#REF!</v>
          </cell>
          <cell r="BM31" t="e">
            <v>#REF!</v>
          </cell>
          <cell r="BO31">
            <v>722.97</v>
          </cell>
          <cell r="BP31">
            <v>722.41</v>
          </cell>
          <cell r="BQ31">
            <v>723.21999999999991</v>
          </cell>
          <cell r="BR31">
            <v>722.66</v>
          </cell>
          <cell r="BS31">
            <v>724.42386241618033</v>
          </cell>
          <cell r="BT31">
            <v>723.85904830801019</v>
          </cell>
          <cell r="BU31" t="str">
            <v/>
          </cell>
          <cell r="BV31">
            <v>1.2038624161804137</v>
          </cell>
          <cell r="BW31">
            <v>1.1990483080102194</v>
          </cell>
          <cell r="BX31">
            <v>1.4538624161804137</v>
          </cell>
          <cell r="BY31">
            <v>250</v>
          </cell>
          <cell r="BZ31">
            <v>0.71250000000000002</v>
          </cell>
          <cell r="CA31">
            <v>0.3125</v>
          </cell>
          <cell r="CB31">
            <v>1.2014553620953166</v>
          </cell>
          <cell r="CC31">
            <v>3</v>
          </cell>
          <cell r="CD31">
            <v>1.3234094298494656</v>
          </cell>
          <cell r="CE31">
            <v>1209.3067230696322</v>
          </cell>
          <cell r="CF31">
            <v>5.7979524560611506E-2</v>
          </cell>
          <cell r="CG31">
            <v>1815.9934065832442</v>
          </cell>
          <cell r="CH31">
            <v>3025.3001296528764</v>
          </cell>
          <cell r="CI31">
            <v>2</v>
          </cell>
          <cell r="CJ31">
            <v>1</v>
          </cell>
          <cell r="CK31">
            <v>1.5</v>
          </cell>
          <cell r="CL31">
            <v>2345</v>
          </cell>
          <cell r="CM31">
            <v>1.9351599976457632</v>
          </cell>
          <cell r="CN31">
            <v>2.2000000000000002</v>
          </cell>
          <cell r="CO31" t="str">
            <v/>
          </cell>
          <cell r="CP31">
            <v>3</v>
          </cell>
          <cell r="CQ31">
            <v>3</v>
          </cell>
          <cell r="DV31" t="str">
            <v>250 mm</v>
          </cell>
          <cell r="DW31">
            <v>36.36</v>
          </cell>
          <cell r="DX31" t="str">
            <v>1</v>
          </cell>
          <cell r="DY31" t="str">
            <v>CS</v>
          </cell>
          <cell r="DZ31">
            <v>722.96999999999991</v>
          </cell>
          <cell r="EA31">
            <v>722.41</v>
          </cell>
        </row>
        <row r="32">
          <cell r="AD32" t="str">
            <v/>
          </cell>
          <cell r="BU32" t="str">
            <v/>
          </cell>
        </row>
        <row r="33">
          <cell r="A33">
            <v>11</v>
          </cell>
          <cell r="B33" t="str">
            <v>C21</v>
          </cell>
          <cell r="C33" t="str">
            <v>C23</v>
          </cell>
          <cell r="D33">
            <v>8.6629999999999999E-2</v>
          </cell>
          <cell r="F33">
            <v>8.6629999999999999E-2</v>
          </cell>
          <cell r="G33">
            <v>2.33</v>
          </cell>
          <cell r="H33">
            <v>46.73</v>
          </cell>
          <cell r="I33">
            <v>8.9699999999999989</v>
          </cell>
          <cell r="J33">
            <v>19.19537770169056</v>
          </cell>
          <cell r="K33" t="str">
            <v/>
          </cell>
          <cell r="L33">
            <v>5</v>
          </cell>
          <cell r="M33">
            <v>10</v>
          </cell>
          <cell r="N33">
            <v>190.32831544687943</v>
          </cell>
          <cell r="O33">
            <v>0.62850241960859954</v>
          </cell>
          <cell r="P33">
            <v>10.362837121212143</v>
          </cell>
          <cell r="Q33">
            <v>8.6629999999999999E-2</v>
          </cell>
          <cell r="R33">
            <v>0</v>
          </cell>
          <cell r="S33">
            <v>8.6629999999999999E-2</v>
          </cell>
          <cell r="U33">
            <v>12</v>
          </cell>
          <cell r="V33">
            <v>158.4</v>
          </cell>
          <cell r="Y33">
            <v>0</v>
          </cell>
          <cell r="AB33" t="str">
            <v/>
          </cell>
          <cell r="AC33">
            <v>126.72000000000001</v>
          </cell>
          <cell r="AD33">
            <v>1.7600000000000001E-2</v>
          </cell>
          <cell r="AE33">
            <v>7.0400000000000004E-2</v>
          </cell>
          <cell r="AF33">
            <v>7.0400000000000004E-2</v>
          </cell>
          <cell r="AG33">
            <v>9.6389000000000002E-2</v>
          </cell>
          <cell r="AH33">
            <v>11.862837121212143</v>
          </cell>
          <cell r="AI33">
            <v>35.47</v>
          </cell>
          <cell r="AJ33">
            <v>2.09</v>
          </cell>
          <cell r="AK33">
            <v>10</v>
          </cell>
          <cell r="AL33">
            <v>0.25</v>
          </cell>
          <cell r="AM33">
            <v>1.4E-2</v>
          </cell>
          <cell r="AN33">
            <v>7.3578357696533203E-2</v>
          </cell>
          <cell r="AO33">
            <v>8.59375E-2</v>
          </cell>
          <cell r="AP33">
            <v>0.29431343078613281</v>
          </cell>
          <cell r="AQ33">
            <v>0.98359531662195265</v>
          </cell>
          <cell r="AR33">
            <v>1.363834934372238</v>
          </cell>
          <cell r="AS33">
            <v>0.54522895393910609</v>
          </cell>
          <cell r="AT33">
            <v>4.9309874968432171E-2</v>
          </cell>
          <cell r="AU33">
            <v>0.12288823266496537</v>
          </cell>
          <cell r="AV33">
            <v>1.6290611291891657</v>
          </cell>
          <cell r="AW33">
            <v>79.966351182959002</v>
          </cell>
          <cell r="AX33">
            <v>0.14834786064041569</v>
          </cell>
          <cell r="AY33">
            <v>222.04686619337161</v>
          </cell>
          <cell r="AZ33" t="e">
            <v>#REF!</v>
          </cell>
          <cell r="BA33" t="e">
            <v>#REF!</v>
          </cell>
          <cell r="BB33" t="e">
            <v>#REF!</v>
          </cell>
          <cell r="BC33" t="e">
            <v>#REF!</v>
          </cell>
          <cell r="BD33" t="e">
            <v>#REF!</v>
          </cell>
          <cell r="BE33" t="e">
            <v>#REF!</v>
          </cell>
          <cell r="BF33" t="e">
            <v>#REF!</v>
          </cell>
          <cell r="BG33" t="e">
            <v>#REF!</v>
          </cell>
          <cell r="BH33" t="e">
            <v>#REF!</v>
          </cell>
          <cell r="BI33" t="e">
            <v>#REF!</v>
          </cell>
          <cell r="BJ33" t="e">
            <v>#REF!</v>
          </cell>
          <cell r="BK33" t="e">
            <v>#REF!</v>
          </cell>
          <cell r="BL33" t="e">
            <v>#REF!</v>
          </cell>
          <cell r="BM33" t="e">
            <v>#REF!</v>
          </cell>
          <cell r="BO33">
            <v>730.27</v>
          </cell>
          <cell r="BP33">
            <v>729.53</v>
          </cell>
          <cell r="BQ33">
            <v>730.52</v>
          </cell>
          <cell r="BR33">
            <v>729.78</v>
          </cell>
          <cell r="BS33">
            <v>731.7213043486762</v>
          </cell>
          <cell r="BT33">
            <v>731.01018787833573</v>
          </cell>
          <cell r="BU33" t="str">
            <v/>
          </cell>
          <cell r="BV33">
            <v>1.2013043486762172</v>
          </cell>
          <cell r="BW33">
            <v>1.2301878783357552</v>
          </cell>
          <cell r="BX33">
            <v>1.4513043486762172</v>
          </cell>
          <cell r="BY33">
            <v>250</v>
          </cell>
          <cell r="BZ33">
            <v>0.71250000000000002</v>
          </cell>
          <cell r="CA33">
            <v>0.3125</v>
          </cell>
          <cell r="CB33">
            <v>1.2157461135059862</v>
          </cell>
          <cell r="CC33">
            <v>3</v>
          </cell>
          <cell r="CD33">
            <v>1.3354671475474409</v>
          </cell>
          <cell r="CE33">
            <v>1220.3248394198351</v>
          </cell>
          <cell r="CF33">
            <v>5.6833476717246367E-2</v>
          </cell>
          <cell r="CG33">
            <v>1777.7677650047981</v>
          </cell>
          <cell r="CH33">
            <v>2998.0926044246335</v>
          </cell>
          <cell r="CI33">
            <v>2</v>
          </cell>
          <cell r="CJ33">
            <v>1</v>
          </cell>
          <cell r="CK33">
            <v>1.5</v>
          </cell>
          <cell r="CL33">
            <v>2345</v>
          </cell>
          <cell r="CM33">
            <v>1.9177564633846269</v>
          </cell>
          <cell r="CN33">
            <v>2.2000000000000002</v>
          </cell>
          <cell r="CO33" t="str">
            <v/>
          </cell>
          <cell r="CP33">
            <v>3</v>
          </cell>
          <cell r="CQ33">
            <v>3</v>
          </cell>
          <cell r="DV33" t="str">
            <v>250 mm</v>
          </cell>
          <cell r="DW33">
            <v>35.47</v>
          </cell>
          <cell r="DX33" t="str">
            <v>1</v>
          </cell>
          <cell r="DY33" t="str">
            <v>CS</v>
          </cell>
          <cell r="DZ33">
            <v>730.27</v>
          </cell>
          <cell r="EA33">
            <v>729.53</v>
          </cell>
        </row>
        <row r="34">
          <cell r="AD34" t="str">
            <v/>
          </cell>
          <cell r="BU34" t="str">
            <v/>
          </cell>
        </row>
        <row r="35">
          <cell r="A35">
            <v>12</v>
          </cell>
          <cell r="B35" t="str">
            <v>C9</v>
          </cell>
          <cell r="C35" t="str">
            <v>C11</v>
          </cell>
          <cell r="D35">
            <v>0.10502874</v>
          </cell>
          <cell r="F35">
            <v>0.10502874</v>
          </cell>
          <cell r="G35">
            <v>2.33</v>
          </cell>
          <cell r="H35">
            <v>42.07</v>
          </cell>
          <cell r="I35">
            <v>8.1600000000000037</v>
          </cell>
          <cell r="J35">
            <v>19.396244354647024</v>
          </cell>
          <cell r="K35" t="str">
            <v/>
          </cell>
          <cell r="L35">
            <v>5</v>
          </cell>
          <cell r="M35">
            <v>10</v>
          </cell>
          <cell r="N35">
            <v>190.32831544687943</v>
          </cell>
          <cell r="O35">
            <v>0.62807450383022301</v>
          </cell>
          <cell r="P35">
            <v>12.555173630371991</v>
          </cell>
          <cell r="Q35">
            <v>0.10502874</v>
          </cell>
          <cell r="R35">
            <v>0</v>
          </cell>
          <cell r="S35">
            <v>0.10502874</v>
          </cell>
          <cell r="U35">
            <v>14</v>
          </cell>
          <cell r="V35">
            <v>158.4</v>
          </cell>
          <cell r="Y35">
            <v>0</v>
          </cell>
          <cell r="AB35" t="str">
            <v/>
          </cell>
          <cell r="AC35">
            <v>126.72000000000001</v>
          </cell>
          <cell r="AD35">
            <v>2.0533333333333334E-2</v>
          </cell>
          <cell r="AE35">
            <v>8.2133333333333336E-2</v>
          </cell>
          <cell r="AF35">
            <v>8.2133333333333336E-2</v>
          </cell>
          <cell r="AG35">
            <v>0.11364195533333334</v>
          </cell>
          <cell r="AH35">
            <v>14.055173630371991</v>
          </cell>
          <cell r="AI35">
            <v>34.14</v>
          </cell>
          <cell r="AJ35">
            <v>1.2</v>
          </cell>
          <cell r="AK35">
            <v>10</v>
          </cell>
          <cell r="AL35">
            <v>0.25</v>
          </cell>
          <cell r="AM35">
            <v>1.4E-2</v>
          </cell>
          <cell r="AN35">
            <v>9.2747211456298828E-2</v>
          </cell>
          <cell r="AO35">
            <v>9.375E-2</v>
          </cell>
          <cell r="AP35">
            <v>0.37098884582519531</v>
          </cell>
          <cell r="AQ35">
            <v>0.84818650384660976</v>
          </cell>
          <cell r="AR35">
            <v>1.0329970078420463</v>
          </cell>
          <cell r="AS35">
            <v>0.38121881731275026</v>
          </cell>
          <cell r="AT35">
            <v>3.6667703634430934E-2</v>
          </cell>
          <cell r="AU35">
            <v>0.12941491509072978</v>
          </cell>
          <cell r="AV35">
            <v>1.2343970101010686</v>
          </cell>
          <cell r="AW35">
            <v>60.593321539792541</v>
          </cell>
          <cell r="AX35">
            <v>0.23195912145436273</v>
          </cell>
          <cell r="AY35">
            <v>208.69819249881988</v>
          </cell>
          <cell r="AZ35" t="e">
            <v>#REF!</v>
          </cell>
          <cell r="BA35" t="e">
            <v>#REF!</v>
          </cell>
          <cell r="BB35" t="e">
            <v>#REF!</v>
          </cell>
          <cell r="BC35" t="e">
            <v>#REF!</v>
          </cell>
          <cell r="BD35" t="e">
            <v>#REF!</v>
          </cell>
          <cell r="BE35" t="e">
            <v>#REF!</v>
          </cell>
          <cell r="BF35" t="e">
            <v>#REF!</v>
          </cell>
          <cell r="BG35" t="e">
            <v>#REF!</v>
          </cell>
          <cell r="BH35" t="e">
            <v>#REF!</v>
          </cell>
          <cell r="BI35" t="e">
            <v>#REF!</v>
          </cell>
          <cell r="BJ35" t="e">
            <v>#REF!</v>
          </cell>
          <cell r="BK35" t="e">
            <v>#REF!</v>
          </cell>
          <cell r="BL35" t="e">
            <v>#REF!</v>
          </cell>
          <cell r="BM35" t="e">
            <v>#REF!</v>
          </cell>
          <cell r="BO35">
            <v>739.15</v>
          </cell>
          <cell r="BP35">
            <v>738.74</v>
          </cell>
          <cell r="BQ35">
            <v>739.4</v>
          </cell>
          <cell r="BR35">
            <v>738.99</v>
          </cell>
          <cell r="BS35">
            <v>740.59689688308208</v>
          </cell>
          <cell r="BT35">
            <v>740.20462566780589</v>
          </cell>
          <cell r="BU35" t="str">
            <v/>
          </cell>
          <cell r="BV35">
            <v>1.1968968830821041</v>
          </cell>
          <cell r="BW35">
            <v>1.2146256678058762</v>
          </cell>
          <cell r="BX35">
            <v>1.4468968830821041</v>
          </cell>
          <cell r="BY35">
            <v>250</v>
          </cell>
          <cell r="BZ35">
            <v>0.71250000000000002</v>
          </cell>
          <cell r="CA35">
            <v>0.3125</v>
          </cell>
          <cell r="CB35">
            <v>1.2057612754439901</v>
          </cell>
          <cell r="CC35">
            <v>3</v>
          </cell>
          <cell r="CD35">
            <v>1.3270501529981509</v>
          </cell>
          <cell r="CE35">
            <v>1212.6335476193417</v>
          </cell>
          <cell r="CF35">
            <v>5.7630804921352641E-2</v>
          </cell>
          <cell r="CG35">
            <v>1804.3424431388346</v>
          </cell>
          <cell r="CH35">
            <v>3016.9759907581765</v>
          </cell>
          <cell r="CI35">
            <v>2</v>
          </cell>
          <cell r="CJ35">
            <v>1</v>
          </cell>
          <cell r="CK35">
            <v>1.5</v>
          </cell>
          <cell r="CL35">
            <v>2345</v>
          </cell>
          <cell r="CM35">
            <v>1.929835388544676</v>
          </cell>
          <cell r="CN35">
            <v>2.2000000000000002</v>
          </cell>
          <cell r="CO35" t="str">
            <v/>
          </cell>
          <cell r="CP35">
            <v>3</v>
          </cell>
          <cell r="CQ35">
            <v>3</v>
          </cell>
          <cell r="DV35" t="str">
            <v>250 mm</v>
          </cell>
          <cell r="DW35">
            <v>34.14</v>
          </cell>
          <cell r="DX35" t="str">
            <v>1</v>
          </cell>
          <cell r="DY35" t="str">
            <v>CS</v>
          </cell>
          <cell r="DZ35">
            <v>739.15</v>
          </cell>
          <cell r="EA35">
            <v>738.74</v>
          </cell>
        </row>
        <row r="36">
          <cell r="A36">
            <v>13</v>
          </cell>
          <cell r="B36" t="str">
            <v>C11</v>
          </cell>
          <cell r="C36" t="str">
            <v>C23</v>
          </cell>
          <cell r="D36">
            <v>0.10915</v>
          </cell>
          <cell r="F36">
            <v>0.21417873999999998</v>
          </cell>
          <cell r="G36">
            <v>2.33</v>
          </cell>
          <cell r="K36">
            <v>0.34714542920692387</v>
          </cell>
          <cell r="L36">
            <v>10.347145429206924</v>
          </cell>
          <cell r="M36">
            <v>10.347145429206924</v>
          </cell>
          <cell r="N36">
            <v>186.71792487044041</v>
          </cell>
          <cell r="O36">
            <v>0.63601967919706281</v>
          </cell>
          <cell r="P36">
            <v>25.517421011305288</v>
          </cell>
          <cell r="Q36">
            <v>0.10915</v>
          </cell>
          <cell r="R36">
            <v>0</v>
          </cell>
          <cell r="S36">
            <v>0.21417873999999998</v>
          </cell>
          <cell r="U36">
            <v>78</v>
          </cell>
          <cell r="V36">
            <v>158.4</v>
          </cell>
          <cell r="Y36">
            <v>0</v>
          </cell>
          <cell r="AB36" t="str">
            <v/>
          </cell>
          <cell r="AC36">
            <v>126.72000000000001</v>
          </cell>
          <cell r="AD36">
            <v>0.11440000000000002</v>
          </cell>
          <cell r="AE36">
            <v>0.45760000000000006</v>
          </cell>
          <cell r="AF36">
            <v>0.45760000000000006</v>
          </cell>
          <cell r="AG36">
            <v>0.52185362200000007</v>
          </cell>
          <cell r="AH36">
            <v>27.017421011305288</v>
          </cell>
          <cell r="AI36">
            <v>53.959999999999994</v>
          </cell>
          <cell r="AJ36">
            <v>16.989999999999998</v>
          </cell>
          <cell r="AK36">
            <v>10</v>
          </cell>
          <cell r="AL36">
            <v>0.25</v>
          </cell>
          <cell r="AM36">
            <v>1.4E-2</v>
          </cell>
          <cell r="AN36">
            <v>6.5637350082397461E-2</v>
          </cell>
          <cell r="AO36">
            <v>0.1328125</v>
          </cell>
          <cell r="AP36">
            <v>0.26254940032958984</v>
          </cell>
          <cell r="AQ36">
            <v>2.6277778600134565</v>
          </cell>
          <cell r="AR36">
            <v>3.8776900948134942</v>
          </cell>
          <cell r="AS36">
            <v>4.0178327359550989</v>
          </cell>
          <cell r="AT36">
            <v>0.35194783290402143</v>
          </cell>
          <cell r="AU36">
            <v>0.41758518298641889</v>
          </cell>
          <cell r="AV36">
            <v>4.6447348574761076</v>
          </cell>
          <cell r="AW36">
            <v>227.99788915811521</v>
          </cell>
          <cell r="AX36">
            <v>0.11849855764484234</v>
          </cell>
          <cell r="AY36">
            <v>302.03176780882933</v>
          </cell>
          <cell r="AZ36" t="str">
            <v>93°20'01''</v>
          </cell>
          <cell r="BA36" t="e">
            <v>#VALUE!</v>
          </cell>
          <cell r="BB36">
            <v>0.28799999999999998</v>
          </cell>
          <cell r="BC36" t="e">
            <v>#VALUE!</v>
          </cell>
          <cell r="BD36" t="e">
            <v>#VALUE!</v>
          </cell>
          <cell r="BE36" t="e">
            <v>#VALUE!</v>
          </cell>
          <cell r="BF36" t="e">
            <v>#VALUE!</v>
          </cell>
          <cell r="BG36" t="e">
            <v>#VALUE!</v>
          </cell>
          <cell r="BH36" t="e">
            <v>#VALUE!</v>
          </cell>
          <cell r="BI36" t="e">
            <v>#VALUE!</v>
          </cell>
          <cell r="BJ36" t="e">
            <v>#VALUE!</v>
          </cell>
          <cell r="BK36" t="e">
            <v>#VALUE!</v>
          </cell>
          <cell r="BL36" t="e">
            <v>#VALUE!</v>
          </cell>
          <cell r="BM36" t="e">
            <v>#VALUE!</v>
          </cell>
          <cell r="BN36">
            <v>2.9999999999972715E-2</v>
          </cell>
          <cell r="BO36">
            <v>738.71</v>
          </cell>
          <cell r="BP36">
            <v>729.54</v>
          </cell>
          <cell r="BQ36">
            <v>738.96</v>
          </cell>
          <cell r="BR36">
            <v>729.79</v>
          </cell>
          <cell r="BS36">
            <v>740.20462566780589</v>
          </cell>
          <cell r="BT36">
            <v>731.01018787833573</v>
          </cell>
          <cell r="BU36" t="str">
            <v/>
          </cell>
          <cell r="BV36">
            <v>1.2446256678058489</v>
          </cell>
          <cell r="BW36">
            <v>1.2201878783357643</v>
          </cell>
          <cell r="BX36">
            <v>1.4946256678058489</v>
          </cell>
          <cell r="BY36">
            <v>250</v>
          </cell>
          <cell r="BZ36">
            <v>0.71250000000000002</v>
          </cell>
          <cell r="CA36">
            <v>0.3125</v>
          </cell>
          <cell r="CB36">
            <v>1.2324067730708066</v>
          </cell>
          <cell r="CC36">
            <v>3</v>
          </cell>
          <cell r="CD36">
            <v>1.3494331647372091</v>
          </cell>
          <cell r="CE36">
            <v>1233.086724065023</v>
          </cell>
          <cell r="CF36">
            <v>5.5537359346587212E-2</v>
          </cell>
          <cell r="CG36">
            <v>1734.7615344061069</v>
          </cell>
          <cell r="CH36">
            <v>2967.8482584711301</v>
          </cell>
          <cell r="CI36">
            <v>2</v>
          </cell>
          <cell r="CJ36">
            <v>1</v>
          </cell>
          <cell r="CK36">
            <v>1.5</v>
          </cell>
          <cell r="CL36">
            <v>2345</v>
          </cell>
          <cell r="CM36">
            <v>1.8984103998749231</v>
          </cell>
          <cell r="CN36">
            <v>1.9</v>
          </cell>
          <cell r="CO36" t="str">
            <v/>
          </cell>
          <cell r="CP36">
            <v>3</v>
          </cell>
          <cell r="CQ36">
            <v>3</v>
          </cell>
          <cell r="DV36" t="str">
            <v>250 mm</v>
          </cell>
          <cell r="DW36">
            <v>53.959999999999994</v>
          </cell>
          <cell r="DX36" t="str">
            <v>1</v>
          </cell>
          <cell r="DY36" t="str">
            <v>CS</v>
          </cell>
          <cell r="DZ36">
            <v>738.71</v>
          </cell>
          <cell r="EA36">
            <v>729.54000000000008</v>
          </cell>
        </row>
        <row r="37">
          <cell r="A37">
            <v>14</v>
          </cell>
          <cell r="B37" t="str">
            <v>C23</v>
          </cell>
          <cell r="C37" t="str">
            <v>C31</v>
          </cell>
          <cell r="D37">
            <v>7.1809999999999999E-2</v>
          </cell>
          <cell r="E37">
            <v>8.6629999999999999E-2</v>
          </cell>
          <cell r="F37">
            <v>0.37261873999999995</v>
          </cell>
          <cell r="G37">
            <v>2.33</v>
          </cell>
          <cell r="K37">
            <v>0.22184895094101992</v>
          </cell>
          <cell r="L37">
            <v>10.568994380147943</v>
          </cell>
          <cell r="M37">
            <v>10.568994380147943</v>
          </cell>
          <cell r="N37">
            <v>184.50670862374747</v>
          </cell>
          <cell r="O37">
            <v>0.63579512022941487</v>
          </cell>
          <cell r="P37">
            <v>44.103774204727941</v>
          </cell>
          <cell r="Q37">
            <v>7.1809999999999999E-2</v>
          </cell>
          <cell r="R37">
            <v>8.6629999999999999E-2</v>
          </cell>
          <cell r="S37">
            <v>0.37261873999999995</v>
          </cell>
          <cell r="U37">
            <v>113</v>
          </cell>
          <cell r="V37">
            <v>158.4</v>
          </cell>
          <cell r="Y37">
            <v>0</v>
          </cell>
          <cell r="AB37" t="str">
            <v/>
          </cell>
          <cell r="AC37">
            <v>126.72000000000001</v>
          </cell>
          <cell r="AD37">
            <v>0.16573333333333334</v>
          </cell>
          <cell r="AE37">
            <v>0.66293333333333337</v>
          </cell>
          <cell r="AF37">
            <v>0.66293333333333337</v>
          </cell>
          <cell r="AG37">
            <v>0.77471895533333335</v>
          </cell>
          <cell r="AH37">
            <v>45.603774204727941</v>
          </cell>
          <cell r="AI37">
            <v>39.699999999999996</v>
          </cell>
          <cell r="AJ37">
            <v>16.45</v>
          </cell>
          <cell r="AK37">
            <v>10</v>
          </cell>
          <cell r="AL37">
            <v>0.25</v>
          </cell>
          <cell r="AM37">
            <v>1.4E-2</v>
          </cell>
          <cell r="AN37">
            <v>8.6560964584350586E-2</v>
          </cell>
          <cell r="AO37">
            <v>0.173828125</v>
          </cell>
          <cell r="AP37">
            <v>0.34624385833740234</v>
          </cell>
          <cell r="AQ37">
            <v>3.022594150649287</v>
          </cell>
          <cell r="AR37">
            <v>3.8286415192195782</v>
          </cell>
          <cell r="AS37">
            <v>4.928418935543994</v>
          </cell>
          <cell r="AT37">
            <v>0.46565114166866894</v>
          </cell>
          <cell r="AU37">
            <v>0.55221210625301953</v>
          </cell>
          <cell r="AV37">
            <v>4.5703261049850363</v>
          </cell>
          <cell r="AW37">
            <v>224.34535806141631</v>
          </cell>
          <cell r="AX37">
            <v>0.20327487316338211</v>
          </cell>
          <cell r="AY37">
            <v>302.05426209618196</v>
          </cell>
          <cell r="AZ37" t="str">
            <v>00°00'00''</v>
          </cell>
          <cell r="BA37" t="e">
            <v>#VALUE!</v>
          </cell>
          <cell r="BB37">
            <v>0.13500000000000001</v>
          </cell>
          <cell r="BC37" t="e">
            <v>#VALUE!</v>
          </cell>
          <cell r="BD37" t="e">
            <v>#VALUE!</v>
          </cell>
          <cell r="BE37" t="e">
            <v>#VALUE!</v>
          </cell>
          <cell r="BF37" t="e">
            <v>#VALUE!</v>
          </cell>
          <cell r="BG37" t="e">
            <v>#VALUE!</v>
          </cell>
          <cell r="BH37" t="e">
            <v>#VALUE!</v>
          </cell>
          <cell r="BI37" t="e">
            <v>#VALUE!</v>
          </cell>
          <cell r="BJ37" t="e">
            <v>#VALUE!</v>
          </cell>
          <cell r="BK37" t="e">
            <v>#VALUE!</v>
          </cell>
          <cell r="BL37" t="e">
            <v>#VALUE!</v>
          </cell>
          <cell r="BM37" t="e">
            <v>#VALUE!</v>
          </cell>
          <cell r="BN37">
            <v>5.999999999994543E-2</v>
          </cell>
          <cell r="BO37">
            <v>729.48</v>
          </cell>
          <cell r="BP37">
            <v>722.95</v>
          </cell>
          <cell r="BQ37">
            <v>729.73000000000013</v>
          </cell>
          <cell r="BR37">
            <v>723.2</v>
          </cell>
          <cell r="BS37">
            <v>731.01018787833573</v>
          </cell>
          <cell r="BT37">
            <v>724.42386241618033</v>
          </cell>
          <cell r="BU37" t="str">
            <v/>
          </cell>
          <cell r="BV37">
            <v>1.280187878335596</v>
          </cell>
          <cell r="BW37">
            <v>1.2238624161802818</v>
          </cell>
          <cell r="BX37">
            <v>1.530187878335596</v>
          </cell>
          <cell r="BY37">
            <v>250</v>
          </cell>
          <cell r="BZ37">
            <v>0.71250000000000002</v>
          </cell>
          <cell r="CA37">
            <v>0.3125</v>
          </cell>
          <cell r="CB37">
            <v>1.2520251472579389</v>
          </cell>
          <cell r="CC37">
            <v>4</v>
          </cell>
          <cell r="CD37">
            <v>1.2621210124596112</v>
          </cell>
          <cell r="CE37">
            <v>1249.4110594513265</v>
          </cell>
          <cell r="CF37">
            <v>5.4064118561382268E-2</v>
          </cell>
          <cell r="CG37">
            <v>1686.1706350818195</v>
          </cell>
          <cell r="CH37">
            <v>2935.5816945331462</v>
          </cell>
          <cell r="CI37">
            <v>2</v>
          </cell>
          <cell r="CJ37">
            <v>1</v>
          </cell>
          <cell r="CK37">
            <v>1.5</v>
          </cell>
          <cell r="CL37">
            <v>2345</v>
          </cell>
          <cell r="CM37">
            <v>1.8777708067376202</v>
          </cell>
          <cell r="CN37">
            <v>1.9</v>
          </cell>
          <cell r="CO37" t="str">
            <v/>
          </cell>
          <cell r="CP37">
            <v>3</v>
          </cell>
          <cell r="CQ37">
            <v>3</v>
          </cell>
          <cell r="DV37" t="str">
            <v>250 mm</v>
          </cell>
          <cell r="DW37">
            <v>39.699999999999996</v>
          </cell>
          <cell r="DX37" t="str">
            <v>1</v>
          </cell>
          <cell r="DY37" t="str">
            <v>CS</v>
          </cell>
          <cell r="DZ37">
            <v>729.48000000000013</v>
          </cell>
          <cell r="EA37">
            <v>722.95000000000016</v>
          </cell>
        </row>
        <row r="38">
          <cell r="A38">
            <v>15</v>
          </cell>
          <cell r="B38" t="str">
            <v>C31</v>
          </cell>
          <cell r="C38" t="str">
            <v>C63</v>
          </cell>
          <cell r="D38">
            <v>0.14121</v>
          </cell>
          <cell r="F38">
            <v>0.5138287399999999</v>
          </cell>
          <cell r="G38">
            <v>2.33</v>
          </cell>
          <cell r="K38">
            <v>0.28498218512361889</v>
          </cell>
          <cell r="L38">
            <v>10.853976565271562</v>
          </cell>
          <cell r="M38">
            <v>10.853976565271562</v>
          </cell>
          <cell r="N38">
            <v>181.76885347304324</v>
          </cell>
          <cell r="O38">
            <v>0.63500080151339533</v>
          </cell>
          <cell r="P38">
            <v>60.402707949956536</v>
          </cell>
          <cell r="Q38">
            <v>0.14121</v>
          </cell>
          <cell r="R38">
            <v>0</v>
          </cell>
          <cell r="S38">
            <v>0.5138287399999999</v>
          </cell>
          <cell r="U38">
            <v>128</v>
          </cell>
          <cell r="V38">
            <v>158.4</v>
          </cell>
          <cell r="W38">
            <v>0.14121</v>
          </cell>
          <cell r="X38">
            <v>0.14121</v>
          </cell>
          <cell r="Y38">
            <v>7.0605000000000001E-2</v>
          </cell>
          <cell r="AB38" t="str">
            <v/>
          </cell>
          <cell r="AC38">
            <v>126.72000000000001</v>
          </cell>
          <cell r="AD38">
            <v>0.18773333333333336</v>
          </cell>
          <cell r="AE38">
            <v>0.75093333333333345</v>
          </cell>
          <cell r="AF38">
            <v>0.82153833333333348</v>
          </cell>
          <cell r="AG38">
            <v>0.97568695533333338</v>
          </cell>
          <cell r="AH38">
            <v>61.902707949956536</v>
          </cell>
          <cell r="AI38">
            <v>55.879999999999995</v>
          </cell>
          <cell r="AJ38">
            <v>16.59</v>
          </cell>
          <cell r="AK38">
            <v>10</v>
          </cell>
          <cell r="AL38">
            <v>0.25</v>
          </cell>
          <cell r="AM38">
            <v>1.4E-2</v>
          </cell>
          <cell r="AN38">
            <v>0.10143053531646729</v>
          </cell>
          <cell r="AO38">
            <v>0.2021484375</v>
          </cell>
          <cell r="AP38">
            <v>0.40572214126586914</v>
          </cell>
          <cell r="AQ38">
            <v>3.3127081083449696</v>
          </cell>
          <cell r="AR38">
            <v>3.8304539489885912</v>
          </cell>
          <cell r="AS38">
            <v>5.6863798881557246</v>
          </cell>
          <cell r="AT38">
            <v>0.55932900158483723</v>
          </cell>
          <cell r="AU38">
            <v>0.66075953690130451</v>
          </cell>
          <cell r="AV38">
            <v>4.58973309718602</v>
          </cell>
          <cell r="AW38">
            <v>225.2979965633989</v>
          </cell>
          <cell r="AX38">
            <v>0.2747592472822416</v>
          </cell>
          <cell r="AY38">
            <v>300.62280935279313</v>
          </cell>
          <cell r="AZ38" t="str">
            <v>01°25'53''</v>
          </cell>
          <cell r="BA38" t="e">
            <v>#VALUE!</v>
          </cell>
          <cell r="BB38">
            <v>0.109</v>
          </cell>
          <cell r="BC38" t="e">
            <v>#VALUE!</v>
          </cell>
          <cell r="BD38" t="e">
            <v>#VALUE!</v>
          </cell>
          <cell r="BE38" t="e">
            <v>#VALUE!</v>
          </cell>
          <cell r="BF38" t="e">
            <v>#VALUE!</v>
          </cell>
          <cell r="BG38" t="e">
            <v>#VALUE!</v>
          </cell>
          <cell r="BH38" t="e">
            <v>#VALUE!</v>
          </cell>
          <cell r="BI38" t="e">
            <v>#VALUE!</v>
          </cell>
          <cell r="BJ38" t="e">
            <v>#VALUE!</v>
          </cell>
          <cell r="BK38" t="e">
            <v>#VALUE!</v>
          </cell>
          <cell r="BL38" t="e">
            <v>#VALUE!</v>
          </cell>
          <cell r="BM38" t="e">
            <v>#VALUE!</v>
          </cell>
          <cell r="BN38">
            <v>3.0000000000086402E-2</v>
          </cell>
          <cell r="BO38">
            <v>722.92</v>
          </cell>
          <cell r="BP38">
            <v>713.65</v>
          </cell>
          <cell r="BQ38">
            <v>723.17000000000019</v>
          </cell>
          <cell r="BR38">
            <v>713.9</v>
          </cell>
          <cell r="BS38">
            <v>724.42386241618033</v>
          </cell>
          <cell r="BT38">
            <v>716.04096664480971</v>
          </cell>
          <cell r="BU38" t="str">
            <v/>
          </cell>
          <cell r="BV38">
            <v>1.2538624161801408</v>
          </cell>
          <cell r="BW38">
            <v>2.1409666448097369</v>
          </cell>
          <cell r="BX38">
            <v>1.5038624161801408</v>
          </cell>
          <cell r="BY38">
            <v>250</v>
          </cell>
          <cell r="BZ38">
            <v>0.71250000000000002</v>
          </cell>
          <cell r="CA38">
            <v>0.3125</v>
          </cell>
          <cell r="CB38">
            <v>1.6974145304949388</v>
          </cell>
          <cell r="CC38">
            <v>5</v>
          </cell>
          <cell r="CD38">
            <v>1.5359804855645309</v>
          </cell>
          <cell r="CE38">
            <v>1325.5751587372772</v>
          </cell>
          <cell r="CF38">
            <v>3.1533469833290972E-2</v>
          </cell>
          <cell r="CG38">
            <v>983.46689528908655</v>
          </cell>
          <cell r="CH38">
            <v>2309.042054026364</v>
          </cell>
          <cell r="CI38">
            <v>2</v>
          </cell>
          <cell r="CJ38">
            <v>1</v>
          </cell>
          <cell r="CK38">
            <v>1.5</v>
          </cell>
          <cell r="CL38">
            <v>2345</v>
          </cell>
          <cell r="CM38">
            <v>1.476999181679977</v>
          </cell>
          <cell r="CN38">
            <v>1.5</v>
          </cell>
          <cell r="CO38" t="str">
            <v/>
          </cell>
          <cell r="CP38">
            <v>3</v>
          </cell>
          <cell r="CQ38">
            <v>3</v>
          </cell>
          <cell r="DV38" t="str">
            <v>250 mm</v>
          </cell>
          <cell r="DW38">
            <v>55.879999999999995</v>
          </cell>
          <cell r="DX38" t="str">
            <v>1</v>
          </cell>
          <cell r="DY38" t="str">
            <v>CS</v>
          </cell>
          <cell r="DZ38">
            <v>722.92000000000019</v>
          </cell>
          <cell r="EA38">
            <v>713.6500000000002</v>
          </cell>
        </row>
        <row r="39">
          <cell r="AD39" t="str">
            <v/>
          </cell>
          <cell r="BU39" t="str">
            <v/>
          </cell>
        </row>
        <row r="40">
          <cell r="A40">
            <v>16</v>
          </cell>
          <cell r="B40" t="str">
            <v>C31</v>
          </cell>
          <cell r="C40" t="str">
            <v>C33</v>
          </cell>
          <cell r="D40">
            <v>0.22664999999999999</v>
          </cell>
          <cell r="F40">
            <v>0.22664999999999999</v>
          </cell>
          <cell r="G40">
            <v>2.33</v>
          </cell>
          <cell r="H40">
            <v>40.9</v>
          </cell>
          <cell r="I40">
            <v>6.59</v>
          </cell>
          <cell r="J40">
            <v>16.112469437652813</v>
          </cell>
          <cell r="K40" t="str">
            <v/>
          </cell>
          <cell r="L40">
            <v>5</v>
          </cell>
          <cell r="M40">
            <v>10</v>
          </cell>
          <cell r="N40">
            <v>190.32831544687943</v>
          </cell>
          <cell r="O40">
            <v>0.62840869169272373</v>
          </cell>
          <cell r="P40">
            <v>27.108239279670432</v>
          </cell>
          <cell r="Q40">
            <v>0.22664999999999999</v>
          </cell>
          <cell r="R40">
            <v>0</v>
          </cell>
          <cell r="S40">
            <v>0.22664999999999999</v>
          </cell>
          <cell r="U40">
            <v>48</v>
          </cell>
          <cell r="V40">
            <v>158.4</v>
          </cell>
          <cell r="Y40">
            <v>0</v>
          </cell>
          <cell r="AB40" t="str">
            <v/>
          </cell>
          <cell r="AC40">
            <v>126.72000000000001</v>
          </cell>
          <cell r="AD40">
            <v>7.0400000000000004E-2</v>
          </cell>
          <cell r="AE40">
            <v>0.28160000000000002</v>
          </cell>
          <cell r="AF40">
            <v>0.28160000000000002</v>
          </cell>
          <cell r="AG40">
            <v>0.34959499999999999</v>
          </cell>
          <cell r="AH40">
            <v>28.608239279670432</v>
          </cell>
          <cell r="AI40">
            <v>70.61999999999999</v>
          </cell>
          <cell r="AJ40">
            <v>1.85</v>
          </cell>
          <cell r="AK40">
            <v>10</v>
          </cell>
          <cell r="AL40">
            <v>0.25</v>
          </cell>
          <cell r="AM40">
            <v>1.4E-2</v>
          </cell>
          <cell r="AN40">
            <v>0.12089920043945313</v>
          </cell>
          <cell r="AO40">
            <v>0.13671875</v>
          </cell>
          <cell r="AP40">
            <v>0.4835968017578125</v>
          </cell>
          <cell r="AQ40">
            <v>1.2164087137741089</v>
          </cell>
          <cell r="AR40">
            <v>1.2647854273843198</v>
          </cell>
          <cell r="AS40">
            <v>0.7360513306886135</v>
          </cell>
          <cell r="AT40">
            <v>7.5415400557878792E-2</v>
          </cell>
          <cell r="AU40">
            <v>0.19631460099733192</v>
          </cell>
          <cell r="AV40">
            <v>1.532675101554726</v>
          </cell>
          <cell r="AW40">
            <v>75.235013115379957</v>
          </cell>
          <cell r="AX40">
            <v>0.38025166867183252</v>
          </cell>
          <cell r="AY40">
            <v>207.42299821704316</v>
          </cell>
          <cell r="AZ40" t="e">
            <v>#REF!</v>
          </cell>
          <cell r="BA40" t="e">
            <v>#REF!</v>
          </cell>
          <cell r="BB40" t="e">
            <v>#REF!</v>
          </cell>
          <cell r="BC40" t="e">
            <v>#REF!</v>
          </cell>
          <cell r="BD40" t="e">
            <v>#REF!</v>
          </cell>
          <cell r="BE40" t="e">
            <v>#REF!</v>
          </cell>
          <cell r="BF40" t="e">
            <v>#REF!</v>
          </cell>
          <cell r="BG40" t="e">
            <v>#REF!</v>
          </cell>
          <cell r="BH40" t="e">
            <v>#REF!</v>
          </cell>
          <cell r="BI40" t="e">
            <v>#REF!</v>
          </cell>
          <cell r="BJ40" t="e">
            <v>#REF!</v>
          </cell>
          <cell r="BK40" t="e">
            <v>#REF!</v>
          </cell>
          <cell r="BL40" t="e">
            <v>#REF!</v>
          </cell>
          <cell r="BM40" t="e">
            <v>#REF!</v>
          </cell>
          <cell r="BO40">
            <v>722.97</v>
          </cell>
          <cell r="BP40">
            <v>721.66</v>
          </cell>
          <cell r="BQ40">
            <v>723.21999999999991</v>
          </cell>
          <cell r="BR40">
            <v>721.91</v>
          </cell>
          <cell r="BS40">
            <v>724.42386241618033</v>
          </cell>
          <cell r="BT40">
            <v>723.14042626937749</v>
          </cell>
          <cell r="BU40" t="str">
            <v/>
          </cell>
          <cell r="BV40">
            <v>1.2038624161804137</v>
          </cell>
          <cell r="BW40">
            <v>1.2304262693775172</v>
          </cell>
          <cell r="BX40">
            <v>1.4538624161804137</v>
          </cell>
          <cell r="BY40">
            <v>250</v>
          </cell>
          <cell r="BZ40">
            <v>0.71250000000000002</v>
          </cell>
          <cell r="CA40">
            <v>0.3125</v>
          </cell>
          <cell r="CB40">
            <v>1.2171443427789654</v>
          </cell>
          <cell r="CC40">
            <v>3</v>
          </cell>
          <cell r="CD40">
            <v>1.3366430013778312</v>
          </cell>
          <cell r="CE40">
            <v>1221.3993126027865</v>
          </cell>
          <cell r="CF40">
            <v>5.6723067730156784E-2</v>
          </cell>
          <cell r="CG40">
            <v>1774.0949775541274</v>
          </cell>
          <cell r="CH40">
            <v>2995.4942901569138</v>
          </cell>
          <cell r="CI40">
            <v>2</v>
          </cell>
          <cell r="CJ40">
            <v>1</v>
          </cell>
          <cell r="CK40">
            <v>1.5</v>
          </cell>
          <cell r="CL40">
            <v>2345</v>
          </cell>
          <cell r="CM40">
            <v>1.9160944286717998</v>
          </cell>
          <cell r="CN40">
            <v>2.2000000000000002</v>
          </cell>
          <cell r="CO40" t="str">
            <v/>
          </cell>
          <cell r="CP40">
            <v>3</v>
          </cell>
          <cell r="CQ40">
            <v>3</v>
          </cell>
          <cell r="DV40" t="str">
            <v>250 mm</v>
          </cell>
          <cell r="DW40">
            <v>70.61999999999999</v>
          </cell>
          <cell r="DX40" t="str">
            <v>1</v>
          </cell>
          <cell r="DY40" t="str">
            <v>CS</v>
          </cell>
          <cell r="DZ40">
            <v>722.96999999999991</v>
          </cell>
          <cell r="EA40">
            <v>721.66</v>
          </cell>
        </row>
        <row r="41">
          <cell r="AD41" t="str">
            <v/>
          </cell>
          <cell r="BU41" t="str">
            <v/>
          </cell>
        </row>
        <row r="42">
          <cell r="A42">
            <v>17</v>
          </cell>
          <cell r="B42" t="str">
            <v>C23</v>
          </cell>
          <cell r="C42" t="str">
            <v>C25</v>
          </cell>
          <cell r="D42">
            <v>0.15017</v>
          </cell>
          <cell r="F42">
            <v>0.15017</v>
          </cell>
          <cell r="G42">
            <v>2.33</v>
          </cell>
          <cell r="H42">
            <v>55.16</v>
          </cell>
          <cell r="I42">
            <v>9.1999999999999993</v>
          </cell>
          <cell r="J42">
            <v>16.678752719361857</v>
          </cell>
          <cell r="K42" t="str">
            <v/>
          </cell>
          <cell r="L42">
            <v>5</v>
          </cell>
          <cell r="M42">
            <v>10</v>
          </cell>
          <cell r="N42">
            <v>190.32831544687943</v>
          </cell>
          <cell r="O42">
            <v>0.6308165803888125</v>
          </cell>
          <cell r="P42">
            <v>18.029749148911783</v>
          </cell>
          <cell r="Q42">
            <v>0.15017</v>
          </cell>
          <cell r="R42">
            <v>0</v>
          </cell>
          <cell r="S42">
            <v>0.15017</v>
          </cell>
          <cell r="U42">
            <v>28</v>
          </cell>
          <cell r="V42">
            <v>158.4</v>
          </cell>
          <cell r="Y42">
            <v>0</v>
          </cell>
          <cell r="AB42" t="str">
            <v/>
          </cell>
          <cell r="AC42">
            <v>126.72000000000001</v>
          </cell>
          <cell r="AD42">
            <v>4.1066666666666668E-2</v>
          </cell>
          <cell r="AE42">
            <v>0.16426666666666667</v>
          </cell>
          <cell r="AF42">
            <v>0.16426666666666667</v>
          </cell>
          <cell r="AG42">
            <v>0.20931766666666668</v>
          </cell>
          <cell r="AH42">
            <v>19.529749148911783</v>
          </cell>
          <cell r="AI42">
            <v>65.8</v>
          </cell>
          <cell r="AJ42">
            <v>6.63</v>
          </cell>
          <cell r="AK42">
            <v>10</v>
          </cell>
          <cell r="AL42">
            <v>0.25</v>
          </cell>
          <cell r="AM42">
            <v>1.4E-2</v>
          </cell>
          <cell r="AN42">
            <v>7.0682525634765625E-2</v>
          </cell>
          <cell r="AO42">
            <v>0.111328125</v>
          </cell>
          <cell r="AP42">
            <v>0.2827301025390625</v>
          </cell>
          <cell r="AQ42">
            <v>1.7124343110318445</v>
          </cell>
          <cell r="AR42">
            <v>2.4272341462964113</v>
          </cell>
          <cell r="AS42">
            <v>1.671114216449495</v>
          </cell>
          <cell r="AT42">
            <v>0.14946132872574455</v>
          </cell>
          <cell r="AU42">
            <v>0.22014385436051018</v>
          </cell>
          <cell r="AV42">
            <v>2.9014894935996542</v>
          </cell>
          <cell r="AW42">
            <v>142.42653246188505</v>
          </cell>
          <cell r="AX42">
            <v>0.1371215658440478</v>
          </cell>
          <cell r="AY42">
            <v>217.28082805367993</v>
          </cell>
          <cell r="AZ42" t="e">
            <v>#REF!</v>
          </cell>
          <cell r="BA42" t="e">
            <v>#REF!</v>
          </cell>
          <cell r="BB42" t="e">
            <v>#REF!</v>
          </cell>
          <cell r="BC42" t="e">
            <v>#REF!</v>
          </cell>
          <cell r="BD42" t="e">
            <v>#REF!</v>
          </cell>
          <cell r="BE42" t="e">
            <v>#REF!</v>
          </cell>
          <cell r="BF42" t="e">
            <v>#REF!</v>
          </cell>
          <cell r="BG42" t="e">
            <v>#REF!</v>
          </cell>
          <cell r="BH42" t="e">
            <v>#REF!</v>
          </cell>
          <cell r="BI42" t="e">
            <v>#REF!</v>
          </cell>
          <cell r="BJ42" t="e">
            <v>#REF!</v>
          </cell>
          <cell r="BK42" t="e">
            <v>#REF!</v>
          </cell>
          <cell r="BL42" t="e">
            <v>#REF!</v>
          </cell>
          <cell r="BM42" t="e">
            <v>#REF!</v>
          </cell>
          <cell r="BO42">
            <v>729.56</v>
          </cell>
          <cell r="BP42">
            <v>725.2</v>
          </cell>
          <cell r="BQ42">
            <v>729.81</v>
          </cell>
          <cell r="BR42">
            <v>725.45</v>
          </cell>
          <cell r="BS42">
            <v>731.01018787833573</v>
          </cell>
          <cell r="BT42">
            <v>726.6455680866585</v>
          </cell>
          <cell r="BU42" t="str">
            <v/>
          </cell>
          <cell r="BV42">
            <v>1.2001878783357824</v>
          </cell>
          <cell r="BW42">
            <v>1.1955680866584544</v>
          </cell>
          <cell r="BX42">
            <v>1.4501878783357824</v>
          </cell>
          <cell r="BY42">
            <v>250</v>
          </cell>
          <cell r="BZ42">
            <v>0.71250000000000002</v>
          </cell>
          <cell r="CA42">
            <v>0.3125</v>
          </cell>
          <cell r="CB42">
            <v>1.1978779824971184</v>
          </cell>
          <cell r="CC42">
            <v>3</v>
          </cell>
          <cell r="CD42">
            <v>1.3203796703944757</v>
          </cell>
          <cell r="CE42">
            <v>1206.538185687652</v>
          </cell>
          <cell r="CF42">
            <v>5.8271510366329049E-2</v>
          </cell>
          <cell r="CG42">
            <v>1825.7620363359038</v>
          </cell>
          <cell r="CH42">
            <v>3032.3002220235558</v>
          </cell>
          <cell r="CI42">
            <v>2</v>
          </cell>
          <cell r="CJ42">
            <v>1</v>
          </cell>
          <cell r="CK42">
            <v>1.5</v>
          </cell>
          <cell r="CL42">
            <v>2345</v>
          </cell>
          <cell r="CM42">
            <v>1.939637668671784</v>
          </cell>
          <cell r="CN42">
            <v>2.2000000000000002</v>
          </cell>
          <cell r="CO42" t="str">
            <v/>
          </cell>
          <cell r="CP42">
            <v>3</v>
          </cell>
          <cell r="CQ42">
            <v>3</v>
          </cell>
          <cell r="DV42" t="str">
            <v>250 mm</v>
          </cell>
          <cell r="DW42">
            <v>65.8</v>
          </cell>
          <cell r="DX42" t="str">
            <v>1</v>
          </cell>
          <cell r="DY42" t="str">
            <v>CS</v>
          </cell>
          <cell r="DZ42">
            <v>729.56</v>
          </cell>
          <cell r="EA42">
            <v>725.19999999999993</v>
          </cell>
        </row>
        <row r="43">
          <cell r="A43">
            <v>18</v>
          </cell>
          <cell r="B43" t="str">
            <v>C25</v>
          </cell>
          <cell r="C43" t="str">
            <v>C33</v>
          </cell>
          <cell r="D43">
            <v>5.2370000000000007E-2</v>
          </cell>
          <cell r="F43">
            <v>0.20254</v>
          </cell>
          <cell r="G43">
            <v>2.33</v>
          </cell>
          <cell r="K43">
            <v>0.20466031998774709</v>
          </cell>
          <cell r="L43">
            <v>10.204660319987747</v>
          </cell>
          <cell r="M43">
            <v>10.204660319987747</v>
          </cell>
          <cell r="N43">
            <v>188.17694710191361</v>
          </cell>
          <cell r="O43">
            <v>0.63371479045617207</v>
          </cell>
          <cell r="P43">
            <v>24.274898598585601</v>
          </cell>
          <cell r="Q43">
            <v>5.2370000000000007E-2</v>
          </cell>
          <cell r="R43">
            <v>0</v>
          </cell>
          <cell r="S43">
            <v>0.20254</v>
          </cell>
          <cell r="U43">
            <v>38</v>
          </cell>
          <cell r="V43">
            <v>158.4</v>
          </cell>
          <cell r="Y43">
            <v>0</v>
          </cell>
          <cell r="AB43" t="str">
            <v/>
          </cell>
          <cell r="AC43">
            <v>126.72000000000001</v>
          </cell>
          <cell r="AD43">
            <v>5.5733333333333343E-2</v>
          </cell>
          <cell r="AE43">
            <v>0.22293333333333337</v>
          </cell>
          <cell r="AF43">
            <v>0.22293333333333337</v>
          </cell>
          <cell r="AG43">
            <v>0.28369533333333335</v>
          </cell>
          <cell r="AH43">
            <v>25.774898598585601</v>
          </cell>
          <cell r="AI43">
            <v>28.2</v>
          </cell>
          <cell r="AJ43">
            <v>12.34</v>
          </cell>
          <cell r="AK43">
            <v>10</v>
          </cell>
          <cell r="AL43">
            <v>0.25</v>
          </cell>
          <cell r="AM43">
            <v>1.4E-2</v>
          </cell>
          <cell r="AN43">
            <v>6.9499969482421875E-2</v>
          </cell>
          <cell r="AO43">
            <v>0.12890625</v>
          </cell>
          <cell r="AP43">
            <v>0.2779998779296875</v>
          </cell>
          <cell r="AQ43">
            <v>2.3139070461061602</v>
          </cell>
          <cell r="AR43">
            <v>3.3101075744936024</v>
          </cell>
          <cell r="AS43">
            <v>3.0655976171029766</v>
          </cell>
          <cell r="AT43">
            <v>0.27289326289601096</v>
          </cell>
          <cell r="AU43">
            <v>0.34239323237843283</v>
          </cell>
          <cell r="AV43">
            <v>3.9584195052300957</v>
          </cell>
          <cell r="AW43">
            <v>194.30846308527205</v>
          </cell>
          <cell r="AX43">
            <v>0.13264938741898399</v>
          </cell>
          <cell r="AY43">
            <v>292.53474150643109</v>
          </cell>
          <cell r="AZ43" t="str">
            <v>75°15'14''</v>
          </cell>
          <cell r="BA43" t="e">
            <v>#VALUE!</v>
          </cell>
          <cell r="BB43">
            <v>0.122</v>
          </cell>
          <cell r="BC43" t="e">
            <v>#VALUE!</v>
          </cell>
          <cell r="BD43" t="e">
            <v>#VALUE!</v>
          </cell>
          <cell r="BE43" t="e">
            <v>#VALUE!</v>
          </cell>
          <cell r="BF43" t="e">
            <v>#VALUE!</v>
          </cell>
          <cell r="BG43" t="e">
            <v>#VALUE!</v>
          </cell>
          <cell r="BH43" t="e">
            <v>#VALUE!</v>
          </cell>
          <cell r="BI43" t="e">
            <v>#VALUE!</v>
          </cell>
          <cell r="BJ43" t="e">
            <v>#VALUE!</v>
          </cell>
          <cell r="BK43" t="e">
            <v>#VALUE!</v>
          </cell>
          <cell r="BL43" t="e">
            <v>#VALUE!</v>
          </cell>
          <cell r="BM43" t="e">
            <v>#VALUE!</v>
          </cell>
          <cell r="BN43">
            <v>3.0000000000086402E-2</v>
          </cell>
          <cell r="BO43">
            <v>725.17</v>
          </cell>
          <cell r="BP43">
            <v>721.69</v>
          </cell>
          <cell r="BQ43">
            <v>725.42</v>
          </cell>
          <cell r="BR43">
            <v>721.94</v>
          </cell>
          <cell r="BS43">
            <v>726.6455680866585</v>
          </cell>
          <cell r="BT43">
            <v>723.14042626937749</v>
          </cell>
          <cell r="BU43" t="str">
            <v/>
          </cell>
          <cell r="BV43">
            <v>1.2255680866585408</v>
          </cell>
          <cell r="BW43">
            <v>1.2004262693774308</v>
          </cell>
          <cell r="BX43">
            <v>1.4755680866585408</v>
          </cell>
          <cell r="BY43">
            <v>250</v>
          </cell>
          <cell r="BZ43">
            <v>0.71250000000000002</v>
          </cell>
          <cell r="CA43">
            <v>0.3125</v>
          </cell>
          <cell r="CB43">
            <v>1.2129971780179858</v>
          </cell>
          <cell r="CC43">
            <v>3</v>
          </cell>
          <cell r="CD43">
            <v>1.3331533855111526</v>
          </cell>
          <cell r="CE43">
            <v>1218.210567054113</v>
          </cell>
          <cell r="CF43">
            <v>5.705142865545243E-2</v>
          </cell>
          <cell r="CG43">
            <v>1785.023081807261</v>
          </cell>
          <cell r="CH43">
            <v>3003.2336488613737</v>
          </cell>
          <cell r="CI43">
            <v>2</v>
          </cell>
          <cell r="CJ43">
            <v>1</v>
          </cell>
          <cell r="CK43">
            <v>1.5</v>
          </cell>
          <cell r="CL43">
            <v>2345</v>
          </cell>
          <cell r="CM43">
            <v>1.9210449779497061</v>
          </cell>
          <cell r="CN43">
            <v>2.2000000000000002</v>
          </cell>
          <cell r="CO43" t="str">
            <v/>
          </cell>
          <cell r="CP43">
            <v>3</v>
          </cell>
          <cell r="CQ43">
            <v>3</v>
          </cell>
          <cell r="DV43" t="str">
            <v>250 mm</v>
          </cell>
          <cell r="DW43">
            <v>28.2</v>
          </cell>
          <cell r="DX43" t="str">
            <v>1</v>
          </cell>
          <cell r="DY43" t="str">
            <v>CS</v>
          </cell>
          <cell r="DZ43">
            <v>725.17</v>
          </cell>
          <cell r="EA43">
            <v>721.68999999999994</v>
          </cell>
        </row>
        <row r="44">
          <cell r="A44">
            <v>19</v>
          </cell>
          <cell r="B44" t="str">
            <v>C33</v>
          </cell>
          <cell r="C44" t="str">
            <v>C67</v>
          </cell>
          <cell r="D44">
            <v>0.18040999999999999</v>
          </cell>
          <cell r="E44">
            <v>0.22664999999999999</v>
          </cell>
          <cell r="F44">
            <v>0.60959999999999992</v>
          </cell>
          <cell r="G44">
            <v>2.33</v>
          </cell>
          <cell r="K44">
            <v>0.29470667596082822</v>
          </cell>
          <cell r="L44">
            <v>10.499366995948575</v>
          </cell>
          <cell r="M44">
            <v>10.499366995948575</v>
          </cell>
          <cell r="N44">
            <v>185.1929562252941</v>
          </cell>
          <cell r="O44">
            <v>0.6351547450254017</v>
          </cell>
          <cell r="P44">
            <v>72.15581342063237</v>
          </cell>
          <cell r="Q44">
            <v>0.18040999999999999</v>
          </cell>
          <cell r="R44">
            <v>0.22664999999999999</v>
          </cell>
          <cell r="S44">
            <v>0.60959999999999992</v>
          </cell>
          <cell r="U44">
            <v>101</v>
          </cell>
          <cell r="V44">
            <v>158.4</v>
          </cell>
          <cell r="Y44">
            <v>0</v>
          </cell>
          <cell r="AB44" t="str">
            <v/>
          </cell>
          <cell r="AC44">
            <v>126.72000000000001</v>
          </cell>
          <cell r="AD44">
            <v>0.14813333333333334</v>
          </cell>
          <cell r="AE44">
            <v>0.59253333333333336</v>
          </cell>
          <cell r="AF44">
            <v>0.59253333333333336</v>
          </cell>
          <cell r="AG44">
            <v>0.77541333333333329</v>
          </cell>
          <cell r="AH44">
            <v>73.65581342063237</v>
          </cell>
          <cell r="AI44">
            <v>60.839999999999996</v>
          </cell>
          <cell r="AJ44">
            <v>16.63</v>
          </cell>
          <cell r="AK44">
            <v>10</v>
          </cell>
          <cell r="AL44">
            <v>0.25</v>
          </cell>
          <cell r="AM44">
            <v>1.4E-2</v>
          </cell>
          <cell r="AN44">
            <v>0.11126613616943359</v>
          </cell>
          <cell r="AO44">
            <v>0.21728515625</v>
          </cell>
          <cell r="AP44">
            <v>0.44506454467773438</v>
          </cell>
          <cell r="AQ44">
            <v>3.4879624160130933</v>
          </cell>
          <cell r="AR44">
            <v>3.8167720816742068</v>
          </cell>
          <cell r="AS44">
            <v>6.1662610658442087</v>
          </cell>
          <cell r="AT44">
            <v>0.62007552576554004</v>
          </cell>
          <cell r="AU44">
            <v>0.73134166193497363</v>
          </cell>
          <cell r="AV44">
            <v>4.5952628981038357</v>
          </cell>
          <cell r="AW44">
            <v>225.56944003119924</v>
          </cell>
          <cell r="AX44">
            <v>0.32653276707361067</v>
          </cell>
          <cell r="AY44">
            <v>290.86844755831993</v>
          </cell>
          <cell r="AZ44" t="str">
            <v>01°39'59''</v>
          </cell>
          <cell r="BA44" t="e">
            <v>#VALUE!</v>
          </cell>
          <cell r="BB44">
            <v>0.38900000000000001</v>
          </cell>
          <cell r="BC44" t="e">
            <v>#VALUE!</v>
          </cell>
          <cell r="BD44" t="e">
            <v>#VALUE!</v>
          </cell>
          <cell r="BE44" t="e">
            <v>#VALUE!</v>
          </cell>
          <cell r="BF44" t="e">
            <v>#VALUE!</v>
          </cell>
          <cell r="BG44" t="e">
            <v>#VALUE!</v>
          </cell>
          <cell r="BH44" t="e">
            <v>#VALUE!</v>
          </cell>
          <cell r="BI44" t="e">
            <v>#VALUE!</v>
          </cell>
          <cell r="BJ44" t="e">
            <v>#VALUE!</v>
          </cell>
          <cell r="BK44" t="e">
            <v>#VALUE!</v>
          </cell>
          <cell r="BL44" t="e">
            <v>#VALUE!</v>
          </cell>
          <cell r="BM44" t="e">
            <v>#VALUE!</v>
          </cell>
          <cell r="BN44">
            <v>9.0000000000031832E-2</v>
          </cell>
          <cell r="BO44">
            <v>721.6</v>
          </cell>
          <cell r="BP44">
            <v>711.48</v>
          </cell>
          <cell r="BQ44">
            <v>721.85</v>
          </cell>
          <cell r="BR44">
            <v>711.73</v>
          </cell>
          <cell r="BS44">
            <v>723.14042626937749</v>
          </cell>
          <cell r="BT44">
            <v>713.82613252246881</v>
          </cell>
          <cell r="BU44" t="str">
            <v/>
          </cell>
          <cell r="BV44">
            <v>1.2904262693774626</v>
          </cell>
          <cell r="BW44">
            <v>2.0961325224687926</v>
          </cell>
          <cell r="BX44">
            <v>1.5404262693774626</v>
          </cell>
          <cell r="BY44">
            <v>250</v>
          </cell>
          <cell r="BZ44">
            <v>0.71250000000000002</v>
          </cell>
          <cell r="CA44">
            <v>0.3125</v>
          </cell>
          <cell r="CB44">
            <v>1.6932793959231276</v>
          </cell>
          <cell r="CC44">
            <v>3</v>
          </cell>
          <cell r="CD44">
            <v>1.69936264337637</v>
          </cell>
          <cell r="CE44">
            <v>1552.8457204677638</v>
          </cell>
          <cell r="CF44">
            <v>3.1674311026980706E-2</v>
          </cell>
          <cell r="CG44">
            <v>987.62203178386085</v>
          </cell>
          <cell r="CH44">
            <v>2540.4677522516249</v>
          </cell>
          <cell r="CI44">
            <v>2</v>
          </cell>
          <cell r="CJ44">
            <v>1</v>
          </cell>
          <cell r="CK44">
            <v>1.5</v>
          </cell>
          <cell r="CL44">
            <v>2345</v>
          </cell>
          <cell r="CM44">
            <v>1.6250326773464552</v>
          </cell>
          <cell r="CN44">
            <v>1.9</v>
          </cell>
          <cell r="CO44" t="str">
            <v/>
          </cell>
          <cell r="CP44">
            <v>3</v>
          </cell>
          <cell r="CQ44">
            <v>3</v>
          </cell>
          <cell r="DV44" t="str">
            <v>250 mm</v>
          </cell>
          <cell r="DW44">
            <v>60.839999999999996</v>
          </cell>
          <cell r="DX44" t="str">
            <v>1</v>
          </cell>
          <cell r="DY44" t="str">
            <v>CS</v>
          </cell>
          <cell r="DZ44">
            <v>721.6</v>
          </cell>
          <cell r="EA44">
            <v>711.48</v>
          </cell>
        </row>
        <row r="45">
          <cell r="AD45" t="str">
            <v/>
          </cell>
        </row>
        <row r="46">
          <cell r="A46">
            <v>20</v>
          </cell>
          <cell r="B46" t="str">
            <v>C12</v>
          </cell>
          <cell r="C46" t="str">
            <v>C12'</v>
          </cell>
          <cell r="D46">
            <v>3.5287329999999999E-2</v>
          </cell>
          <cell r="F46">
            <v>3.5287329999999999E-2</v>
          </cell>
          <cell r="G46">
            <v>2.33</v>
          </cell>
          <cell r="H46">
            <v>2</v>
          </cell>
          <cell r="I46">
            <v>0.5</v>
          </cell>
          <cell r="J46">
            <v>25</v>
          </cell>
          <cell r="K46" t="str">
            <v/>
          </cell>
          <cell r="L46">
            <v>5</v>
          </cell>
          <cell r="M46">
            <v>10</v>
          </cell>
          <cell r="N46">
            <v>190.32831544687943</v>
          </cell>
          <cell r="O46">
            <v>0.64127954747177229</v>
          </cell>
          <cell r="P46">
            <v>4.3069476370081059</v>
          </cell>
          <cell r="Q46">
            <v>3.5287329999999999E-2</v>
          </cell>
          <cell r="R46">
            <v>0</v>
          </cell>
          <cell r="S46">
            <v>3.5287329999999999E-2</v>
          </cell>
          <cell r="U46">
            <v>37</v>
          </cell>
          <cell r="V46">
            <v>158.4</v>
          </cell>
          <cell r="Y46">
            <v>0</v>
          </cell>
          <cell r="AB46" t="str">
            <v/>
          </cell>
          <cell r="AC46">
            <v>126.72000000000001</v>
          </cell>
          <cell r="AD46">
            <v>5.4266666666666671E-2</v>
          </cell>
          <cell r="AE46">
            <v>0.21706666666666669</v>
          </cell>
          <cell r="AF46">
            <v>0.21706666666666669</v>
          </cell>
          <cell r="AG46">
            <v>0.22765286566666668</v>
          </cell>
          <cell r="AH46">
            <v>5.8069476370081059</v>
          </cell>
          <cell r="AI46">
            <v>26.01</v>
          </cell>
          <cell r="AJ46">
            <v>27.57</v>
          </cell>
          <cell r="AK46">
            <v>10</v>
          </cell>
          <cell r="AL46">
            <v>0.25</v>
          </cell>
          <cell r="AM46">
            <v>1.4E-2</v>
          </cell>
          <cell r="AN46">
            <v>2.7177333831787109E-2</v>
          </cell>
          <cell r="AO46">
            <v>5.859375E-2</v>
          </cell>
          <cell r="AP46">
            <v>0.10870933532714844</v>
          </cell>
          <cell r="AQ46">
            <v>2.0110455118769117</v>
          </cell>
          <cell r="AR46">
            <v>4.7098598368689482</v>
          </cell>
          <cell r="AS46">
            <v>3.0715747459432405</v>
          </cell>
          <cell r="AT46">
            <v>0.20613170493579358</v>
          </cell>
          <cell r="AU46">
            <v>0.23330903876758069</v>
          </cell>
          <cell r="AV46">
            <v>5.9167418489490373</v>
          </cell>
          <cell r="AW46">
            <v>290.43738634133723</v>
          </cell>
          <cell r="AX46">
            <v>1.9993802141517265E-2</v>
          </cell>
          <cell r="AY46">
            <v>300.85154633626621</v>
          </cell>
          <cell r="AZ46" t="e">
            <v>#REF!</v>
          </cell>
          <cell r="BA46" t="e">
            <v>#REF!</v>
          </cell>
          <cell r="BB46" t="e">
            <v>#REF!</v>
          </cell>
          <cell r="BC46" t="e">
            <v>#REF!</v>
          </cell>
          <cell r="BD46" t="e">
            <v>#REF!</v>
          </cell>
          <cell r="BE46" t="e">
            <v>#REF!</v>
          </cell>
          <cell r="BF46" t="e">
            <v>#REF!</v>
          </cell>
          <cell r="BG46" t="e">
            <v>#REF!</v>
          </cell>
          <cell r="BH46" t="e">
            <v>#REF!</v>
          </cell>
          <cell r="BI46" t="e">
            <v>#REF!</v>
          </cell>
          <cell r="BJ46" t="e">
            <v>#REF!</v>
          </cell>
          <cell r="BK46" t="e">
            <v>#REF!</v>
          </cell>
          <cell r="BL46" t="e">
            <v>#REF!</v>
          </cell>
          <cell r="BM46" t="e">
            <v>#REF!</v>
          </cell>
          <cell r="BO46">
            <v>762.75</v>
          </cell>
          <cell r="BP46">
            <v>755.58</v>
          </cell>
          <cell r="BQ46">
            <v>763</v>
          </cell>
          <cell r="BR46">
            <v>755.83</v>
          </cell>
          <cell r="BS46">
            <v>764.2</v>
          </cell>
          <cell r="BT46">
            <v>757.0318794051841</v>
          </cell>
          <cell r="BV46">
            <v>1.2000000000000455</v>
          </cell>
          <cell r="BW46">
            <v>1.2018794051840587</v>
          </cell>
          <cell r="BX46">
            <v>1.4500000000000455</v>
          </cell>
          <cell r="BY46">
            <v>250</v>
          </cell>
          <cell r="BZ46">
            <v>0.71250000000000002</v>
          </cell>
          <cell r="CA46">
            <v>0.3125</v>
          </cell>
          <cell r="CB46">
            <v>1.2009397025920521</v>
          </cell>
          <cell r="CC46">
            <v>3</v>
          </cell>
          <cell r="CD46">
            <v>1.3229729882135766</v>
          </cell>
          <cell r="CE46">
            <v>1208.9079108860371</v>
          </cell>
          <cell r="CF46">
            <v>5.8021485266788297E-2</v>
          </cell>
          <cell r="CG46">
            <v>1817.3964985485459</v>
          </cell>
          <cell r="CH46">
            <v>3026.3044094345832</v>
          </cell>
          <cell r="CI46">
            <v>2</v>
          </cell>
          <cell r="CJ46">
            <v>1</v>
          </cell>
          <cell r="CK46">
            <v>1.5</v>
          </cell>
          <cell r="CL46">
            <v>2345</v>
          </cell>
          <cell r="CM46">
            <v>1.9358023940946163</v>
          </cell>
          <cell r="CN46">
            <v>2.2000000000000002</v>
          </cell>
          <cell r="CO46" t="str">
            <v/>
          </cell>
          <cell r="CP46">
            <v>3</v>
          </cell>
          <cell r="CQ46">
            <v>3</v>
          </cell>
          <cell r="DV46" t="str">
            <v>250 mm</v>
          </cell>
          <cell r="DW46">
            <v>26.01</v>
          </cell>
          <cell r="DX46" t="str">
            <v>1</v>
          </cell>
          <cell r="DY46" t="str">
            <v>CS</v>
          </cell>
          <cell r="DZ46">
            <v>762.75</v>
          </cell>
          <cell r="EA46">
            <v>755.58</v>
          </cell>
        </row>
        <row r="47">
          <cell r="A47">
            <v>21</v>
          </cell>
          <cell r="B47" t="str">
            <v>C12'</v>
          </cell>
          <cell r="C47" t="str">
            <v>C3</v>
          </cell>
          <cell r="D47">
            <v>2.75E-2</v>
          </cell>
          <cell r="F47">
            <v>6.2787330000000002E-2</v>
          </cell>
          <cell r="G47">
            <v>2.33</v>
          </cell>
          <cell r="K47">
            <v>0.23388857072674005</v>
          </cell>
          <cell r="L47">
            <v>10.233888570726741</v>
          </cell>
          <cell r="M47">
            <v>10.233888570726741</v>
          </cell>
          <cell r="N47">
            <v>187.8751102612004</v>
          </cell>
          <cell r="O47">
            <v>0.63944170787771715</v>
          </cell>
          <cell r="P47">
            <v>7.6106651247693566</v>
          </cell>
          <cell r="Q47">
            <v>2.75E-2</v>
          </cell>
          <cell r="R47">
            <v>0</v>
          </cell>
          <cell r="S47">
            <v>6.2787330000000002E-2</v>
          </cell>
          <cell r="U47">
            <v>47</v>
          </cell>
          <cell r="V47">
            <v>158.4</v>
          </cell>
          <cell r="Y47">
            <v>0</v>
          </cell>
          <cell r="AB47" t="str">
            <v/>
          </cell>
          <cell r="AC47">
            <v>126.72000000000001</v>
          </cell>
          <cell r="AD47">
            <v>6.8933333333333346E-2</v>
          </cell>
          <cell r="AE47">
            <v>0.27573333333333339</v>
          </cell>
          <cell r="AF47">
            <v>0.27573333333333339</v>
          </cell>
          <cell r="AG47">
            <v>0.29456953233333338</v>
          </cell>
          <cell r="AH47">
            <v>9.1106651247693566</v>
          </cell>
          <cell r="AI47">
            <v>29.61</v>
          </cell>
          <cell r="AJ47">
            <v>23.78</v>
          </cell>
          <cell r="AK47">
            <v>10</v>
          </cell>
          <cell r="AL47">
            <v>0.25</v>
          </cell>
          <cell r="AM47">
            <v>1.4E-2</v>
          </cell>
          <cell r="AN47">
            <v>3.5136222839355469E-2</v>
          </cell>
          <cell r="AO47">
            <v>7.421875E-2</v>
          </cell>
          <cell r="AP47">
            <v>0.14054489135742188</v>
          </cell>
          <cell r="AQ47">
            <v>2.1688171851267861</v>
          </cell>
          <cell r="AR47">
            <v>4.4498565399843235</v>
          </cell>
          <cell r="AS47">
            <v>3.2971118580376624</v>
          </cell>
          <cell r="AT47">
            <v>0.23974352612136982</v>
          </cell>
          <cell r="AU47">
            <v>0.27487974896072531</v>
          </cell>
          <cell r="AV47">
            <v>5.4950312078151384</v>
          </cell>
          <cell r="AW47">
            <v>269.73671365185447</v>
          </cell>
          <cell r="AX47">
            <v>3.3776140449788265E-2</v>
          </cell>
          <cell r="AY47">
            <v>300.8198498220699</v>
          </cell>
          <cell r="AZ47" t="str">
            <v>00°00'00''</v>
          </cell>
          <cell r="BA47" t="e">
            <v>#VALUE!</v>
          </cell>
          <cell r="BB47">
            <v>4.2000000000000003E-2</v>
          </cell>
          <cell r="BC47" t="e">
            <v>#VALUE!</v>
          </cell>
          <cell r="BD47" t="e">
            <v>#VALUE!</v>
          </cell>
          <cell r="BE47" t="e">
            <v>#VALUE!</v>
          </cell>
          <cell r="BF47" t="e">
            <v>#VALUE!</v>
          </cell>
          <cell r="BG47" t="e">
            <v>#VALUE!</v>
          </cell>
          <cell r="BH47" t="e">
            <v>#VALUE!</v>
          </cell>
          <cell r="BI47" t="e">
            <v>#VALUE!</v>
          </cell>
          <cell r="BJ47" t="e">
            <v>#VALUE!</v>
          </cell>
          <cell r="BK47" t="e">
            <v>#VALUE!</v>
          </cell>
          <cell r="BL47" t="e">
            <v>#VALUE!</v>
          </cell>
          <cell r="BM47" t="e">
            <v>#VALUE!</v>
          </cell>
          <cell r="BN47">
            <v>3.0000000000086402E-2</v>
          </cell>
          <cell r="BO47">
            <v>755.55</v>
          </cell>
          <cell r="BP47">
            <v>748.51</v>
          </cell>
          <cell r="BQ47">
            <v>755.80000000000007</v>
          </cell>
          <cell r="BR47">
            <v>748.76</v>
          </cell>
          <cell r="BS47">
            <v>757.0318794051841</v>
          </cell>
          <cell r="BT47">
            <v>749.96</v>
          </cell>
          <cell r="BU47" t="str">
            <v/>
          </cell>
          <cell r="BV47">
            <v>1.2318794051840314</v>
          </cell>
          <cell r="BW47">
            <v>1.2000000000000455</v>
          </cell>
          <cell r="BX47">
            <v>1.4818794051840314</v>
          </cell>
          <cell r="BY47">
            <v>250</v>
          </cell>
          <cell r="BZ47">
            <v>0.71250000000000002</v>
          </cell>
          <cell r="CA47">
            <v>0.3125</v>
          </cell>
          <cell r="CB47">
            <v>1.2159397025920384</v>
          </cell>
          <cell r="CC47">
            <v>3</v>
          </cell>
          <cell r="CD47">
            <v>1.3356299893691448</v>
          </cell>
          <cell r="CE47">
            <v>1220.4736412232239</v>
          </cell>
          <cell r="CF47">
            <v>5.6818172166060221E-2</v>
          </cell>
          <cell r="CG47">
            <v>1777.2585512036121</v>
          </cell>
          <cell r="CH47">
            <v>2997.7321924268363</v>
          </cell>
          <cell r="CI47">
            <v>2</v>
          </cell>
          <cell r="CJ47">
            <v>1</v>
          </cell>
          <cell r="CK47">
            <v>1.5</v>
          </cell>
          <cell r="CL47">
            <v>2345</v>
          </cell>
          <cell r="CM47">
            <v>1.9175259226610892</v>
          </cell>
          <cell r="CN47">
            <v>2.2000000000000002</v>
          </cell>
          <cell r="CO47" t="str">
            <v/>
          </cell>
          <cell r="CP47">
            <v>3</v>
          </cell>
          <cell r="CQ47">
            <v>3</v>
          </cell>
          <cell r="DV47" t="str">
            <v>250 mm</v>
          </cell>
          <cell r="DW47">
            <v>29.61</v>
          </cell>
          <cell r="DX47" t="str">
            <v>1</v>
          </cell>
          <cell r="DY47" t="str">
            <v>CS</v>
          </cell>
          <cell r="DZ47">
            <v>755.55000000000007</v>
          </cell>
          <cell r="EA47">
            <v>748.5100000000001</v>
          </cell>
        </row>
        <row r="48">
          <cell r="A48">
            <v>22</v>
          </cell>
          <cell r="B48" t="str">
            <v>C3</v>
          </cell>
          <cell r="C48" t="str">
            <v>C7</v>
          </cell>
          <cell r="D48">
            <v>4.9415000000000001E-2</v>
          </cell>
          <cell r="F48">
            <v>0.11220233</v>
          </cell>
          <cell r="G48">
            <v>2.33</v>
          </cell>
          <cell r="K48">
            <v>0.32639323809582649</v>
          </cell>
          <cell r="L48">
            <v>10.560281808822568</v>
          </cell>
          <cell r="M48">
            <v>10.560281808822568</v>
          </cell>
          <cell r="N48">
            <v>184.59219855738536</v>
          </cell>
          <cell r="O48">
            <v>0.63737040574488801</v>
          </cell>
          <cell r="P48">
            <v>13.424517990734699</v>
          </cell>
          <cell r="Q48">
            <v>4.9415000000000001E-2</v>
          </cell>
          <cell r="R48">
            <v>0</v>
          </cell>
          <cell r="S48">
            <v>0.11220233</v>
          </cell>
          <cell r="U48">
            <v>59</v>
          </cell>
          <cell r="V48">
            <v>158.4</v>
          </cell>
          <cell r="Y48">
            <v>0</v>
          </cell>
          <cell r="AB48" t="str">
            <v/>
          </cell>
          <cell r="AC48">
            <v>126.72000000000001</v>
          </cell>
          <cell r="AD48">
            <v>8.6533333333333337E-2</v>
          </cell>
          <cell r="AE48">
            <v>0.34613333333333335</v>
          </cell>
          <cell r="AF48">
            <v>0.34613333333333335</v>
          </cell>
          <cell r="AG48">
            <v>0.37979403233333336</v>
          </cell>
          <cell r="AH48">
            <v>14.924517990734699</v>
          </cell>
          <cell r="AI48">
            <v>44.709999999999994</v>
          </cell>
          <cell r="AJ48">
            <v>19.68</v>
          </cell>
          <cell r="AK48">
            <v>10</v>
          </cell>
          <cell r="AL48">
            <v>0.25</v>
          </cell>
          <cell r="AM48">
            <v>1.4E-2</v>
          </cell>
          <cell r="AN48">
            <v>4.7093391418457031E-2</v>
          </cell>
          <cell r="AO48">
            <v>9.765625E-2</v>
          </cell>
          <cell r="AP48">
            <v>0.18837356567382813</v>
          </cell>
          <cell r="AQ48">
            <v>2.3268246403969663</v>
          </cell>
          <cell r="AR48">
            <v>4.097928860534088</v>
          </cell>
          <cell r="AS48">
            <v>3.4710447574515459</v>
          </cell>
          <cell r="AT48">
            <v>0.27594867008962648</v>
          </cell>
          <cell r="AU48">
            <v>0.32304206150808351</v>
          </cell>
          <cell r="AV48">
            <v>4.99892688965961</v>
          </cell>
          <cell r="AW48">
            <v>245.3842498810485</v>
          </cell>
          <cell r="AX48">
            <v>6.0821010305141629E-2</v>
          </cell>
          <cell r="AY48">
            <v>295.26330877890359</v>
          </cell>
          <cell r="AZ48" t="str">
            <v>05°33'24''</v>
          </cell>
          <cell r="BA48" t="e">
            <v>#VALUE!</v>
          </cell>
          <cell r="BB48">
            <v>4.8000000000000001E-2</v>
          </cell>
          <cell r="BC48" t="e">
            <v>#VALUE!</v>
          </cell>
          <cell r="BD48" t="e">
            <v>#VALUE!</v>
          </cell>
          <cell r="BE48" t="e">
            <v>#VALUE!</v>
          </cell>
          <cell r="BF48" t="e">
            <v>#VALUE!</v>
          </cell>
          <cell r="BG48" t="e">
            <v>#VALUE!</v>
          </cell>
          <cell r="BH48" t="e">
            <v>#VALUE!</v>
          </cell>
          <cell r="BI48" t="e">
            <v>#VALUE!</v>
          </cell>
          <cell r="BJ48" t="e">
            <v>#VALUE!</v>
          </cell>
          <cell r="BK48" t="e">
            <v>#VALUE!</v>
          </cell>
          <cell r="BL48" t="e">
            <v>#VALUE!</v>
          </cell>
          <cell r="BM48" t="e">
            <v>#VALUE!</v>
          </cell>
          <cell r="BN48">
            <v>2.9999999999972715E-2</v>
          </cell>
          <cell r="BO48">
            <v>748.48</v>
          </cell>
          <cell r="BP48">
            <v>739.68</v>
          </cell>
          <cell r="BQ48">
            <v>748.73000000000013</v>
          </cell>
          <cell r="BR48">
            <v>739.93</v>
          </cell>
          <cell r="BS48">
            <v>749.96</v>
          </cell>
          <cell r="BT48">
            <v>741.13388318292118</v>
          </cell>
          <cell r="BU48" t="str">
            <v/>
          </cell>
          <cell r="BV48">
            <v>1.2299999999999045</v>
          </cell>
          <cell r="BW48">
            <v>1.2038831829212313</v>
          </cell>
          <cell r="BX48">
            <v>1.4799999999999045</v>
          </cell>
          <cell r="BY48">
            <v>250</v>
          </cell>
          <cell r="BZ48">
            <v>0.71250000000000002</v>
          </cell>
          <cell r="CA48">
            <v>0.3125</v>
          </cell>
          <cell r="CB48">
            <v>1.2169415914605679</v>
          </cell>
          <cell r="CC48">
            <v>3</v>
          </cell>
          <cell r="CD48">
            <v>1.3364725386924601</v>
          </cell>
          <cell r="CE48">
            <v>1221.2435469970696</v>
          </cell>
          <cell r="CF48">
            <v>5.673905888214148E-2</v>
          </cell>
          <cell r="CG48">
            <v>1774.6268206514642</v>
          </cell>
          <cell r="CH48">
            <v>2995.8703676485338</v>
          </cell>
          <cell r="CI48">
            <v>2</v>
          </cell>
          <cell r="CJ48">
            <v>1</v>
          </cell>
          <cell r="CK48">
            <v>1.5</v>
          </cell>
          <cell r="CL48">
            <v>2345</v>
          </cell>
          <cell r="CM48">
            <v>1.916334989967079</v>
          </cell>
          <cell r="CN48">
            <v>2.2000000000000002</v>
          </cell>
          <cell r="CO48" t="str">
            <v/>
          </cell>
          <cell r="CP48">
            <v>3</v>
          </cell>
          <cell r="CQ48">
            <v>3</v>
          </cell>
          <cell r="DV48" t="str">
            <v>250 mm</v>
          </cell>
          <cell r="DW48">
            <v>44.709999999999994</v>
          </cell>
          <cell r="DX48" t="str">
            <v>1</v>
          </cell>
          <cell r="DY48" t="str">
            <v>CS</v>
          </cell>
          <cell r="DZ48">
            <v>748.48000000000013</v>
          </cell>
          <cell r="EA48">
            <v>739.68000000000018</v>
          </cell>
        </row>
        <row r="49">
          <cell r="A49">
            <v>23</v>
          </cell>
          <cell r="B49" t="str">
            <v>C7</v>
          </cell>
          <cell r="C49" t="str">
            <v>C13</v>
          </cell>
          <cell r="D49">
            <v>4.1735000000000001E-2</v>
          </cell>
          <cell r="F49">
            <v>0.15393733000000001</v>
          </cell>
          <cell r="G49">
            <v>2.33</v>
          </cell>
          <cell r="K49">
            <v>0.27985885078988287</v>
          </cell>
          <cell r="L49">
            <v>10.84014065961245</v>
          </cell>
          <cell r="M49">
            <v>10.84014065961245</v>
          </cell>
          <cell r="N49">
            <v>181.89921299716585</v>
          </cell>
          <cell r="O49">
            <v>0.63589456779355902</v>
          </cell>
          <cell r="P49">
            <v>18.251952079650028</v>
          </cell>
          <cell r="Q49">
            <v>4.1735000000000001E-2</v>
          </cell>
          <cell r="R49">
            <v>0</v>
          </cell>
          <cell r="S49">
            <v>0.15393733000000001</v>
          </cell>
          <cell r="U49">
            <v>70</v>
          </cell>
          <cell r="V49">
            <v>158.4</v>
          </cell>
          <cell r="Y49">
            <v>0</v>
          </cell>
          <cell r="AB49" t="str">
            <v/>
          </cell>
          <cell r="AC49">
            <v>126.72000000000001</v>
          </cell>
          <cell r="AD49">
            <v>0.10266666666666668</v>
          </cell>
          <cell r="AE49">
            <v>0.41066666666666674</v>
          </cell>
          <cell r="AF49">
            <v>0.41066666666666674</v>
          </cell>
          <cell r="AG49">
            <v>0.45684786566666674</v>
          </cell>
          <cell r="AH49">
            <v>19.751952079650028</v>
          </cell>
          <cell r="AI49">
            <v>39.479999999999997</v>
          </cell>
          <cell r="AJ49">
            <v>16.690000000000001</v>
          </cell>
          <cell r="AK49">
            <v>10</v>
          </cell>
          <cell r="AL49">
            <v>0.25</v>
          </cell>
          <cell r="AM49">
            <v>1.4E-2</v>
          </cell>
          <cell r="AN49">
            <v>5.6341648101806641E-2</v>
          </cell>
          <cell r="AO49">
            <v>0.11328125</v>
          </cell>
          <cell r="AP49">
            <v>0.22536659240722656</v>
          </cell>
          <cell r="AQ49">
            <v>2.3837071682910946</v>
          </cell>
          <cell r="AR49">
            <v>3.8181011314435862</v>
          </cell>
          <cell r="AS49">
            <v>3.4546249515651901</v>
          </cell>
          <cell r="AT49">
            <v>0.28960549766372823</v>
          </cell>
          <cell r="AU49">
            <v>0.34594714576553487</v>
          </cell>
          <cell r="AV49">
            <v>4.6035451449526361</v>
          </cell>
          <cell r="AW49">
            <v>225.97599387269003</v>
          </cell>
          <cell r="AX49">
            <v>8.7407302612762708E-2</v>
          </cell>
          <cell r="AY49">
            <v>310.67702155637988</v>
          </cell>
          <cell r="AZ49" t="str">
            <v>15°24'49''</v>
          </cell>
          <cell r="BA49" t="e">
            <v>#VALUE!</v>
          </cell>
          <cell r="BB49">
            <v>2.3E-2</v>
          </cell>
          <cell r="BC49" t="e">
            <v>#VALUE!</v>
          </cell>
          <cell r="BD49" t="e">
            <v>#VALUE!</v>
          </cell>
          <cell r="BE49" t="e">
            <v>#VALUE!</v>
          </cell>
          <cell r="BF49" t="e">
            <v>#VALUE!</v>
          </cell>
          <cell r="BG49" t="e">
            <v>#VALUE!</v>
          </cell>
          <cell r="BH49" t="e">
            <v>#VALUE!</v>
          </cell>
          <cell r="BI49" t="e">
            <v>#VALUE!</v>
          </cell>
          <cell r="BJ49" t="e">
            <v>#VALUE!</v>
          </cell>
          <cell r="BK49" t="e">
            <v>#VALUE!</v>
          </cell>
          <cell r="BL49" t="e">
            <v>#VALUE!</v>
          </cell>
          <cell r="BM49" t="e">
            <v>#VALUE!</v>
          </cell>
          <cell r="BN49">
            <v>2.9999999999972715E-2</v>
          </cell>
          <cell r="BO49">
            <v>739.65</v>
          </cell>
          <cell r="BP49">
            <v>733.06</v>
          </cell>
          <cell r="BQ49">
            <v>739.9000000000002</v>
          </cell>
          <cell r="BR49">
            <v>733.31</v>
          </cell>
          <cell r="BS49">
            <v>741.13388318292118</v>
          </cell>
          <cell r="BT49">
            <v>734.50553245312699</v>
          </cell>
          <cell r="BU49" t="str">
            <v/>
          </cell>
          <cell r="BV49">
            <v>1.2338831829209767</v>
          </cell>
          <cell r="BW49">
            <v>1.1955324531270435</v>
          </cell>
          <cell r="BX49">
            <v>1.4838831829209767</v>
          </cell>
          <cell r="BY49">
            <v>250</v>
          </cell>
          <cell r="BZ49">
            <v>0.71250000000000002</v>
          </cell>
          <cell r="CA49">
            <v>0.3125</v>
          </cell>
          <cell r="CB49">
            <v>1.2147078180240101</v>
          </cell>
          <cell r="CC49">
            <v>4</v>
          </cell>
          <cell r="CD49">
            <v>1.2359137859675828</v>
          </cell>
          <cell r="CE49">
            <v>1223.4677479198313</v>
          </cell>
          <cell r="CF49">
            <v>5.6915660554941683E-2</v>
          </cell>
          <cell r="CG49">
            <v>1780.5027587328048</v>
          </cell>
          <cell r="CH49">
            <v>3003.9705066526358</v>
          </cell>
          <cell r="CI49">
            <v>2</v>
          </cell>
          <cell r="CJ49">
            <v>1</v>
          </cell>
          <cell r="CK49">
            <v>1.5</v>
          </cell>
          <cell r="CL49">
            <v>2345</v>
          </cell>
          <cell r="CM49">
            <v>1.9215163155560568</v>
          </cell>
          <cell r="CN49">
            <v>2.2000000000000002</v>
          </cell>
          <cell r="CO49" t="str">
            <v/>
          </cell>
          <cell r="CP49">
            <v>3</v>
          </cell>
          <cell r="CQ49">
            <v>3</v>
          </cell>
          <cell r="DV49" t="str">
            <v>250 mm</v>
          </cell>
          <cell r="DW49">
            <v>39.479999999999997</v>
          </cell>
          <cell r="DX49" t="str">
            <v>1</v>
          </cell>
          <cell r="DY49" t="str">
            <v>CS</v>
          </cell>
          <cell r="DZ49">
            <v>739.6500000000002</v>
          </cell>
          <cell r="EA49">
            <v>733.06000000000017</v>
          </cell>
        </row>
        <row r="50">
          <cell r="A50">
            <v>24</v>
          </cell>
          <cell r="B50" t="str">
            <v>C13</v>
          </cell>
          <cell r="C50" t="str">
            <v>C21</v>
          </cell>
          <cell r="D50">
            <v>6.2204999999999996E-2</v>
          </cell>
          <cell r="F50">
            <v>0.21614232999999999</v>
          </cell>
          <cell r="G50">
            <v>2.33</v>
          </cell>
          <cell r="K50">
            <v>0.44690175867593745</v>
          </cell>
          <cell r="L50">
            <v>11.287042418288387</v>
          </cell>
          <cell r="M50">
            <v>11.287042418288387</v>
          </cell>
          <cell r="N50">
            <v>177.81373111169739</v>
          </cell>
          <cell r="O50">
            <v>0.63040507940781598</v>
          </cell>
          <cell r="P50">
            <v>25.224801604341405</v>
          </cell>
          <cell r="Q50">
            <v>6.2204999999999996E-2</v>
          </cell>
          <cell r="R50">
            <v>0</v>
          </cell>
          <cell r="S50">
            <v>0.21614232999999999</v>
          </cell>
          <cell r="U50">
            <v>126</v>
          </cell>
          <cell r="V50">
            <v>158.4</v>
          </cell>
          <cell r="Y50">
            <v>0</v>
          </cell>
          <cell r="AB50" t="str">
            <v/>
          </cell>
          <cell r="AC50">
            <v>126.72000000000001</v>
          </cell>
          <cell r="AD50">
            <v>0.18480000000000002</v>
          </cell>
          <cell r="AE50">
            <v>0.73920000000000008</v>
          </cell>
          <cell r="AF50">
            <v>0.73920000000000008</v>
          </cell>
          <cell r="AG50">
            <v>0.80404269900000003</v>
          </cell>
          <cell r="AH50">
            <v>26.724801604341405</v>
          </cell>
          <cell r="AI50">
            <v>47.919999999999995</v>
          </cell>
          <cell r="AJ50">
            <v>5.82</v>
          </cell>
          <cell r="AK50">
            <v>10</v>
          </cell>
          <cell r="AL50">
            <v>0.25</v>
          </cell>
          <cell r="AM50">
            <v>1.4E-2</v>
          </cell>
          <cell r="AN50">
            <v>8.5892915725708008E-2</v>
          </cell>
          <cell r="AO50">
            <v>0.1318359375</v>
          </cell>
          <cell r="AP50">
            <v>0.34357166290283203</v>
          </cell>
          <cell r="AQ50">
            <v>1.7901432372642707</v>
          </cell>
          <cell r="AR50">
            <v>2.2774644364993923</v>
          </cell>
          <cell r="AS50">
            <v>1.7322347891120302</v>
          </cell>
          <cell r="AT50">
            <v>0.16333398623460768</v>
          </cell>
          <cell r="AU50">
            <v>0.24922690196031569</v>
          </cell>
          <cell r="AV50">
            <v>2.7184774223727368</v>
          </cell>
          <cell r="AW50">
            <v>133.44294842306104</v>
          </cell>
          <cell r="AX50">
            <v>0.20027136630415562</v>
          </cell>
          <cell r="AY50">
            <v>216.68132208095028</v>
          </cell>
          <cell r="AZ50" t="str">
            <v>93°59'45''</v>
          </cell>
          <cell r="BA50" t="e">
            <v>#VALUE!</v>
          </cell>
          <cell r="BB50">
            <v>1E-3</v>
          </cell>
          <cell r="BC50" t="e">
            <v>#VALUE!</v>
          </cell>
          <cell r="BD50" t="e">
            <v>#VALUE!</v>
          </cell>
          <cell r="BE50" t="e">
            <v>#VALUE!</v>
          </cell>
          <cell r="BF50" t="e">
            <v>#VALUE!</v>
          </cell>
          <cell r="BG50" t="e">
            <v>#VALUE!</v>
          </cell>
          <cell r="BH50" t="e">
            <v>#VALUE!</v>
          </cell>
          <cell r="BI50" t="e">
            <v>#VALUE!</v>
          </cell>
          <cell r="BJ50" t="e">
            <v>#VALUE!</v>
          </cell>
          <cell r="BK50" t="e">
            <v>#VALUE!</v>
          </cell>
          <cell r="BL50" t="e">
            <v>#VALUE!</v>
          </cell>
          <cell r="BM50" t="e">
            <v>#VALUE!</v>
          </cell>
          <cell r="BN50">
            <v>2.9999999999972715E-2</v>
          </cell>
          <cell r="BO50">
            <v>733.03</v>
          </cell>
          <cell r="BP50">
            <v>730.24</v>
          </cell>
          <cell r="BQ50">
            <v>733.2800000000002</v>
          </cell>
          <cell r="BR50">
            <v>730.49</v>
          </cell>
          <cell r="BS50">
            <v>734.50553245312699</v>
          </cell>
          <cell r="BT50">
            <v>731.7213043486762</v>
          </cell>
          <cell r="BU50" t="str">
            <v/>
          </cell>
          <cell r="BV50">
            <v>1.2255324531267888</v>
          </cell>
          <cell r="BW50">
            <v>1.2313043486761899</v>
          </cell>
          <cell r="BX50">
            <v>1.4755324531267888</v>
          </cell>
          <cell r="BY50">
            <v>250</v>
          </cell>
          <cell r="BZ50">
            <v>0.71250000000000002</v>
          </cell>
          <cell r="CA50">
            <v>0.3125</v>
          </cell>
          <cell r="CB50">
            <v>1.2284184009014893</v>
          </cell>
          <cell r="CC50">
            <v>5</v>
          </cell>
          <cell r="CD50">
            <v>1.2456063212141935</v>
          </cell>
          <cell r="CE50">
            <v>1074.9777178066179</v>
          </cell>
          <cell r="CF50">
            <v>5.5843801331532439E-2</v>
          </cell>
          <cell r="CG50">
            <v>1744.9078781321589</v>
          </cell>
          <cell r="CH50">
            <v>2819.8855959387765</v>
          </cell>
          <cell r="CI50">
            <v>2</v>
          </cell>
          <cell r="CJ50">
            <v>1</v>
          </cell>
          <cell r="CK50">
            <v>1.5</v>
          </cell>
          <cell r="CL50">
            <v>2345</v>
          </cell>
          <cell r="CM50">
            <v>1.8037647735216054</v>
          </cell>
          <cell r="CN50">
            <v>1.9</v>
          </cell>
          <cell r="CO50" t="str">
            <v/>
          </cell>
          <cell r="CP50">
            <v>3</v>
          </cell>
          <cell r="CQ50">
            <v>3</v>
          </cell>
          <cell r="DV50" t="str">
            <v>250 mm</v>
          </cell>
          <cell r="DW50">
            <v>47.919999999999995</v>
          </cell>
          <cell r="DX50" t="str">
            <v>1</v>
          </cell>
          <cell r="DY50" t="str">
            <v>CS</v>
          </cell>
          <cell r="DZ50">
            <v>733.0300000000002</v>
          </cell>
          <cell r="EA50">
            <v>730.24000000000024</v>
          </cell>
        </row>
        <row r="51">
          <cell r="A51">
            <v>25</v>
          </cell>
          <cell r="B51" t="str">
            <v>C21</v>
          </cell>
          <cell r="C51" t="str">
            <v>C29</v>
          </cell>
          <cell r="D51">
            <v>0.10802</v>
          </cell>
          <cell r="E51">
            <v>0.51816958000000002</v>
          </cell>
          <cell r="F51">
            <v>0.84233190999999996</v>
          </cell>
          <cell r="G51">
            <v>2.33</v>
          </cell>
          <cell r="K51">
            <v>0.22332432585652517</v>
          </cell>
          <cell r="L51">
            <v>11.510366744144912</v>
          </cell>
          <cell r="M51">
            <v>11.510366744144912</v>
          </cell>
          <cell r="N51">
            <v>175.8642761389207</v>
          </cell>
          <cell r="O51">
            <v>0.63544809547176107</v>
          </cell>
          <cell r="P51">
            <v>95.203127368996888</v>
          </cell>
          <cell r="Q51">
            <v>0.10802</v>
          </cell>
          <cell r="R51">
            <v>0.51816958000000002</v>
          </cell>
          <cell r="S51">
            <v>0.84233190999999996</v>
          </cell>
          <cell r="U51">
            <v>486</v>
          </cell>
          <cell r="V51">
            <v>158.4</v>
          </cell>
          <cell r="W51">
            <v>0.10802</v>
          </cell>
          <cell r="X51">
            <v>0.10802</v>
          </cell>
          <cell r="Y51">
            <v>5.4010000000000002E-2</v>
          </cell>
          <cell r="AB51" t="str">
            <v/>
          </cell>
          <cell r="AC51">
            <v>126.72000000000001</v>
          </cell>
          <cell r="AD51">
            <v>0.7128000000000001</v>
          </cell>
          <cell r="AE51">
            <v>2.8373281955959038</v>
          </cell>
          <cell r="AF51">
            <v>2.8913381955959037</v>
          </cell>
          <cell r="AG51">
            <v>3.1440377685959038</v>
          </cell>
          <cell r="AH51">
            <v>98.347165137592796</v>
          </cell>
          <cell r="AI51">
            <v>49.459999999999994</v>
          </cell>
          <cell r="AJ51">
            <v>15.91</v>
          </cell>
          <cell r="AK51">
            <v>10</v>
          </cell>
          <cell r="AL51">
            <v>0.25</v>
          </cell>
          <cell r="AM51">
            <v>1.4E-2</v>
          </cell>
          <cell r="AN51">
            <v>0.13208019733428955</v>
          </cell>
          <cell r="AO51">
            <v>0.236572265625</v>
          </cell>
          <cell r="AP51">
            <v>0.5283207893371582</v>
          </cell>
          <cell r="AQ51">
            <v>3.7376189384066101</v>
          </cell>
          <cell r="AR51">
            <v>3.6721746185645014</v>
          </cell>
          <cell r="AS51">
            <v>6.8214174903960823</v>
          </cell>
          <cell r="AT51">
            <v>0.71201811053699049</v>
          </cell>
          <cell r="AU51">
            <v>0.84409830787128004</v>
          </cell>
          <cell r="AV51">
            <v>4.4946856970829208</v>
          </cell>
          <cell r="AW51">
            <v>220.63236822110659</v>
          </cell>
          <cell r="AX51">
            <v>0.44575130082016906</v>
          </cell>
          <cell r="AY51">
            <v>303.51979525014559</v>
          </cell>
          <cell r="AZ51" t="str">
            <v>86°50'19''</v>
          </cell>
          <cell r="BA51" t="e">
            <v>#VALUE!</v>
          </cell>
          <cell r="BB51">
            <v>0.59499999999999997</v>
          </cell>
          <cell r="BC51" t="e">
            <v>#VALUE!</v>
          </cell>
          <cell r="BD51" t="e">
            <v>#VALUE!</v>
          </cell>
          <cell r="BE51" t="e">
            <v>#VALUE!</v>
          </cell>
          <cell r="BF51" t="e">
            <v>#VALUE!</v>
          </cell>
          <cell r="BG51" t="e">
            <v>#VALUE!</v>
          </cell>
          <cell r="BH51" t="e">
            <v>#VALUE!</v>
          </cell>
          <cell r="BI51" t="e">
            <v>#VALUE!</v>
          </cell>
          <cell r="BJ51" t="e">
            <v>#VALUE!</v>
          </cell>
          <cell r="BK51" t="e">
            <v>#VALUE!</v>
          </cell>
          <cell r="BL51" t="e">
            <v>#VALUE!</v>
          </cell>
          <cell r="BM51" t="e">
            <v>#VALUE!</v>
          </cell>
          <cell r="BN51">
            <v>6.0000000000059117E-2</v>
          </cell>
          <cell r="BO51">
            <v>730.18</v>
          </cell>
          <cell r="BP51">
            <v>722.31</v>
          </cell>
          <cell r="BQ51">
            <v>730.43000000000029</v>
          </cell>
          <cell r="BR51">
            <v>722.56</v>
          </cell>
          <cell r="BS51">
            <v>731.7213043486762</v>
          </cell>
          <cell r="BT51">
            <v>723.85904830801019</v>
          </cell>
          <cell r="BU51" t="str">
            <v/>
          </cell>
          <cell r="BV51">
            <v>1.2913043486759079</v>
          </cell>
          <cell r="BW51">
            <v>1.2990483080102422</v>
          </cell>
          <cell r="BX51">
            <v>1.5413043486759079</v>
          </cell>
          <cell r="BY51">
            <v>250</v>
          </cell>
          <cell r="BZ51">
            <v>0.71250000000000002</v>
          </cell>
          <cell r="CA51">
            <v>0.3125</v>
          </cell>
          <cell r="CB51">
            <v>1.2951763283430751</v>
          </cell>
          <cell r="CC51">
            <v>6</v>
          </cell>
          <cell r="CD51">
            <v>1.4198853860066456</v>
          </cell>
          <cell r="CE51">
            <v>1225.3832738328915</v>
          </cell>
          <cell r="CF51">
            <v>5.1012857470690509E-2</v>
          </cell>
          <cell r="CG51">
            <v>1586.5351030940396</v>
          </cell>
          <cell r="CH51">
            <v>2811.9183769269312</v>
          </cell>
          <cell r="CI51">
            <v>2</v>
          </cell>
          <cell r="CJ51">
            <v>1</v>
          </cell>
          <cell r="CK51">
            <v>1.5</v>
          </cell>
          <cell r="CL51">
            <v>2345</v>
          </cell>
          <cell r="CM51">
            <v>1.7986684713818324</v>
          </cell>
          <cell r="CN51">
            <v>1.9</v>
          </cell>
          <cell r="CO51" t="str">
            <v/>
          </cell>
          <cell r="CP51">
            <v>3</v>
          </cell>
          <cell r="CQ51">
            <v>3</v>
          </cell>
          <cell r="DV51" t="str">
            <v>250 mm</v>
          </cell>
          <cell r="DW51">
            <v>49.459999999999994</v>
          </cell>
          <cell r="DX51" t="str">
            <v>1</v>
          </cell>
          <cell r="DY51" t="str">
            <v>CS</v>
          </cell>
          <cell r="DZ51">
            <v>730.18000000000029</v>
          </cell>
          <cell r="EA51">
            <v>722.31000000000029</v>
          </cell>
        </row>
        <row r="52">
          <cell r="A52">
            <v>26</v>
          </cell>
          <cell r="B52" t="str">
            <v>C29</v>
          </cell>
          <cell r="C52" t="str">
            <v>C61</v>
          </cell>
          <cell r="D52">
            <v>0.10807</v>
          </cell>
          <cell r="E52">
            <v>0.17712</v>
          </cell>
          <cell r="F52">
            <v>1.12752191</v>
          </cell>
          <cell r="G52">
            <v>2.33</v>
          </cell>
          <cell r="K52">
            <v>0.20696883819190759</v>
          </cell>
          <cell r="L52">
            <v>11.717335582336819</v>
          </cell>
          <cell r="M52">
            <v>11.717335582336819</v>
          </cell>
          <cell r="N52">
            <v>174.10894398747362</v>
          </cell>
          <cell r="O52">
            <v>0.63391388844568075</v>
          </cell>
          <cell r="P52">
            <v>126.6795698271963</v>
          </cell>
          <cell r="Q52">
            <v>0.10807</v>
          </cell>
          <cell r="R52">
            <v>0.17712</v>
          </cell>
          <cell r="S52">
            <v>1.12752191</v>
          </cell>
          <cell r="U52">
            <v>540</v>
          </cell>
          <cell r="V52">
            <v>158.4</v>
          </cell>
          <cell r="X52">
            <v>0.16981000000000002</v>
          </cell>
          <cell r="Y52">
            <v>8.4905000000000008E-2</v>
          </cell>
          <cell r="AB52" t="str">
            <v/>
          </cell>
          <cell r="AC52">
            <v>126.72000000000001</v>
          </cell>
          <cell r="AD52">
            <v>0.79200000000000004</v>
          </cell>
          <cell r="AE52">
            <v>3.1337863725489026</v>
          </cell>
          <cell r="AF52">
            <v>3.2186913725489026</v>
          </cell>
          <cell r="AG52">
            <v>3.5569479455489024</v>
          </cell>
          <cell r="AH52">
            <v>130.2365177727452</v>
          </cell>
          <cell r="AI52">
            <v>49.349999999999994</v>
          </cell>
          <cell r="AJ52">
            <v>15.5</v>
          </cell>
          <cell r="AK52">
            <v>10</v>
          </cell>
          <cell r="AL52">
            <v>0.25</v>
          </cell>
          <cell r="AM52">
            <v>1.4E-2</v>
          </cell>
          <cell r="AN52">
            <v>0.15670943260192871</v>
          </cell>
          <cell r="AO52">
            <v>0.245361328125</v>
          </cell>
          <cell r="AP52">
            <v>0.62683773040771484</v>
          </cell>
          <cell r="AQ52">
            <v>4.021482883209698</v>
          </cell>
          <cell r="AR52">
            <v>3.5055156644756074</v>
          </cell>
          <cell r="AS52">
            <v>7.658804370750901</v>
          </cell>
          <cell r="AT52">
            <v>0.82427750152643153</v>
          </cell>
          <cell r="AU52">
            <v>0.98098693412836024</v>
          </cell>
          <cell r="AV52">
            <v>4.4363937745529025</v>
          </cell>
          <cell r="AW52">
            <v>217.77097016510768</v>
          </cell>
          <cell r="AX52">
            <v>0.59804352101661495</v>
          </cell>
          <cell r="AY52">
            <v>304.03535973951034</v>
          </cell>
          <cell r="AZ52" t="str">
            <v>00°00'00''</v>
          </cell>
          <cell r="BA52" t="e">
            <v>#VALUE!</v>
          </cell>
          <cell r="BB52">
            <v>0.13700000000000001</v>
          </cell>
          <cell r="BC52" t="e">
            <v>#VALUE!</v>
          </cell>
          <cell r="BD52" t="e">
            <v>#VALUE!</v>
          </cell>
          <cell r="BE52" t="e">
            <v>#VALUE!</v>
          </cell>
          <cell r="BF52" t="e">
            <v>#VALUE!</v>
          </cell>
          <cell r="BG52" t="e">
            <v>#VALUE!</v>
          </cell>
          <cell r="BH52" t="e">
            <v>#VALUE!</v>
          </cell>
          <cell r="BI52" t="e">
            <v>#VALUE!</v>
          </cell>
          <cell r="BJ52" t="e">
            <v>#VALUE!</v>
          </cell>
          <cell r="BK52" t="e">
            <v>#VALUE!</v>
          </cell>
          <cell r="BL52" t="e">
            <v>#VALUE!</v>
          </cell>
          <cell r="BM52" t="e">
            <v>#VALUE!</v>
          </cell>
          <cell r="BN52">
            <v>8.9999999999918145E-2</v>
          </cell>
          <cell r="BO52">
            <v>722.22</v>
          </cell>
          <cell r="BP52">
            <v>714.57</v>
          </cell>
          <cell r="BQ52">
            <v>722.47000000000025</v>
          </cell>
          <cell r="BR52">
            <v>714.82</v>
          </cell>
          <cell r="BS52">
            <v>723.85904830801019</v>
          </cell>
          <cell r="BT52">
            <v>717.52854041212333</v>
          </cell>
          <cell r="BU52" t="str">
            <v/>
          </cell>
          <cell r="BV52">
            <v>1.389048308009933</v>
          </cell>
          <cell r="BW52">
            <v>2.7085404121232841</v>
          </cell>
          <cell r="BX52">
            <v>1.639048308009933</v>
          </cell>
          <cell r="BY52">
            <v>250</v>
          </cell>
          <cell r="BZ52">
            <v>0.71250000000000002</v>
          </cell>
          <cell r="CA52">
            <v>0.3125</v>
          </cell>
          <cell r="CB52">
            <v>2.0487943600666085</v>
          </cell>
          <cell r="CC52">
            <v>7</v>
          </cell>
          <cell r="CD52">
            <v>1.7742243577616796</v>
          </cell>
          <cell r="CE52">
            <v>1891.4617766519009</v>
          </cell>
          <cell r="CF52">
            <v>2.2247310420012711E-2</v>
          </cell>
          <cell r="CG52">
            <v>715.12608925778602</v>
          </cell>
          <cell r="CH52">
            <v>2606.587865909687</v>
          </cell>
          <cell r="CI52">
            <v>2</v>
          </cell>
          <cell r="CJ52">
            <v>1</v>
          </cell>
          <cell r="CK52">
            <v>1.5</v>
          </cell>
          <cell r="CL52">
            <v>2345</v>
          </cell>
          <cell r="CM52">
            <v>1.6673269931192027</v>
          </cell>
          <cell r="CN52">
            <v>1.9</v>
          </cell>
          <cell r="CO52" t="str">
            <v/>
          </cell>
          <cell r="CP52">
            <v>3</v>
          </cell>
          <cell r="CQ52">
            <v>3</v>
          </cell>
          <cell r="DV52" t="str">
            <v>250 mm</v>
          </cell>
          <cell r="DW52">
            <v>49.349999999999994</v>
          </cell>
          <cell r="DX52" t="str">
            <v>1</v>
          </cell>
          <cell r="DY52" t="str">
            <v>CS</v>
          </cell>
          <cell r="DZ52">
            <v>722.22000000000025</v>
          </cell>
          <cell r="EA52">
            <v>714.57000000000028</v>
          </cell>
        </row>
        <row r="53">
          <cell r="AD53" t="str">
            <v/>
          </cell>
        </row>
        <row r="54">
          <cell r="A54">
            <v>27</v>
          </cell>
          <cell r="B54" t="str">
            <v>C69</v>
          </cell>
          <cell r="C54" t="str">
            <v>C70</v>
          </cell>
          <cell r="D54">
            <v>0.10103999999999999</v>
          </cell>
          <cell r="F54">
            <v>0.10103999999999999</v>
          </cell>
          <cell r="G54">
            <v>2.33</v>
          </cell>
          <cell r="H54">
            <v>60.84</v>
          </cell>
          <cell r="I54">
            <v>9.31</v>
          </cell>
          <cell r="J54">
            <v>15.302432610124917</v>
          </cell>
          <cell r="K54" t="str">
            <v/>
          </cell>
          <cell r="L54">
            <v>5</v>
          </cell>
          <cell r="M54">
            <v>10</v>
          </cell>
          <cell r="N54">
            <v>190.32831544687943</v>
          </cell>
          <cell r="O54">
            <v>0.63455104103320614</v>
          </cell>
          <cell r="P54">
            <v>12.202907022424487</v>
          </cell>
          <cell r="Q54">
            <v>0.10103999999999999</v>
          </cell>
          <cell r="R54">
            <v>0</v>
          </cell>
          <cell r="S54">
            <v>0.10103999999999999</v>
          </cell>
          <cell r="U54">
            <v>14</v>
          </cell>
          <cell r="V54">
            <v>158.4</v>
          </cell>
          <cell r="Y54">
            <v>0</v>
          </cell>
          <cell r="AB54" t="str">
            <v/>
          </cell>
          <cell r="AC54">
            <v>126.72000000000001</v>
          </cell>
          <cell r="AD54">
            <v>2.0533333333333334E-2</v>
          </cell>
          <cell r="AE54">
            <v>8.2133333333333336E-2</v>
          </cell>
          <cell r="AF54">
            <v>8.2133333333333336E-2</v>
          </cell>
          <cell r="AG54">
            <v>0.11244533333333333</v>
          </cell>
          <cell r="AH54">
            <v>13.702907022424487</v>
          </cell>
          <cell r="AI54">
            <v>25.27</v>
          </cell>
          <cell r="AJ54">
            <v>14.13</v>
          </cell>
          <cell r="AK54">
            <v>10</v>
          </cell>
          <cell r="AL54">
            <v>0.25</v>
          </cell>
          <cell r="AM54">
            <v>1.4E-2</v>
          </cell>
          <cell r="AN54">
            <v>4.9011707305908203E-2</v>
          </cell>
          <cell r="AO54">
            <v>9.375E-2</v>
          </cell>
          <cell r="AP54">
            <v>0.19604682922363281</v>
          </cell>
          <cell r="AQ54">
            <v>2.0174723642319421</v>
          </cell>
          <cell r="AR54">
            <v>3.4792044312999191</v>
          </cell>
          <cell r="AS54">
            <v>2.5784949306461433</v>
          </cell>
          <cell r="AT54">
            <v>0.20745131194901234</v>
          </cell>
          <cell r="AU54">
            <v>0.25646301925492054</v>
          </cell>
          <cell r="AV54">
            <v>4.2357987614362109</v>
          </cell>
          <cell r="AW54">
            <v>207.92428548457414</v>
          </cell>
          <cell r="AX54">
            <v>6.5903350301237909E-2</v>
          </cell>
          <cell r="AY54">
            <v>288.52414655635073</v>
          </cell>
          <cell r="AZ54" t="b">
            <v>0</v>
          </cell>
          <cell r="BA54" t="str">
            <v/>
          </cell>
          <cell r="BB54" t="str">
            <v/>
          </cell>
          <cell r="BC54" t="str">
            <v/>
          </cell>
          <cell r="BD54" t="str">
            <v/>
          </cell>
          <cell r="BE54" t="str">
            <v/>
          </cell>
          <cell r="BF54" t="str">
            <v/>
          </cell>
          <cell r="BG54">
            <v>0.13987927488490917</v>
          </cell>
          <cell r="BH54">
            <v>4.8</v>
          </cell>
          <cell r="BI54">
            <v>1.2</v>
          </cell>
          <cell r="BJ54">
            <v>0.4369160521696478</v>
          </cell>
          <cell r="BK54">
            <v>0.5306660521696478</v>
          </cell>
          <cell r="BL54">
            <v>7.7128841390578884E-4</v>
          </cell>
          <cell r="BM54">
            <v>0.63772480870026438</v>
          </cell>
          <cell r="BO54">
            <v>712.19</v>
          </cell>
          <cell r="BP54">
            <v>708.62</v>
          </cell>
          <cell r="BQ54">
            <v>712.44</v>
          </cell>
          <cell r="BR54">
            <v>708.87</v>
          </cell>
          <cell r="BS54">
            <v>713.63697422336816</v>
          </cell>
          <cell r="BT54">
            <v>710.07337808518582</v>
          </cell>
          <cell r="BU54" t="b">
            <v>0</v>
          </cell>
          <cell r="BV54">
            <v>1.1969742233681018</v>
          </cell>
          <cell r="BW54">
            <v>1.2033780851858182</v>
          </cell>
          <cell r="BX54">
            <v>1.4469742233681018</v>
          </cell>
          <cell r="BY54">
            <v>250</v>
          </cell>
          <cell r="BZ54">
            <v>0.71250000000000002</v>
          </cell>
          <cell r="CA54">
            <v>0.3125</v>
          </cell>
          <cell r="CB54">
            <v>1.20017615427696</v>
          </cell>
          <cell r="CC54">
            <v>10</v>
          </cell>
          <cell r="CD54">
            <v>1.2554110066203883</v>
          </cell>
          <cell r="CE54">
            <v>1338.3662120422262</v>
          </cell>
          <cell r="CF54">
            <v>5.8083696092778303E-2</v>
          </cell>
          <cell r="CG54">
            <v>1819.4771752380288</v>
          </cell>
          <cell r="CH54">
            <v>3157.8433872802552</v>
          </cell>
          <cell r="CI54">
            <v>2</v>
          </cell>
          <cell r="CJ54">
            <v>1</v>
          </cell>
          <cell r="CK54">
            <v>1.5</v>
          </cell>
          <cell r="CL54">
            <v>2345</v>
          </cell>
          <cell r="CM54">
            <v>2.0199424652112503</v>
          </cell>
          <cell r="CN54">
            <v>2.2000000000000002</v>
          </cell>
          <cell r="CO54" t="str">
            <v/>
          </cell>
          <cell r="CP54">
            <v>3</v>
          </cell>
          <cell r="CQ54">
            <v>3</v>
          </cell>
          <cell r="DV54" t="str">
            <v>250 mm</v>
          </cell>
          <cell r="DW54">
            <v>25.27</v>
          </cell>
          <cell r="DX54" t="str">
            <v>1</v>
          </cell>
          <cell r="DY54" t="str">
            <v>CS</v>
          </cell>
          <cell r="DZ54">
            <v>712.19</v>
          </cell>
          <cell r="EA54">
            <v>708.62</v>
          </cell>
        </row>
        <row r="55">
          <cell r="A55">
            <v>28</v>
          </cell>
          <cell r="B55" t="str">
            <v>C70</v>
          </cell>
          <cell r="C55" t="str">
            <v>3BOX</v>
          </cell>
          <cell r="F55">
            <v>0.10103999999999999</v>
          </cell>
          <cell r="G55">
            <v>2.33</v>
          </cell>
          <cell r="K55">
            <v>1.0160862896435358E-2</v>
          </cell>
          <cell r="L55">
            <v>10.010160862896436</v>
          </cell>
          <cell r="M55">
            <v>10.010160862896436</v>
          </cell>
          <cell r="N55">
            <v>190.21991299689051</v>
          </cell>
          <cell r="O55">
            <v>0.64740896129117442</v>
          </cell>
          <cell r="P55">
            <v>12.202907022424487</v>
          </cell>
          <cell r="Q55">
            <v>0</v>
          </cell>
          <cell r="R55">
            <v>0</v>
          </cell>
          <cell r="S55">
            <v>0.10103999999999999</v>
          </cell>
          <cell r="U55">
            <v>14</v>
          </cell>
          <cell r="V55">
            <v>158.4</v>
          </cell>
          <cell r="Y55">
            <v>0</v>
          </cell>
          <cell r="AB55" t="str">
            <v/>
          </cell>
          <cell r="AC55">
            <v>126.72000000000001</v>
          </cell>
          <cell r="AD55">
            <v>2.0533333333333334E-2</v>
          </cell>
          <cell r="AE55">
            <v>8.2133333333333336E-2</v>
          </cell>
          <cell r="AF55">
            <v>8.2133333333333336E-2</v>
          </cell>
          <cell r="AG55">
            <v>0.11244533333333333</v>
          </cell>
          <cell r="AH55">
            <v>13.702907022424487</v>
          </cell>
          <cell r="AI55">
            <v>1.4400000000000002</v>
          </cell>
          <cell r="AJ55">
            <v>23.61</v>
          </cell>
          <cell r="AK55">
            <v>10</v>
          </cell>
          <cell r="AL55">
            <v>0.25</v>
          </cell>
          <cell r="AM55">
            <v>1.4E-2</v>
          </cell>
          <cell r="AN55">
            <v>4.309844970703125E-2</v>
          </cell>
          <cell r="AO55">
            <v>9.375E-2</v>
          </cell>
          <cell r="AP55">
            <v>0.172393798828125</v>
          </cell>
          <cell r="AQ55">
            <v>2.4269442427188084</v>
          </cell>
          <cell r="AR55">
            <v>4.4775895298883315</v>
          </cell>
          <cell r="AS55">
            <v>3.8783898455902714</v>
          </cell>
          <cell r="AT55">
            <v>0.30020684797482011</v>
          </cell>
          <cell r="AU55">
            <v>0.34330529768185136</v>
          </cell>
          <cell r="AV55">
            <v>5.4753543609433679</v>
          </cell>
          <cell r="AW55">
            <v>268.77082868969563</v>
          </cell>
          <cell r="AX55">
            <v>5.0983609676796153E-2</v>
          </cell>
          <cell r="AY55">
            <v>304.19771621937764</v>
          </cell>
          <cell r="AZ55" t="str">
            <v>15°40'25''</v>
          </cell>
          <cell r="BA55" t="e">
            <v>#VALUE!</v>
          </cell>
          <cell r="BB55">
            <v>8.6999999999999994E-2</v>
          </cell>
          <cell r="BC55" t="e">
            <v>#VALUE!</v>
          </cell>
          <cell r="BD55" t="e">
            <v>#VALUE!</v>
          </cell>
          <cell r="BE55" t="e">
            <v>#VALUE!</v>
          </cell>
          <cell r="BF55" t="e">
            <v>#VALUE!</v>
          </cell>
          <cell r="BG55" t="e">
            <v>#VALUE!</v>
          </cell>
          <cell r="BH55" t="e">
            <v>#VALUE!</v>
          </cell>
          <cell r="BI55" t="e">
            <v>#VALUE!</v>
          </cell>
          <cell r="BJ55" t="e">
            <v>#VALUE!</v>
          </cell>
          <cell r="BK55" t="e">
            <v>#VALUE!</v>
          </cell>
          <cell r="BL55" t="e">
            <v>#VALUE!</v>
          </cell>
          <cell r="BM55" t="e">
            <v>#VALUE!</v>
          </cell>
          <cell r="BN55">
            <v>2.9999999999972715E-2</v>
          </cell>
          <cell r="BO55">
            <v>708.59</v>
          </cell>
          <cell r="BP55">
            <v>708.25</v>
          </cell>
          <cell r="BQ55">
            <v>708.84</v>
          </cell>
          <cell r="BR55">
            <v>708.5</v>
          </cell>
          <cell r="BS55">
            <v>710.07337808518582</v>
          </cell>
          <cell r="BT55">
            <v>709.5</v>
          </cell>
          <cell r="BU55" t="str">
            <v/>
          </cell>
          <cell r="BV55">
            <v>1.233378085185791</v>
          </cell>
          <cell r="BW55">
            <v>1</v>
          </cell>
          <cell r="BX55">
            <v>1.483378085185791</v>
          </cell>
          <cell r="BY55">
            <v>250</v>
          </cell>
          <cell r="BZ55">
            <v>0.71250000000000002</v>
          </cell>
          <cell r="CA55">
            <v>0.3125</v>
          </cell>
          <cell r="CB55">
            <v>1.1166890425928955</v>
          </cell>
          <cell r="CC55">
            <v>3</v>
          </cell>
          <cell r="CD55">
            <v>1.2503775299418127</v>
          </cell>
          <cell r="CE55">
            <v>1142.5715422821422</v>
          </cell>
          <cell r="CF55">
            <v>6.5494299598437222E-2</v>
          </cell>
          <cell r="CG55">
            <v>2071.1604742970753</v>
          </cell>
          <cell r="CH55">
            <v>3213.7320165792175</v>
          </cell>
          <cell r="CI55">
            <v>2</v>
          </cell>
          <cell r="CJ55">
            <v>1</v>
          </cell>
          <cell r="CK55">
            <v>1.5</v>
          </cell>
          <cell r="CL55">
            <v>2345</v>
          </cell>
          <cell r="CM55">
            <v>2.0556921214792436</v>
          </cell>
          <cell r="CN55">
            <v>2.2000000000000002</v>
          </cell>
          <cell r="CO55" t="str">
            <v/>
          </cell>
          <cell r="CP55">
            <v>3</v>
          </cell>
          <cell r="CQ55">
            <v>3</v>
          </cell>
          <cell r="DV55" t="str">
            <v>250 mm</v>
          </cell>
          <cell r="DW55">
            <v>1.4400000000000002</v>
          </cell>
          <cell r="DX55" t="str">
            <v>1</v>
          </cell>
          <cell r="DY55" t="str">
            <v>CS</v>
          </cell>
          <cell r="DZ55">
            <v>708.59</v>
          </cell>
          <cell r="EA55">
            <v>708.25</v>
          </cell>
        </row>
        <row r="56">
          <cell r="AD56" t="str">
            <v/>
          </cell>
          <cell r="BU56" t="str">
            <v/>
          </cell>
        </row>
        <row r="57">
          <cell r="A57">
            <v>29</v>
          </cell>
          <cell r="B57" t="str">
            <v>C4</v>
          </cell>
          <cell r="C57" t="str">
            <v>C55</v>
          </cell>
          <cell r="D57">
            <v>0.12245999999999999</v>
          </cell>
          <cell r="F57">
            <v>0.12245999999999999</v>
          </cell>
          <cell r="G57">
            <v>2.33</v>
          </cell>
          <cell r="H57">
            <v>2</v>
          </cell>
          <cell r="I57">
            <v>0.5</v>
          </cell>
          <cell r="J57">
            <v>25</v>
          </cell>
          <cell r="K57" t="str">
            <v/>
          </cell>
          <cell r="L57">
            <v>5</v>
          </cell>
          <cell r="M57">
            <v>10</v>
          </cell>
          <cell r="N57">
            <v>190.32831544687943</v>
          </cell>
          <cell r="O57">
            <v>0.63231589736950611</v>
          </cell>
          <cell r="P57">
            <v>14.737769493352884</v>
          </cell>
          <cell r="Q57">
            <v>0.12245999999999999</v>
          </cell>
          <cell r="R57">
            <v>0</v>
          </cell>
          <cell r="S57">
            <v>0.12245999999999999</v>
          </cell>
          <cell r="U57">
            <v>18</v>
          </cell>
          <cell r="V57">
            <v>158.4</v>
          </cell>
          <cell r="Y57">
            <v>0</v>
          </cell>
          <cell r="AB57" t="str">
            <v/>
          </cell>
          <cell r="AC57">
            <v>126.72000000000001</v>
          </cell>
          <cell r="AD57">
            <v>2.64E-2</v>
          </cell>
          <cell r="AE57">
            <v>0.1056</v>
          </cell>
          <cell r="AF57">
            <v>0.1056</v>
          </cell>
          <cell r="AG57">
            <v>0.14233799999999999</v>
          </cell>
          <cell r="AH57">
            <v>16.237769493352886</v>
          </cell>
          <cell r="AI57">
            <v>36.479999999999997</v>
          </cell>
          <cell r="AJ57">
            <v>9.9</v>
          </cell>
          <cell r="AK57">
            <v>10</v>
          </cell>
          <cell r="AL57">
            <v>0.25</v>
          </cell>
          <cell r="AM57">
            <v>1.4E-2</v>
          </cell>
          <cell r="AN57">
            <v>5.8205604553222656E-2</v>
          </cell>
          <cell r="AO57">
            <v>0.1015625</v>
          </cell>
          <cell r="AP57">
            <v>0.23282241821289063</v>
          </cell>
          <cell r="AQ57">
            <v>1.8711642239408266</v>
          </cell>
          <cell r="AR57">
            <v>2.9455176379075874</v>
          </cell>
          <cell r="AS57">
            <v>2.1086591013100056</v>
          </cell>
          <cell r="AT57">
            <v>0.17845339209765931</v>
          </cell>
          <cell r="AU57">
            <v>0.23665899665088197</v>
          </cell>
          <cell r="AV57">
            <v>3.5455354776124119</v>
          </cell>
          <cell r="AW57">
            <v>174.04106577358019</v>
          </cell>
          <cell r="AX57">
            <v>9.3298494933819323E-2</v>
          </cell>
          <cell r="AY57">
            <v>134.56763007581799</v>
          </cell>
          <cell r="AZ57" t="e">
            <v>#REF!</v>
          </cell>
          <cell r="BA57" t="e">
            <v>#REF!</v>
          </cell>
          <cell r="BB57" t="e">
            <v>#REF!</v>
          </cell>
          <cell r="BC57" t="e">
            <v>#REF!</v>
          </cell>
          <cell r="BD57" t="e">
            <v>#REF!</v>
          </cell>
          <cell r="BE57" t="e">
            <v>#REF!</v>
          </cell>
          <cell r="BF57" t="e">
            <v>#REF!</v>
          </cell>
          <cell r="BG57" t="e">
            <v>#REF!</v>
          </cell>
          <cell r="BH57" t="e">
            <v>#REF!</v>
          </cell>
          <cell r="BI57" t="e">
            <v>#REF!</v>
          </cell>
          <cell r="BJ57" t="e">
            <v>#REF!</v>
          </cell>
          <cell r="BK57" t="e">
            <v>#REF!</v>
          </cell>
          <cell r="BL57" t="e">
            <v>#REF!</v>
          </cell>
          <cell r="BM57" t="e">
            <v>#REF!</v>
          </cell>
          <cell r="BO57">
            <v>725.25</v>
          </cell>
          <cell r="BP57">
            <v>721.64</v>
          </cell>
          <cell r="BQ57">
            <v>725.5</v>
          </cell>
          <cell r="BR57">
            <v>721.89</v>
          </cell>
          <cell r="BS57">
            <v>726.7</v>
          </cell>
          <cell r="BT57">
            <v>723.18632127920841</v>
          </cell>
          <cell r="BU57" t="b">
            <v>0</v>
          </cell>
          <cell r="BV57">
            <v>1.2000000000000455</v>
          </cell>
          <cell r="BW57">
            <v>1.2963212792084278</v>
          </cell>
          <cell r="BX57">
            <v>1.4500000000000455</v>
          </cell>
          <cell r="BY57">
            <v>250</v>
          </cell>
          <cell r="BZ57">
            <v>0.71250000000000002</v>
          </cell>
          <cell r="CA57">
            <v>0.3125</v>
          </cell>
          <cell r="CB57">
            <v>1.2481606396042366</v>
          </cell>
          <cell r="CC57">
            <v>3</v>
          </cell>
          <cell r="CD57">
            <v>1.3625492362463218</v>
          </cell>
          <cell r="CE57">
            <v>1245.0719442837094</v>
          </cell>
          <cell r="CF57">
            <v>5.4349909994806045E-2</v>
          </cell>
          <cell r="CG57">
            <v>1695.5722413263761</v>
          </cell>
          <cell r="CH57">
            <v>2940.6441856100855</v>
          </cell>
          <cell r="CI57">
            <v>2</v>
          </cell>
          <cell r="CJ57">
            <v>1</v>
          </cell>
          <cell r="CK57">
            <v>1.5</v>
          </cell>
          <cell r="CL57">
            <v>2345</v>
          </cell>
          <cell r="CM57">
            <v>1.8810090739510139</v>
          </cell>
          <cell r="CN57">
            <v>1.9</v>
          </cell>
          <cell r="CO57" t="str">
            <v/>
          </cell>
          <cell r="CP57">
            <v>3</v>
          </cell>
          <cell r="CQ57">
            <v>3</v>
          </cell>
          <cell r="DV57" t="str">
            <v>250 mm</v>
          </cell>
          <cell r="DW57">
            <v>36.479999999999997</v>
          </cell>
          <cell r="DX57" t="str">
            <v>1</v>
          </cell>
          <cell r="DY57" t="str">
            <v>CS</v>
          </cell>
          <cell r="DZ57">
            <v>725.25</v>
          </cell>
          <cell r="EA57">
            <v>721.64</v>
          </cell>
        </row>
        <row r="58">
          <cell r="AD58" t="str">
            <v/>
          </cell>
          <cell r="BU58" t="str">
            <v/>
          </cell>
        </row>
        <row r="59">
          <cell r="A59">
            <v>30</v>
          </cell>
          <cell r="B59" t="str">
            <v>C85</v>
          </cell>
          <cell r="C59" t="str">
            <v>C59</v>
          </cell>
          <cell r="D59">
            <v>0.23923000000000003</v>
          </cell>
          <cell r="F59">
            <v>0.23923000000000003</v>
          </cell>
          <cell r="G59">
            <v>2.33</v>
          </cell>
          <cell r="H59">
            <v>5.18</v>
          </cell>
          <cell r="I59">
            <v>0.14000000000000057</v>
          </cell>
          <cell r="J59">
            <v>2.7027027027027142</v>
          </cell>
          <cell r="K59" t="str">
            <v/>
          </cell>
          <cell r="L59">
            <v>5</v>
          </cell>
          <cell r="M59">
            <v>10</v>
          </cell>
          <cell r="N59">
            <v>190.32831544687943</v>
          </cell>
          <cell r="O59">
            <v>0.63183446498091855</v>
          </cell>
          <cell r="P59">
            <v>28.768840334855611</v>
          </cell>
          <cell r="Q59">
            <v>0.23923000000000003</v>
          </cell>
          <cell r="R59">
            <v>0</v>
          </cell>
          <cell r="S59">
            <v>0.23923000000000003</v>
          </cell>
          <cell r="U59">
            <v>21</v>
          </cell>
          <cell r="V59">
            <v>158.4</v>
          </cell>
          <cell r="W59">
            <v>0.23923000000000003</v>
          </cell>
          <cell r="X59">
            <v>0.23923000000000003</v>
          </cell>
          <cell r="Y59">
            <v>0.11961500000000001</v>
          </cell>
          <cell r="AB59" t="str">
            <v/>
          </cell>
          <cell r="AC59">
            <v>126.72000000000001</v>
          </cell>
          <cell r="AD59">
            <v>3.0800000000000004E-2</v>
          </cell>
          <cell r="AE59">
            <v>0.12320000000000002</v>
          </cell>
          <cell r="AF59">
            <v>0.24281500000000003</v>
          </cell>
          <cell r="AG59">
            <v>0.31458400000000003</v>
          </cell>
          <cell r="AH59">
            <v>30.268840334855611</v>
          </cell>
          <cell r="AI59">
            <v>66.759999999999991</v>
          </cell>
          <cell r="AJ59">
            <v>11.16</v>
          </cell>
          <cell r="AK59">
            <v>10</v>
          </cell>
          <cell r="AL59">
            <v>0.25</v>
          </cell>
          <cell r="AM59">
            <v>1.4E-2</v>
          </cell>
          <cell r="AN59">
            <v>7.7414274215698242E-2</v>
          </cell>
          <cell r="AO59">
            <v>0.140625</v>
          </cell>
          <cell r="AP59">
            <v>0.30965709686279297</v>
          </cell>
          <cell r="AQ59">
            <v>2.3389497418288974</v>
          </cell>
          <cell r="AR59">
            <v>3.1535216676814168</v>
          </cell>
          <cell r="AS59">
            <v>3.0405028267981913</v>
          </cell>
          <cell r="AT59">
            <v>0.27883210472994213</v>
          </cell>
          <cell r="AU59">
            <v>0.35624637894564037</v>
          </cell>
          <cell r="AV59">
            <v>3.7644049464001683</v>
          </cell>
          <cell r="AW59">
            <v>184.78479569918514</v>
          </cell>
          <cell r="AX59">
            <v>0.16380590307944415</v>
          </cell>
          <cell r="AY59">
            <v>146.25311169283839</v>
          </cell>
          <cell r="AZ59" t="e">
            <v>#REF!</v>
          </cell>
          <cell r="BA59" t="e">
            <v>#REF!</v>
          </cell>
          <cell r="BB59" t="e">
            <v>#REF!</v>
          </cell>
          <cell r="BC59" t="e">
            <v>#REF!</v>
          </cell>
          <cell r="BD59" t="e">
            <v>#REF!</v>
          </cell>
          <cell r="BE59" t="e">
            <v>#REF!</v>
          </cell>
          <cell r="BF59" t="e">
            <v>#REF!</v>
          </cell>
          <cell r="BG59" t="e">
            <v>#REF!</v>
          </cell>
          <cell r="BH59" t="e">
            <v>#REF!</v>
          </cell>
          <cell r="BI59" t="e">
            <v>#REF!</v>
          </cell>
          <cell r="BJ59" t="e">
            <v>#REF!</v>
          </cell>
          <cell r="BK59" t="e">
            <v>#REF!</v>
          </cell>
          <cell r="BL59" t="e">
            <v>#REF!</v>
          </cell>
          <cell r="BM59" t="e">
            <v>#REF!</v>
          </cell>
          <cell r="BO59">
            <v>722.26</v>
          </cell>
          <cell r="BP59">
            <v>714.81</v>
          </cell>
          <cell r="BQ59">
            <v>722.51</v>
          </cell>
          <cell r="BR59">
            <v>715.06</v>
          </cell>
          <cell r="BS59">
            <v>723.70945573876008</v>
          </cell>
          <cell r="BT59">
            <v>717.92207809623778</v>
          </cell>
          <cell r="BU59" t="b">
            <v>0</v>
          </cell>
          <cell r="BV59">
            <v>1.1994557387600935</v>
          </cell>
          <cell r="BW59">
            <v>2.8620780962378376</v>
          </cell>
          <cell r="BX59">
            <v>1.4494557387600935</v>
          </cell>
          <cell r="BY59">
            <v>250</v>
          </cell>
          <cell r="BZ59">
            <v>0.71250000000000002</v>
          </cell>
          <cell r="CA59">
            <v>0.3125</v>
          </cell>
          <cell r="CB59">
            <v>2.0307669174989655</v>
          </cell>
          <cell r="CC59">
            <v>3</v>
          </cell>
          <cell r="CD59">
            <v>1.9158074028115268</v>
          </cell>
          <cell r="CE59">
            <v>1750.6288833003707</v>
          </cell>
          <cell r="CF59">
            <v>2.261943592280391E-2</v>
          </cell>
          <cell r="CG59">
            <v>725.70261808240321</v>
          </cell>
          <cell r="CH59">
            <v>2476.3315013827741</v>
          </cell>
          <cell r="CI59">
            <v>2</v>
          </cell>
          <cell r="CJ59">
            <v>1</v>
          </cell>
          <cell r="CK59">
            <v>1.5</v>
          </cell>
          <cell r="CL59">
            <v>2345</v>
          </cell>
          <cell r="CM59">
            <v>1.5840073569612627</v>
          </cell>
          <cell r="CN59">
            <v>1.9</v>
          </cell>
          <cell r="CO59" t="str">
            <v/>
          </cell>
          <cell r="CP59">
            <v>3</v>
          </cell>
          <cell r="CQ59">
            <v>3</v>
          </cell>
          <cell r="DV59" t="str">
            <v>250 mm</v>
          </cell>
          <cell r="DW59">
            <v>66.759999999999991</v>
          </cell>
          <cell r="DX59" t="str">
            <v>1</v>
          </cell>
          <cell r="DY59" t="str">
            <v>CS</v>
          </cell>
          <cell r="DZ59">
            <v>722.26</v>
          </cell>
          <cell r="EA59">
            <v>714.81</v>
          </cell>
        </row>
        <row r="60">
          <cell r="AD60" t="str">
            <v/>
          </cell>
        </row>
        <row r="61">
          <cell r="A61" t="str">
            <v>SECTOR 3</v>
          </cell>
        </row>
        <row r="62">
          <cell r="AD62" t="str">
            <v/>
          </cell>
        </row>
        <row r="63">
          <cell r="A63">
            <v>31</v>
          </cell>
          <cell r="B63" t="str">
            <v>C73</v>
          </cell>
          <cell r="C63" t="str">
            <v>CBA16</v>
          </cell>
          <cell r="D63">
            <v>3.8610000000000005E-2</v>
          </cell>
          <cell r="F63">
            <v>3.8610000000000005E-2</v>
          </cell>
          <cell r="G63">
            <v>2.33</v>
          </cell>
          <cell r="H63">
            <v>46.62</v>
          </cell>
          <cell r="I63">
            <v>5.160000000000001</v>
          </cell>
          <cell r="J63">
            <v>11.068211068211072</v>
          </cell>
          <cell r="K63" t="str">
            <v/>
          </cell>
          <cell r="L63">
            <v>5</v>
          </cell>
          <cell r="M63">
            <v>10</v>
          </cell>
          <cell r="N63">
            <v>190.32831544687943</v>
          </cell>
          <cell r="O63">
            <v>0.63286203960825993</v>
          </cell>
          <cell r="P63">
            <v>4.6506349597432628</v>
          </cell>
          <cell r="Q63">
            <v>3.8610000000000005E-2</v>
          </cell>
          <cell r="R63">
            <v>0</v>
          </cell>
          <cell r="S63">
            <v>3.8610000000000005E-2</v>
          </cell>
          <cell r="U63">
            <v>4</v>
          </cell>
          <cell r="V63">
            <v>158.4</v>
          </cell>
          <cell r="Y63">
            <v>0</v>
          </cell>
          <cell r="AB63" t="str">
            <v/>
          </cell>
          <cell r="AC63">
            <v>126.72000000000001</v>
          </cell>
          <cell r="AD63">
            <v>5.8666666666666676E-3</v>
          </cell>
          <cell r="AE63">
            <v>2.346666666666667E-2</v>
          </cell>
          <cell r="AF63">
            <v>2.346666666666667E-2</v>
          </cell>
          <cell r="AG63">
            <v>3.5049666666666673E-2</v>
          </cell>
          <cell r="AH63">
            <v>6.1506349597432628</v>
          </cell>
          <cell r="AI63">
            <v>36.75</v>
          </cell>
          <cell r="AJ63">
            <v>9.09</v>
          </cell>
          <cell r="AK63">
            <v>10</v>
          </cell>
          <cell r="AL63">
            <v>0.25</v>
          </cell>
          <cell r="AM63">
            <v>1.4E-2</v>
          </cell>
          <cell r="AN63">
            <v>3.668975830078125E-2</v>
          </cell>
          <cell r="AO63">
            <v>6.25E-2</v>
          </cell>
          <cell r="AP63">
            <v>0.146759033203125</v>
          </cell>
          <cell r="AQ63">
            <v>1.3749956133680434</v>
          </cell>
          <cell r="AR63">
            <v>2.758601263812722</v>
          </cell>
          <cell r="AS63">
            <v>1.307655183519429</v>
          </cell>
          <cell r="AT63">
            <v>9.636151563615504E-2</v>
          </cell>
          <cell r="AU63">
            <v>0.13305127393693628</v>
          </cell>
          <cell r="AV63">
            <v>3.3973960672093293</v>
          </cell>
          <cell r="AW63">
            <v>166.76928946999504</v>
          </cell>
          <cell r="AX63">
            <v>3.6881100706793374E-2</v>
          </cell>
          <cell r="AY63">
            <v>293.66261885726135</v>
          </cell>
          <cell r="AZ63" t="e">
            <v>#REF!</v>
          </cell>
          <cell r="BA63" t="e">
            <v>#REF!</v>
          </cell>
          <cell r="BB63" t="e">
            <v>#REF!</v>
          </cell>
          <cell r="BC63" t="e">
            <v>#REF!</v>
          </cell>
          <cell r="BD63" t="e">
            <v>#REF!</v>
          </cell>
          <cell r="BE63" t="e">
            <v>#REF!</v>
          </cell>
          <cell r="BF63" t="e">
            <v>#REF!</v>
          </cell>
          <cell r="BG63" t="e">
            <v>#REF!</v>
          </cell>
          <cell r="BH63" t="e">
            <v>#REF!</v>
          </cell>
          <cell r="BI63" t="e">
            <v>#REF!</v>
          </cell>
          <cell r="BJ63" t="e">
            <v>#REF!</v>
          </cell>
          <cell r="BK63" t="e">
            <v>#REF!</v>
          </cell>
          <cell r="BL63" t="e">
            <v>#REF!</v>
          </cell>
          <cell r="BM63" t="e">
            <v>#REF!</v>
          </cell>
          <cell r="BO63">
            <v>703.19</v>
          </cell>
          <cell r="BP63">
            <v>699.85</v>
          </cell>
          <cell r="BQ63">
            <v>703.43999999999994</v>
          </cell>
          <cell r="BR63">
            <v>700.1</v>
          </cell>
          <cell r="BS63">
            <v>704.64109911207106</v>
          </cell>
          <cell r="BT63">
            <v>700.7</v>
          </cell>
          <cell r="BV63">
            <v>1.2010991120711196</v>
          </cell>
          <cell r="BW63">
            <v>0.60000000000002274</v>
          </cell>
          <cell r="BX63">
            <v>1.4510991120711196</v>
          </cell>
          <cell r="BY63">
            <v>250</v>
          </cell>
          <cell r="BZ63">
            <v>0.71250000000000002</v>
          </cell>
          <cell r="CA63">
            <v>0.3125</v>
          </cell>
          <cell r="CB63">
            <v>0.90054955603557119</v>
          </cell>
          <cell r="CC63">
            <v>3</v>
          </cell>
          <cell r="CD63">
            <v>1.0519224868971604</v>
          </cell>
          <cell r="CE63">
            <v>961.22704497999587</v>
          </cell>
          <cell r="CF63">
            <v>9.1982052339059428E-2</v>
          </cell>
          <cell r="CG63">
            <v>3027.7501226620266</v>
          </cell>
          <cell r="CH63">
            <v>3988.9771676420223</v>
          </cell>
          <cell r="CI63">
            <v>2</v>
          </cell>
          <cell r="CJ63">
            <v>1</v>
          </cell>
          <cell r="CK63">
            <v>1.5</v>
          </cell>
          <cell r="CL63">
            <v>2345</v>
          </cell>
          <cell r="CM63">
            <v>2.55158454220172</v>
          </cell>
          <cell r="CN63">
            <v>3</v>
          </cell>
          <cell r="CO63" t="str">
            <v/>
          </cell>
          <cell r="CP63">
            <v>3</v>
          </cell>
          <cell r="CQ63">
            <v>3</v>
          </cell>
          <cell r="DV63" t="str">
            <v>250 mm</v>
          </cell>
          <cell r="DW63">
            <v>36.75</v>
          </cell>
          <cell r="DX63" t="str">
            <v>1</v>
          </cell>
          <cell r="DY63" t="str">
            <v>CS</v>
          </cell>
          <cell r="DZ63">
            <v>703.18999999999994</v>
          </cell>
          <cell r="EA63">
            <v>699.84999999999991</v>
          </cell>
        </row>
        <row r="64">
          <cell r="AD64" t="str">
            <v/>
          </cell>
        </row>
        <row r="65">
          <cell r="A65" t="str">
            <v>SECTOR 4</v>
          </cell>
        </row>
        <row r="66">
          <cell r="AD66" t="str">
            <v/>
          </cell>
        </row>
        <row r="67">
          <cell r="A67">
            <v>32</v>
          </cell>
          <cell r="B67" t="str">
            <v>C95'</v>
          </cell>
          <cell r="C67" t="str">
            <v>CBB5</v>
          </cell>
          <cell r="D67">
            <v>4.7100000000000003E-2</v>
          </cell>
          <cell r="F67">
            <v>4.7100000000000003E-2</v>
          </cell>
          <cell r="G67">
            <v>2.33</v>
          </cell>
          <cell r="H67">
            <v>14.78</v>
          </cell>
          <cell r="I67">
            <v>0.25000000000000022</v>
          </cell>
          <cell r="J67">
            <v>1.6914749661705024</v>
          </cell>
          <cell r="K67" t="str">
            <v/>
          </cell>
          <cell r="L67">
            <v>5</v>
          </cell>
          <cell r="M67">
            <v>10</v>
          </cell>
          <cell r="N67">
            <v>190.32831544687943</v>
          </cell>
          <cell r="O67">
            <v>0.6296357380161367</v>
          </cell>
          <cell r="P67">
            <v>5.6443466909390851</v>
          </cell>
          <cell r="Q67">
            <v>4.7100000000000003E-2</v>
          </cell>
          <cell r="R67">
            <v>0</v>
          </cell>
          <cell r="S67">
            <v>4.7100000000000003E-2</v>
          </cell>
          <cell r="U67">
            <v>27</v>
          </cell>
          <cell r="V67">
            <v>158.4</v>
          </cell>
          <cell r="Y67">
            <v>0</v>
          </cell>
          <cell r="AB67" t="str">
            <v/>
          </cell>
          <cell r="AC67">
            <v>126.72000000000001</v>
          </cell>
          <cell r="AD67">
            <v>3.9600000000000003E-2</v>
          </cell>
          <cell r="AE67">
            <v>0.15840000000000001</v>
          </cell>
          <cell r="AF67">
            <v>0.15840000000000001</v>
          </cell>
          <cell r="AG67">
            <v>0.17253000000000002</v>
          </cell>
          <cell r="AH67">
            <v>7.1443466909390851</v>
          </cell>
          <cell r="AI67">
            <v>42.14</v>
          </cell>
          <cell r="AJ67">
            <v>2.8</v>
          </cell>
          <cell r="AK67">
            <v>10</v>
          </cell>
          <cell r="AL67">
            <v>0.25</v>
          </cell>
          <cell r="AM67">
            <v>1.4E-2</v>
          </cell>
          <cell r="AN67">
            <v>5.2966117858886719E-2</v>
          </cell>
          <cell r="AO67">
            <v>6.640625E-2</v>
          </cell>
          <cell r="AP67">
            <v>0.21186447143554688</v>
          </cell>
          <cell r="AQ67">
            <v>0.94144810954741032</v>
          </cell>
          <cell r="AR67">
            <v>1.5583098880092694</v>
          </cell>
          <cell r="AS67">
            <v>0.54872660639991422</v>
          </cell>
          <cell r="AT67">
            <v>4.5174543474535811E-2</v>
          </cell>
          <cell r="AU67">
            <v>9.814066133342253E-2</v>
          </cell>
          <cell r="AV67">
            <v>1.8855725788051052</v>
          </cell>
          <cell r="AW67">
            <v>92.55782752163249</v>
          </cell>
          <cell r="AX67">
            <v>7.7187925454163434E-2</v>
          </cell>
          <cell r="AY67">
            <v>111.73297270166353</v>
          </cell>
          <cell r="AZ67" t="e">
            <v>#REF!</v>
          </cell>
          <cell r="BA67" t="e">
            <v>#REF!</v>
          </cell>
          <cell r="BB67" t="e">
            <v>#REF!</v>
          </cell>
          <cell r="BC67" t="e">
            <v>#REF!</v>
          </cell>
          <cell r="BD67" t="e">
            <v>#REF!</v>
          </cell>
          <cell r="BE67" t="e">
            <v>#REF!</v>
          </cell>
          <cell r="BF67" t="e">
            <v>#REF!</v>
          </cell>
          <cell r="BG67" t="e">
            <v>#REF!</v>
          </cell>
          <cell r="BH67" t="e">
            <v>#REF!</v>
          </cell>
          <cell r="BI67" t="e">
            <v>#REF!</v>
          </cell>
          <cell r="BJ67" t="e">
            <v>#REF!</v>
          </cell>
          <cell r="BK67" t="e">
            <v>#REF!</v>
          </cell>
          <cell r="BL67" t="e">
            <v>#REF!</v>
          </cell>
          <cell r="BM67" t="e">
            <v>#REF!</v>
          </cell>
          <cell r="BO67">
            <v>701.05</v>
          </cell>
          <cell r="BP67">
            <v>699.87</v>
          </cell>
          <cell r="BQ67">
            <v>701.3</v>
          </cell>
          <cell r="BR67">
            <v>700.12</v>
          </cell>
          <cell r="BS67">
            <v>702.5</v>
          </cell>
          <cell r="BT67">
            <v>700.7</v>
          </cell>
          <cell r="BV67">
            <v>1.2000000000000455</v>
          </cell>
          <cell r="BW67">
            <v>0.58000000000004093</v>
          </cell>
          <cell r="BX67">
            <v>1.4500000000000455</v>
          </cell>
          <cell r="BY67">
            <v>250</v>
          </cell>
          <cell r="BZ67">
            <v>0.71250000000000002</v>
          </cell>
          <cell r="CA67">
            <v>0.3125</v>
          </cell>
          <cell r="CB67">
            <v>0.8900000000000432</v>
          </cell>
          <cell r="CC67">
            <v>3</v>
          </cell>
          <cell r="CD67">
            <v>1.0417661060305516</v>
          </cell>
          <cell r="CE67">
            <v>951.94633457623002</v>
          </cell>
          <cell r="CF67">
            <v>9.3625256581334138E-2</v>
          </cell>
          <cell r="CG67">
            <v>3089.7487139105087</v>
          </cell>
          <cell r="CH67">
            <v>4041.6950484867389</v>
          </cell>
          <cell r="CI67">
            <v>2</v>
          </cell>
          <cell r="CJ67">
            <v>1</v>
          </cell>
          <cell r="CK67">
            <v>1.5</v>
          </cell>
          <cell r="CL67">
            <v>2345</v>
          </cell>
          <cell r="CM67">
            <v>2.5853060011642253</v>
          </cell>
          <cell r="CN67">
            <v>3</v>
          </cell>
          <cell r="CO67" t="str">
            <v/>
          </cell>
          <cell r="CP67">
            <v>3</v>
          </cell>
          <cell r="CQ67">
            <v>3</v>
          </cell>
          <cell r="DV67" t="str">
            <v>250 mm</v>
          </cell>
          <cell r="DW67">
            <v>42.14</v>
          </cell>
          <cell r="DX67" t="str">
            <v>1</v>
          </cell>
          <cell r="DY67" t="str">
            <v>CS</v>
          </cell>
          <cell r="DZ67">
            <v>701.05</v>
          </cell>
          <cell r="EA67">
            <v>699.87</v>
          </cell>
        </row>
        <row r="68">
          <cell r="AD68" t="str">
            <v/>
          </cell>
        </row>
        <row r="69">
          <cell r="A69" t="str">
            <v>SECTOR 5</v>
          </cell>
        </row>
        <row r="70">
          <cell r="AD70" t="str">
            <v/>
          </cell>
        </row>
        <row r="71">
          <cell r="A71">
            <v>33</v>
          </cell>
          <cell r="B71" t="str">
            <v>C89</v>
          </cell>
          <cell r="C71" t="str">
            <v>C62</v>
          </cell>
          <cell r="D71">
            <v>0.25011</v>
          </cell>
          <cell r="F71">
            <v>0.25011</v>
          </cell>
          <cell r="G71">
            <v>2.33</v>
          </cell>
          <cell r="H71">
            <v>40.909999999999997</v>
          </cell>
          <cell r="I71">
            <v>2.9499999999999993</v>
          </cell>
          <cell r="J71">
            <v>7.2109508677584939</v>
          </cell>
          <cell r="K71" t="str">
            <v/>
          </cell>
          <cell r="L71">
            <v>5</v>
          </cell>
          <cell r="M71">
            <v>10</v>
          </cell>
          <cell r="N71">
            <v>190.32831544687943</v>
          </cell>
          <cell r="O71">
            <v>0.62939981418826019</v>
          </cell>
          <cell r="P71">
            <v>29.961328780959093</v>
          </cell>
          <cell r="Q71">
            <v>0.25011</v>
          </cell>
          <cell r="R71">
            <v>0</v>
          </cell>
          <cell r="S71">
            <v>0.25011</v>
          </cell>
          <cell r="U71">
            <v>40</v>
          </cell>
          <cell r="V71">
            <v>158.4</v>
          </cell>
          <cell r="W71">
            <v>0.25011</v>
          </cell>
          <cell r="X71">
            <v>0.25011</v>
          </cell>
          <cell r="Y71">
            <v>0.125055</v>
          </cell>
          <cell r="AB71" t="str">
            <v/>
          </cell>
          <cell r="AC71">
            <v>126.72000000000001</v>
          </cell>
          <cell r="AD71">
            <v>5.8666666666666666E-2</v>
          </cell>
          <cell r="AE71">
            <v>0.23466666666666666</v>
          </cell>
          <cell r="AF71">
            <v>0.35972166666666666</v>
          </cell>
          <cell r="AG71">
            <v>0.43475466666666668</v>
          </cell>
          <cell r="AH71">
            <v>31.461328780959093</v>
          </cell>
          <cell r="AI71">
            <v>58.83</v>
          </cell>
          <cell r="AJ71">
            <v>3.79</v>
          </cell>
          <cell r="AK71">
            <v>10</v>
          </cell>
          <cell r="AL71">
            <v>0.25</v>
          </cell>
          <cell r="AM71">
            <v>1.4E-2</v>
          </cell>
          <cell r="AN71">
            <v>0.10480809211730957</v>
          </cell>
          <cell r="AO71">
            <v>0.1435546875</v>
          </cell>
          <cell r="AP71">
            <v>0.41923236846923828</v>
          </cell>
          <cell r="AQ71">
            <v>1.611932591239071</v>
          </cell>
          <cell r="AR71">
            <v>1.8281925081694561</v>
          </cell>
          <cell r="AS71">
            <v>1.3357052763975217</v>
          </cell>
          <cell r="AT71">
            <v>0.1324325524311267</v>
          </cell>
          <cell r="AU71">
            <v>0.23724064454843627</v>
          </cell>
          <cell r="AV71">
            <v>2.1937333776561276</v>
          </cell>
          <cell r="AW71">
            <v>107.68463536217521</v>
          </cell>
          <cell r="AX71">
            <v>0.2921617246057932</v>
          </cell>
          <cell r="AY71">
            <v>119.24184582538125</v>
          </cell>
          <cell r="AZ71" t="e">
            <v>#REF!</v>
          </cell>
          <cell r="BA71" t="e">
            <v>#REF!</v>
          </cell>
          <cell r="BB71" t="e">
            <v>#REF!</v>
          </cell>
          <cell r="BC71" t="e">
            <v>#REF!</v>
          </cell>
          <cell r="BD71" t="e">
            <v>#REF!</v>
          </cell>
          <cell r="BE71" t="e">
            <v>#REF!</v>
          </cell>
          <cell r="BF71" t="e">
            <v>#REF!</v>
          </cell>
          <cell r="BG71" t="e">
            <v>#REF!</v>
          </cell>
          <cell r="BH71" t="e">
            <v>#REF!</v>
          </cell>
          <cell r="BI71" t="e">
            <v>#REF!</v>
          </cell>
          <cell r="BJ71" t="e">
            <v>#REF!</v>
          </cell>
          <cell r="BK71" t="e">
            <v>#REF!</v>
          </cell>
          <cell r="BL71" t="e">
            <v>#REF!</v>
          </cell>
          <cell r="BM71" t="e">
            <v>#REF!</v>
          </cell>
          <cell r="BO71">
            <v>716.3</v>
          </cell>
          <cell r="BP71">
            <v>714.07</v>
          </cell>
          <cell r="BQ71">
            <v>716.55</v>
          </cell>
          <cell r="BR71">
            <v>714.32</v>
          </cell>
          <cell r="BS71">
            <v>717.75432137390692</v>
          </cell>
          <cell r="BT71">
            <v>715.51900000000001</v>
          </cell>
          <cell r="BV71">
            <v>1.2043213739069643</v>
          </cell>
          <cell r="BW71">
            <v>1.1989999999999554</v>
          </cell>
          <cell r="BX71">
            <v>1.4543213739069643</v>
          </cell>
          <cell r="BY71">
            <v>250</v>
          </cell>
          <cell r="BZ71">
            <v>0.71250000000000002</v>
          </cell>
          <cell r="CA71">
            <v>0.3125</v>
          </cell>
          <cell r="CB71">
            <v>1.2016606869534598</v>
          </cell>
          <cell r="CC71">
            <v>3</v>
          </cell>
          <cell r="CD71">
            <v>1.3235831854292277</v>
          </cell>
          <cell r="CE71">
            <v>1209.4654976605016</v>
          </cell>
          <cell r="CF71">
            <v>5.7962828594546489E-2</v>
          </cell>
          <cell r="CG71">
            <v>1815.435191939323</v>
          </cell>
          <cell r="CH71">
            <v>3024.9006895998245</v>
          </cell>
          <cell r="CI71">
            <v>2</v>
          </cell>
          <cell r="CJ71">
            <v>1</v>
          </cell>
          <cell r="CK71">
            <v>1.5</v>
          </cell>
          <cell r="CL71">
            <v>2345</v>
          </cell>
          <cell r="CM71">
            <v>1.9349044922813377</v>
          </cell>
          <cell r="CN71">
            <v>2.2000000000000002</v>
          </cell>
          <cell r="CO71" t="str">
            <v/>
          </cell>
          <cell r="CP71">
            <v>3</v>
          </cell>
          <cell r="CQ71">
            <v>3</v>
          </cell>
          <cell r="DV71" t="str">
            <v>250 mm</v>
          </cell>
          <cell r="DW71">
            <v>58.83</v>
          </cell>
          <cell r="DX71" t="str">
            <v>1</v>
          </cell>
          <cell r="DY71" t="str">
            <v>CS</v>
          </cell>
          <cell r="DZ71">
            <v>716.3</v>
          </cell>
          <cell r="EA71">
            <v>714.06999999999994</v>
          </cell>
        </row>
        <row r="72">
          <cell r="A72">
            <v>34</v>
          </cell>
          <cell r="B72" t="str">
            <v>C62</v>
          </cell>
          <cell r="C72" t="str">
            <v>C63</v>
          </cell>
          <cell r="F72">
            <v>0.25011</v>
          </cell>
          <cell r="G72">
            <v>2.33</v>
          </cell>
          <cell r="K72">
            <v>0.1211545124428197</v>
          </cell>
          <cell r="L72">
            <v>10.121154512442819</v>
          </cell>
          <cell r="M72">
            <v>10.121154512442819</v>
          </cell>
          <cell r="N72">
            <v>189.04667411689451</v>
          </cell>
          <cell r="O72">
            <v>0.62422542882804455</v>
          </cell>
          <cell r="P72">
            <v>29.961328780959093</v>
          </cell>
          <cell r="Q72">
            <v>0</v>
          </cell>
          <cell r="R72">
            <v>0</v>
          </cell>
          <cell r="S72">
            <v>0.25011</v>
          </cell>
          <cell r="U72">
            <v>40</v>
          </cell>
          <cell r="V72">
            <v>158.4</v>
          </cell>
          <cell r="X72">
            <v>0.25011</v>
          </cell>
          <cell r="Y72">
            <v>0.125055</v>
          </cell>
          <cell r="AB72" t="str">
            <v/>
          </cell>
          <cell r="AC72">
            <v>126.72000000000001</v>
          </cell>
          <cell r="AD72">
            <v>5.8666666666666666E-2</v>
          </cell>
          <cell r="AE72">
            <v>0.23466666666666666</v>
          </cell>
          <cell r="AF72">
            <v>0.35972166666666666</v>
          </cell>
          <cell r="AG72">
            <v>0.43475466666666668</v>
          </cell>
          <cell r="AH72">
            <v>31.461328780959093</v>
          </cell>
          <cell r="AI72">
            <v>7.97</v>
          </cell>
          <cell r="AJ72">
            <v>0.63</v>
          </cell>
          <cell r="AK72">
            <v>10</v>
          </cell>
          <cell r="AL72">
            <v>0.22700000000000001</v>
          </cell>
          <cell r="AM72">
            <v>0.01</v>
          </cell>
          <cell r="AN72">
            <v>0.15148689270019527</v>
          </cell>
          <cell r="AO72">
            <v>0.14808203124999997</v>
          </cell>
          <cell r="AP72">
            <v>0.66734313964843728</v>
          </cell>
          <cell r="AQ72">
            <v>1.0964178445055512</v>
          </cell>
          <cell r="AR72">
            <v>0.95495069686344947</v>
          </cell>
          <cell r="AS72">
            <v>0.29730018767143679</v>
          </cell>
          <cell r="AT72">
            <v>6.1270748713058064E-2</v>
          </cell>
          <cell r="AU72">
            <v>0.21275764141325335</v>
          </cell>
          <cell r="AV72">
            <v>1.1741397221590137</v>
          </cell>
          <cell r="AW72">
            <v>47.518352688076824</v>
          </cell>
          <cell r="AX72">
            <v>0.66208795131177356</v>
          </cell>
          <cell r="AY72">
            <v>119.15647129298684</v>
          </cell>
          <cell r="AZ72" t="str">
            <v>00°00'00''</v>
          </cell>
          <cell r="BA72" t="e">
            <v>#VALUE!</v>
          </cell>
          <cell r="BB72">
            <v>1E-3</v>
          </cell>
          <cell r="BC72" t="e">
            <v>#VALUE!</v>
          </cell>
          <cell r="BD72" t="e">
            <v>#VALUE!</v>
          </cell>
          <cell r="BE72" t="e">
            <v>#VALUE!</v>
          </cell>
          <cell r="BF72" t="e">
            <v>#VALUE!</v>
          </cell>
          <cell r="BG72" t="e">
            <v>#VALUE!</v>
          </cell>
          <cell r="BH72" t="e">
            <v>#VALUE!</v>
          </cell>
          <cell r="BI72" t="e">
            <v>#VALUE!</v>
          </cell>
          <cell r="BJ72" t="e">
            <v>#VALUE!</v>
          </cell>
          <cell r="BK72" t="e">
            <v>#VALUE!</v>
          </cell>
          <cell r="BL72" t="e">
            <v>#VALUE!</v>
          </cell>
          <cell r="BM72" t="e">
            <v>#VALUE!</v>
          </cell>
          <cell r="BN72">
            <v>0.40000000000009095</v>
          </cell>
          <cell r="BO72">
            <v>713.67</v>
          </cell>
          <cell r="BP72">
            <v>713.62</v>
          </cell>
          <cell r="BQ72">
            <v>713.89699999999993</v>
          </cell>
          <cell r="BR72">
            <v>713.84699999999998</v>
          </cell>
          <cell r="BS72">
            <v>715.51900000000001</v>
          </cell>
          <cell r="BT72">
            <v>716.04096664480971</v>
          </cell>
          <cell r="BU72" t="str">
            <v/>
          </cell>
          <cell r="BV72">
            <v>1.6220000000000709</v>
          </cell>
          <cell r="BW72">
            <v>2.1939666448097341</v>
          </cell>
          <cell r="BX72">
            <v>1.849000000000071</v>
          </cell>
          <cell r="BY72">
            <v>250</v>
          </cell>
          <cell r="BZ72">
            <v>0.65</v>
          </cell>
          <cell r="CA72">
            <v>0.25</v>
          </cell>
          <cell r="CB72">
            <v>1.9079833224049025</v>
          </cell>
          <cell r="CC72">
            <v>3</v>
          </cell>
          <cell r="CD72">
            <v>1.9515635668009799</v>
          </cell>
          <cell r="CE72">
            <v>3434.3699803288246</v>
          </cell>
          <cell r="CF72">
            <v>2.0593399812147743E-2</v>
          </cell>
          <cell r="CG72">
            <v>633.91672942896321</v>
          </cell>
          <cell r="CH72">
            <v>4068.2867097577878</v>
          </cell>
          <cell r="CI72">
            <v>4</v>
          </cell>
          <cell r="CJ72">
            <v>1</v>
          </cell>
          <cell r="CK72" t="str">
            <v/>
          </cell>
          <cell r="CL72" t="str">
            <v/>
          </cell>
          <cell r="CM72" t="str">
            <v/>
          </cell>
          <cell r="CN72" t="str">
            <v/>
          </cell>
          <cell r="CO72">
            <v>0.63081481588887955</v>
          </cell>
          <cell r="CP72">
            <v>3</v>
          </cell>
          <cell r="CQ72">
            <v>3</v>
          </cell>
          <cell r="DV72" t="str">
            <v>250 mm</v>
          </cell>
          <cell r="DW72">
            <v>7.97</v>
          </cell>
          <cell r="DX72" t="str">
            <v>-</v>
          </cell>
          <cell r="DY72" t="str">
            <v>PVC</v>
          </cell>
          <cell r="DZ72">
            <v>713.67</v>
          </cell>
          <cell r="EA72">
            <v>713.62</v>
          </cell>
        </row>
        <row r="73">
          <cell r="AD73" t="str">
            <v/>
          </cell>
        </row>
        <row r="74">
          <cell r="A74" t="str">
            <v>SECTOR 6</v>
          </cell>
        </row>
        <row r="76">
          <cell r="A76">
            <v>35</v>
          </cell>
          <cell r="B76" t="str">
            <v>C13</v>
          </cell>
          <cell r="C76" t="str">
            <v>C27</v>
          </cell>
          <cell r="D76">
            <v>0.13056099999999998</v>
          </cell>
          <cell r="F76">
            <v>0.13056099999999998</v>
          </cell>
          <cell r="G76">
            <v>2.33</v>
          </cell>
          <cell r="H76">
            <v>40.68</v>
          </cell>
          <cell r="I76">
            <v>6.6200000000000045</v>
          </cell>
          <cell r="J76">
            <v>16.273352999016726</v>
          </cell>
          <cell r="K76" t="str">
            <v/>
          </cell>
          <cell r="L76">
            <v>5</v>
          </cell>
          <cell r="M76">
            <v>10</v>
          </cell>
          <cell r="N76">
            <v>190.32831544687943</v>
          </cell>
          <cell r="O76">
            <v>0.63506954780995117</v>
          </cell>
          <cell r="P76">
            <v>15.781132272780271</v>
          </cell>
          <cell r="Q76">
            <v>0.13056099999999998</v>
          </cell>
          <cell r="R76">
            <v>0</v>
          </cell>
          <cell r="S76">
            <v>0.13056099999999998</v>
          </cell>
          <cell r="U76">
            <v>9</v>
          </cell>
          <cell r="V76">
            <v>158.4</v>
          </cell>
          <cell r="Y76">
            <v>0</v>
          </cell>
          <cell r="AB76" t="str">
            <v/>
          </cell>
          <cell r="AC76">
            <v>126.72000000000001</v>
          </cell>
          <cell r="AD76">
            <v>1.32E-2</v>
          </cell>
          <cell r="AE76">
            <v>5.28E-2</v>
          </cell>
          <cell r="AF76">
            <v>5.28E-2</v>
          </cell>
          <cell r="AG76">
            <v>9.1968300000000003E-2</v>
          </cell>
          <cell r="AH76">
            <v>17.281132272780269</v>
          </cell>
          <cell r="AI76">
            <v>56.279999999999994</v>
          </cell>
          <cell r="AJ76">
            <v>15.16</v>
          </cell>
          <cell r="AK76">
            <v>10</v>
          </cell>
          <cell r="AL76">
            <v>0.25</v>
          </cell>
          <cell r="AM76">
            <v>1.4E-2</v>
          </cell>
          <cell r="AN76">
            <v>5.3994655609130859E-2</v>
          </cell>
          <cell r="AO76">
            <v>0.10546875</v>
          </cell>
          <cell r="AP76">
            <v>0.21597862243652344</v>
          </cell>
          <cell r="AQ76">
            <v>2.2156616006192431</v>
          </cell>
          <cell r="AR76">
            <v>3.6301843147368764</v>
          </cell>
          <cell r="AS76">
            <v>3.0221246271479751</v>
          </cell>
          <cell r="AT76">
            <v>0.25021184140971586</v>
          </cell>
          <cell r="AU76">
            <v>0.30420649701884672</v>
          </cell>
          <cell r="AV76">
            <v>4.3874667553122553</v>
          </cell>
          <cell r="AW76">
            <v>215.36927072435043</v>
          </cell>
          <cell r="AX76">
            <v>8.0239544920492692E-2</v>
          </cell>
          <cell r="AY76">
            <v>300.65294645163277</v>
          </cell>
          <cell r="AZ76" t="e">
            <v>#REF!</v>
          </cell>
          <cell r="BA76" t="e">
            <v>#REF!</v>
          </cell>
          <cell r="BB76" t="e">
            <v>#REF!</v>
          </cell>
          <cell r="BC76" t="e">
            <v>#REF!</v>
          </cell>
          <cell r="BD76" t="e">
            <v>#REF!</v>
          </cell>
          <cell r="BE76" t="e">
            <v>#REF!</v>
          </cell>
          <cell r="BF76" t="e">
            <v>#REF!</v>
          </cell>
          <cell r="BG76" t="e">
            <v>#REF!</v>
          </cell>
          <cell r="BH76" t="e">
            <v>#REF!</v>
          </cell>
          <cell r="BI76" t="e">
            <v>#REF!</v>
          </cell>
          <cell r="BJ76" t="e">
            <v>#REF!</v>
          </cell>
          <cell r="BK76" t="e">
            <v>#REF!</v>
          </cell>
          <cell r="BL76" t="e">
            <v>#REF!</v>
          </cell>
          <cell r="BM76" t="e">
            <v>#REF!</v>
          </cell>
          <cell r="BO76">
            <v>733.06</v>
          </cell>
          <cell r="BP76">
            <v>724.53</v>
          </cell>
          <cell r="BQ76">
            <v>733.31</v>
          </cell>
          <cell r="BR76">
            <v>724.78</v>
          </cell>
          <cell r="BS76">
            <v>734.50553245312699</v>
          </cell>
          <cell r="BT76">
            <v>725.985249438246</v>
          </cell>
          <cell r="BV76">
            <v>1.1955324531270435</v>
          </cell>
          <cell r="BW76">
            <v>1.2052494382460281</v>
          </cell>
          <cell r="BX76">
            <v>1.4455324531270435</v>
          </cell>
          <cell r="BY76">
            <v>250</v>
          </cell>
          <cell r="BZ76">
            <v>0.71250000000000002</v>
          </cell>
          <cell r="CA76">
            <v>0.3125</v>
          </cell>
          <cell r="CB76">
            <v>1.2003909456865358</v>
          </cell>
          <cell r="CC76">
            <v>3</v>
          </cell>
          <cell r="CD76">
            <v>1.322508429652772</v>
          </cell>
          <cell r="CE76">
            <v>1208.4834059836473</v>
          </cell>
          <cell r="CF76">
            <v>5.8066186253963759E-2</v>
          </cell>
          <cell r="CG76">
            <v>1818.8914935369526</v>
          </cell>
          <cell r="CH76">
            <v>3027.3748995205997</v>
          </cell>
          <cell r="CI76">
            <v>2</v>
          </cell>
          <cell r="CJ76">
            <v>1</v>
          </cell>
          <cell r="CK76">
            <v>1.5</v>
          </cell>
          <cell r="CL76">
            <v>2345</v>
          </cell>
          <cell r="CM76">
            <v>1.9364871425504899</v>
          </cell>
          <cell r="CN76">
            <v>2.2000000000000002</v>
          </cell>
          <cell r="CO76" t="str">
            <v/>
          </cell>
          <cell r="CP76">
            <v>3</v>
          </cell>
          <cell r="CQ76">
            <v>3</v>
          </cell>
          <cell r="DV76" t="str">
            <v>250 mm</v>
          </cell>
          <cell r="DW76">
            <v>56.279999999999994</v>
          </cell>
          <cell r="DX76" t="str">
            <v>1</v>
          </cell>
          <cell r="DY76" t="str">
            <v>CS</v>
          </cell>
          <cell r="DZ76">
            <v>733.06</v>
          </cell>
          <cell r="EA76">
            <v>724.53</v>
          </cell>
        </row>
        <row r="77">
          <cell r="A77">
            <v>36</v>
          </cell>
          <cell r="B77" t="str">
            <v>C27</v>
          </cell>
          <cell r="C77" t="str">
            <v>C37</v>
          </cell>
          <cell r="D77">
            <v>5.8717999999999992E-2</v>
          </cell>
          <cell r="F77">
            <v>0.18927899999999998</v>
          </cell>
          <cell r="G77">
            <v>2.33</v>
          </cell>
          <cell r="K77">
            <v>0.16499798339261612</v>
          </cell>
          <cell r="L77">
            <v>10.164997983392617</v>
          </cell>
          <cell r="M77">
            <v>10.164997983392617</v>
          </cell>
          <cell r="N77">
            <v>188.58866752679822</v>
          </cell>
          <cell r="O77">
            <v>0.6374956830140498</v>
          </cell>
          <cell r="P77">
            <v>22.840472198070245</v>
          </cell>
          <cell r="Q77">
            <v>5.8717999999999992E-2</v>
          </cell>
          <cell r="R77">
            <v>0</v>
          </cell>
          <cell r="S77">
            <v>0.18927899999999998</v>
          </cell>
          <cell r="U77">
            <v>20</v>
          </cell>
          <cell r="V77">
            <v>158.4</v>
          </cell>
          <cell r="Y77">
            <v>0</v>
          </cell>
          <cell r="AB77" t="str">
            <v/>
          </cell>
          <cell r="AC77">
            <v>126.72000000000001</v>
          </cell>
          <cell r="AD77">
            <v>2.9333333333333333E-2</v>
          </cell>
          <cell r="AE77">
            <v>0.11733333333333333</v>
          </cell>
          <cell r="AF77">
            <v>0.11733333333333333</v>
          </cell>
          <cell r="AG77">
            <v>0.17411703333333334</v>
          </cell>
          <cell r="AH77">
            <v>24.340472198070245</v>
          </cell>
          <cell r="AI77">
            <v>26.18</v>
          </cell>
          <cell r="AJ77">
            <v>19.899999999999999</v>
          </cell>
          <cell r="AK77">
            <v>10</v>
          </cell>
          <cell r="AL77">
            <v>0.25</v>
          </cell>
          <cell r="AM77">
            <v>1.4E-2</v>
          </cell>
          <cell r="AN77">
            <v>5.9851169586181641E-2</v>
          </cell>
          <cell r="AO77">
            <v>0.125</v>
          </cell>
          <cell r="AP77">
            <v>0.23940467834472656</v>
          </cell>
          <cell r="AQ77">
            <v>2.6963303478406777</v>
          </cell>
          <cell r="AR77">
            <v>4.1815948814210238</v>
          </cell>
          <cell r="AS77">
            <v>4.3433515222482848</v>
          </cell>
          <cell r="AT77">
            <v>0.37055032337852345</v>
          </cell>
          <cell r="AU77">
            <v>0.43040149296470509</v>
          </cell>
          <cell r="AV77">
            <v>5.0267903919129902</v>
          </cell>
          <cell r="AW77">
            <v>246.75199634952511</v>
          </cell>
          <cell r="AX77">
            <v>9.8643466144816422E-2</v>
          </cell>
          <cell r="AY77">
            <v>300.57427830454486</v>
          </cell>
          <cell r="AZ77" t="str">
            <v>00°00'00''</v>
          </cell>
          <cell r="BA77" t="e">
            <v>#VALUE!</v>
          </cell>
          <cell r="BB77">
            <v>0.126</v>
          </cell>
          <cell r="BC77" t="e">
            <v>#VALUE!</v>
          </cell>
          <cell r="BD77" t="e">
            <v>#VALUE!</v>
          </cell>
          <cell r="BE77" t="e">
            <v>#VALUE!</v>
          </cell>
          <cell r="BF77" t="e">
            <v>#VALUE!</v>
          </cell>
          <cell r="BG77" t="e">
            <v>#VALUE!</v>
          </cell>
          <cell r="BH77" t="e">
            <v>#VALUE!</v>
          </cell>
          <cell r="BI77" t="e">
            <v>#VALUE!</v>
          </cell>
          <cell r="BJ77" t="e">
            <v>#VALUE!</v>
          </cell>
          <cell r="BK77" t="e">
            <v>#VALUE!</v>
          </cell>
          <cell r="BL77" t="e">
            <v>#VALUE!</v>
          </cell>
          <cell r="BM77" t="e">
            <v>#VALUE!</v>
          </cell>
          <cell r="BN77">
            <v>1.999999999998181E-2</v>
          </cell>
          <cell r="BO77">
            <v>724.51</v>
          </cell>
          <cell r="BP77">
            <v>719.3</v>
          </cell>
          <cell r="BQ77">
            <v>724.76</v>
          </cell>
          <cell r="BR77">
            <v>719.55</v>
          </cell>
          <cell r="BS77">
            <v>725.985249438246</v>
          </cell>
          <cell r="BT77">
            <v>720.75150981208958</v>
          </cell>
          <cell r="BU77" t="str">
            <v/>
          </cell>
          <cell r="BV77">
            <v>1.22524943824601</v>
          </cell>
          <cell r="BW77">
            <v>1.2015098120896255</v>
          </cell>
          <cell r="BX77">
            <v>1.47524943824601</v>
          </cell>
          <cell r="BY77">
            <v>250</v>
          </cell>
          <cell r="BZ77">
            <v>0.71250000000000002</v>
          </cell>
          <cell r="CA77">
            <v>0.3125</v>
          </cell>
          <cell r="CB77">
            <v>1.2133796251678177</v>
          </cell>
          <cell r="CC77">
            <v>3</v>
          </cell>
          <cell r="CD77">
            <v>1.3334754493142476</v>
          </cell>
          <cell r="CE77">
            <v>1218.5048629186849</v>
          </cell>
          <cell r="CF77">
            <v>5.7021035374993811E-2</v>
          </cell>
          <cell r="CG77">
            <v>1784.0109273096268</v>
          </cell>
          <cell r="CH77">
            <v>3002.5157902283117</v>
          </cell>
          <cell r="CI77">
            <v>2</v>
          </cell>
          <cell r="CJ77">
            <v>1</v>
          </cell>
          <cell r="CK77">
            <v>1.5</v>
          </cell>
          <cell r="CL77">
            <v>2345</v>
          </cell>
          <cell r="CM77">
            <v>1.9205857933230139</v>
          </cell>
          <cell r="CN77">
            <v>2.2000000000000002</v>
          </cell>
          <cell r="CO77" t="str">
            <v/>
          </cell>
          <cell r="CP77">
            <v>3</v>
          </cell>
          <cell r="CQ77">
            <v>3</v>
          </cell>
          <cell r="DV77" t="str">
            <v>250 mm</v>
          </cell>
          <cell r="DW77">
            <v>26.18</v>
          </cell>
          <cell r="DX77" t="str">
            <v>1</v>
          </cell>
          <cell r="DY77" t="str">
            <v>CS</v>
          </cell>
          <cell r="DZ77">
            <v>724.51</v>
          </cell>
          <cell r="EA77">
            <v>719.3</v>
          </cell>
        </row>
        <row r="78">
          <cell r="A78">
            <v>37</v>
          </cell>
          <cell r="B78" t="str">
            <v>C37</v>
          </cell>
          <cell r="C78" t="str">
            <v>C39</v>
          </cell>
          <cell r="D78">
            <v>2.1915E-2</v>
          </cell>
          <cell r="F78">
            <v>0.21119399999999997</v>
          </cell>
          <cell r="G78">
            <v>2.33</v>
          </cell>
          <cell r="K78">
            <v>8.5393223587953079E-2</v>
          </cell>
          <cell r="L78">
            <v>10.25039120698057</v>
          </cell>
          <cell r="M78">
            <v>10.25039120698057</v>
          </cell>
          <cell r="N78">
            <v>187.70527413870511</v>
          </cell>
          <cell r="O78">
            <v>0.63014250300535823</v>
          </cell>
          <cell r="P78">
            <v>25.432601875019586</v>
          </cell>
          <cell r="Q78">
            <v>2.1915E-2</v>
          </cell>
          <cell r="R78">
            <v>0</v>
          </cell>
          <cell r="S78">
            <v>0.21119399999999997</v>
          </cell>
          <cell r="U78">
            <v>20</v>
          </cell>
          <cell r="V78">
            <v>158.4</v>
          </cell>
          <cell r="Y78">
            <v>0</v>
          </cell>
          <cell r="AB78" t="str">
            <v/>
          </cell>
          <cell r="AC78">
            <v>126.72000000000001</v>
          </cell>
          <cell r="AD78">
            <v>2.9333333333333333E-2</v>
          </cell>
          <cell r="AE78">
            <v>0.11733333333333333</v>
          </cell>
          <cell r="AF78">
            <v>0.11733333333333333</v>
          </cell>
          <cell r="AG78">
            <v>0.18069153333333332</v>
          </cell>
          <cell r="AH78">
            <v>26.932601875019586</v>
          </cell>
          <cell r="AI78">
            <v>14.270000000000001</v>
          </cell>
          <cell r="AJ78">
            <v>10.09</v>
          </cell>
          <cell r="AK78">
            <v>10</v>
          </cell>
          <cell r="AL78">
            <v>0.22700000000000001</v>
          </cell>
          <cell r="AM78">
            <v>0.01</v>
          </cell>
          <cell r="AN78">
            <v>6.5245484352111818E-2</v>
          </cell>
          <cell r="AO78">
            <v>0.13655468750000002</v>
          </cell>
          <cell r="AP78">
            <v>0.28742504119873047</v>
          </cell>
          <cell r="AQ78">
            <v>2.7992963079505802</v>
          </cell>
          <cell r="AR78">
            <v>4.126596540819766</v>
          </cell>
          <cell r="AS78">
            <v>2.3420885133347937</v>
          </cell>
          <cell r="AT78">
            <v>0.39939142811955908</v>
          </cell>
          <cell r="AU78">
            <v>0.46463691247167088</v>
          </cell>
          <cell r="AV78">
            <v>4.6988879534400789</v>
          </cell>
          <cell r="AW78">
            <v>190.16766982616562</v>
          </cell>
          <cell r="AX78">
            <v>0.14162555548815936</v>
          </cell>
          <cell r="AY78">
            <v>303.0188456878073</v>
          </cell>
          <cell r="AZ78" t="str">
            <v>02°26'40''</v>
          </cell>
          <cell r="BA78" t="e">
            <v>#VALUE!</v>
          </cell>
          <cell r="BB78">
            <v>3.4000000000000002E-2</v>
          </cell>
          <cell r="BC78" t="e">
            <v>#VALUE!</v>
          </cell>
          <cell r="BD78" t="e">
            <v>#VALUE!</v>
          </cell>
          <cell r="BE78" t="e">
            <v>#VALUE!</v>
          </cell>
          <cell r="BF78" t="e">
            <v>#VALUE!</v>
          </cell>
          <cell r="BG78" t="e">
            <v>#VALUE!</v>
          </cell>
          <cell r="BH78" t="e">
            <v>#VALUE!</v>
          </cell>
          <cell r="BI78" t="e">
            <v>#VALUE!</v>
          </cell>
          <cell r="BJ78" t="e">
            <v>#VALUE!</v>
          </cell>
          <cell r="BK78" t="e">
            <v>#VALUE!</v>
          </cell>
          <cell r="BL78" t="e">
            <v>#VALUE!</v>
          </cell>
          <cell r="BM78" t="e">
            <v>#VALUE!</v>
          </cell>
          <cell r="BN78">
            <v>2.9999999999972715E-2</v>
          </cell>
          <cell r="BO78">
            <v>719.27</v>
          </cell>
          <cell r="BP78">
            <v>717.83</v>
          </cell>
          <cell r="BQ78">
            <v>719.49699999999996</v>
          </cell>
          <cell r="BR78">
            <v>718.05700000000002</v>
          </cell>
          <cell r="BS78">
            <v>720.75150981208958</v>
          </cell>
          <cell r="BT78">
            <v>719.99733945436037</v>
          </cell>
          <cell r="BU78" t="str">
            <v/>
          </cell>
          <cell r="BV78">
            <v>1.2545098120896228</v>
          </cell>
          <cell r="BW78">
            <v>1.9403394543603554</v>
          </cell>
          <cell r="BX78">
            <v>1.4815098120896228</v>
          </cell>
          <cell r="BY78">
            <v>250</v>
          </cell>
          <cell r="BZ78">
            <v>0.65</v>
          </cell>
          <cell r="CA78">
            <v>0.25</v>
          </cell>
          <cell r="CB78">
            <v>1.5974246332249891</v>
          </cell>
          <cell r="CC78">
            <v>4</v>
          </cell>
          <cell r="CD78">
            <v>1.5645614401076875</v>
          </cell>
          <cell r="CE78">
            <v>3114.9780347887286</v>
          </cell>
          <cell r="CF78">
            <v>2.867416841609027E-2</v>
          </cell>
          <cell r="CG78">
            <v>856.55511045402238</v>
          </cell>
          <cell r="CH78">
            <v>3971.5331452427508</v>
          </cell>
          <cell r="CI78">
            <v>4</v>
          </cell>
          <cell r="CJ78">
            <v>1</v>
          </cell>
          <cell r="CK78" t="str">
            <v/>
          </cell>
          <cell r="CL78" t="str">
            <v/>
          </cell>
          <cell r="CM78" t="str">
            <v/>
          </cell>
          <cell r="CN78" t="str">
            <v/>
          </cell>
          <cell r="CO78">
            <v>0.6028530219266941</v>
          </cell>
          <cell r="CP78">
            <v>3</v>
          </cell>
          <cell r="CQ78">
            <v>3</v>
          </cell>
          <cell r="DV78" t="str">
            <v>250 mm</v>
          </cell>
          <cell r="DW78">
            <v>14.270000000000001</v>
          </cell>
          <cell r="DX78" t="str">
            <v>-</v>
          </cell>
          <cell r="DY78" t="str">
            <v>PVC</v>
          </cell>
          <cell r="DZ78">
            <v>719.27</v>
          </cell>
          <cell r="EA78">
            <v>717.82999999999993</v>
          </cell>
        </row>
        <row r="79">
          <cell r="AD79" t="str">
            <v/>
          </cell>
        </row>
        <row r="80">
          <cell r="A80" t="str">
            <v>DISTRITO 2</v>
          </cell>
        </row>
        <row r="81">
          <cell r="AD81" t="str">
            <v/>
          </cell>
          <cell r="BU81" t="str">
            <v/>
          </cell>
        </row>
        <row r="82">
          <cell r="A82">
            <v>38</v>
          </cell>
          <cell r="B82" t="str">
            <v>C77</v>
          </cell>
          <cell r="C82" t="str">
            <v>C81</v>
          </cell>
          <cell r="D82">
            <v>0.11669000000000002</v>
          </cell>
          <cell r="F82">
            <v>0.11669000000000002</v>
          </cell>
          <cell r="G82">
            <v>2.33</v>
          </cell>
          <cell r="H82">
            <v>2</v>
          </cell>
          <cell r="I82">
            <v>0.5</v>
          </cell>
          <cell r="J82">
            <v>25</v>
          </cell>
          <cell r="K82" t="str">
            <v/>
          </cell>
          <cell r="L82">
            <v>5</v>
          </cell>
          <cell r="M82">
            <v>10</v>
          </cell>
          <cell r="N82">
            <v>190.32831544687943</v>
          </cell>
          <cell r="O82">
            <v>0.63114984264322405</v>
          </cell>
          <cell r="P82">
            <v>14.017466339580299</v>
          </cell>
          <cell r="Q82">
            <v>0.11669000000000002</v>
          </cell>
          <cell r="R82">
            <v>0</v>
          </cell>
          <cell r="S82">
            <v>0.11669000000000002</v>
          </cell>
          <cell r="U82">
            <v>20</v>
          </cell>
          <cell r="V82">
            <v>158.4</v>
          </cell>
          <cell r="W82">
            <v>0.11669000000000002</v>
          </cell>
          <cell r="X82">
            <v>0.11669000000000002</v>
          </cell>
          <cell r="Y82">
            <v>5.8345000000000008E-2</v>
          </cell>
          <cell r="AB82" t="str">
            <v/>
          </cell>
          <cell r="AC82">
            <v>126.72000000000001</v>
          </cell>
          <cell r="AD82">
            <v>2.9333333333333333E-2</v>
          </cell>
          <cell r="AE82">
            <v>0.11733333333333333</v>
          </cell>
          <cell r="AF82">
            <v>0.17567833333333333</v>
          </cell>
          <cell r="AG82">
            <v>0.21068533333333334</v>
          </cell>
          <cell r="AH82">
            <v>15.517466339580299</v>
          </cell>
          <cell r="AI82">
            <v>47.37</v>
          </cell>
          <cell r="AJ82">
            <v>7.39</v>
          </cell>
          <cell r="AK82">
            <v>10</v>
          </cell>
          <cell r="AL82">
            <v>0.25</v>
          </cell>
          <cell r="AM82">
            <v>1.4E-2</v>
          </cell>
          <cell r="AN82">
            <v>6.1221122741699219E-2</v>
          </cell>
          <cell r="AO82">
            <v>9.9609375E-2</v>
          </cell>
          <cell r="AP82">
            <v>0.24488449096679688</v>
          </cell>
          <cell r="AQ82">
            <v>1.6648407365902147</v>
          </cell>
          <cell r="AR82">
            <v>2.5507484971143466</v>
          </cell>
          <cell r="AS82">
            <v>1.6451036520531588</v>
          </cell>
          <cell r="AT82">
            <v>0.14126884190674049</v>
          </cell>
          <cell r="AU82">
            <v>0.20248996464843971</v>
          </cell>
          <cell r="AV82">
            <v>3.0632783203427554</v>
          </cell>
          <cell r="AW82">
            <v>150.36832292327625</v>
          </cell>
          <cell r="AX82">
            <v>0.10319637831897555</v>
          </cell>
          <cell r="AY82">
            <v>216.83231289606789</v>
          </cell>
          <cell r="AZ82" t="e">
            <v>#REF!</v>
          </cell>
          <cell r="BA82" t="e">
            <v>#REF!</v>
          </cell>
          <cell r="BB82" t="e">
            <v>#REF!</v>
          </cell>
          <cell r="BC82" t="e">
            <v>#REF!</v>
          </cell>
          <cell r="BD82" t="e">
            <v>#REF!</v>
          </cell>
          <cell r="BE82" t="e">
            <v>#REF!</v>
          </cell>
          <cell r="BF82" t="e">
            <v>#REF!</v>
          </cell>
          <cell r="BG82" t="e">
            <v>#REF!</v>
          </cell>
          <cell r="BH82" t="e">
            <v>#REF!</v>
          </cell>
          <cell r="BI82" t="e">
            <v>#REF!</v>
          </cell>
          <cell r="BJ82" t="e">
            <v>#REF!</v>
          </cell>
          <cell r="BK82" t="e">
            <v>#REF!</v>
          </cell>
          <cell r="BL82" t="e">
            <v>#REF!</v>
          </cell>
          <cell r="BM82" t="e">
            <v>#REF!</v>
          </cell>
          <cell r="BO82">
            <v>726.08</v>
          </cell>
          <cell r="BP82">
            <v>722.58</v>
          </cell>
          <cell r="BQ82">
            <v>726.32999999999993</v>
          </cell>
          <cell r="BR82">
            <v>722.83</v>
          </cell>
          <cell r="BS82">
            <v>727.52591500558594</v>
          </cell>
          <cell r="BT82">
            <v>724.06805408539549</v>
          </cell>
          <cell r="BU82" t="str">
            <v/>
          </cell>
          <cell r="BV82">
            <v>1.1959150055860164</v>
          </cell>
          <cell r="BW82">
            <v>1.2380540853954471</v>
          </cell>
          <cell r="BX82">
            <v>1.4459150055860164</v>
          </cell>
          <cell r="BY82">
            <v>250</v>
          </cell>
          <cell r="BZ82">
            <v>0.71250000000000002</v>
          </cell>
          <cell r="CA82">
            <v>0.3125</v>
          </cell>
          <cell r="CB82">
            <v>1.2169845454907318</v>
          </cell>
          <cell r="CC82">
            <v>3</v>
          </cell>
          <cell r="CD82">
            <v>1.3365086534053725</v>
          </cell>
          <cell r="CE82">
            <v>1221.2765479445779</v>
          </cell>
          <cell r="CF82">
            <v>5.6735670533309968E-2</v>
          </cell>
          <cell r="CG82">
            <v>1774.5141259269124</v>
          </cell>
          <cell r="CH82">
            <v>2995.7906738714901</v>
          </cell>
          <cell r="CI82">
            <v>2</v>
          </cell>
          <cell r="CJ82">
            <v>1</v>
          </cell>
          <cell r="CK82">
            <v>1.5</v>
          </cell>
          <cell r="CL82">
            <v>2345</v>
          </cell>
          <cell r="CM82">
            <v>1.9162840131374137</v>
          </cell>
          <cell r="CN82">
            <v>2.2000000000000002</v>
          </cell>
          <cell r="CO82" t="str">
            <v/>
          </cell>
          <cell r="CP82">
            <v>3</v>
          </cell>
          <cell r="CQ82">
            <v>3</v>
          </cell>
          <cell r="DV82" t="str">
            <v>250 mm</v>
          </cell>
          <cell r="DW82">
            <v>47.37</v>
          </cell>
          <cell r="DX82" t="str">
            <v>1</v>
          </cell>
          <cell r="DY82" t="str">
            <v>CS</v>
          </cell>
          <cell r="DZ82">
            <v>726.07999999999993</v>
          </cell>
          <cell r="EA82">
            <v>722.57999999999993</v>
          </cell>
        </row>
        <row r="83">
          <cell r="AD83" t="str">
            <v/>
          </cell>
          <cell r="BU83" t="str">
            <v/>
          </cell>
        </row>
        <row r="84">
          <cell r="A84">
            <v>39</v>
          </cell>
          <cell r="B84" t="str">
            <v>C83'</v>
          </cell>
          <cell r="C84" t="str">
            <v>C83</v>
          </cell>
          <cell r="D84">
            <v>0.10196000000000001</v>
          </cell>
          <cell r="F84">
            <v>0.10196000000000001</v>
          </cell>
          <cell r="G84">
            <v>2.33</v>
          </cell>
          <cell r="H84">
            <v>53.33</v>
          </cell>
          <cell r="I84">
            <v>2.9</v>
          </cell>
          <cell r="J84">
            <v>5.4378398649915622</v>
          </cell>
          <cell r="K84" t="str">
            <v/>
          </cell>
          <cell r="L84">
            <v>5</v>
          </cell>
          <cell r="M84">
            <v>10</v>
          </cell>
          <cell r="N84">
            <v>190.32831544687943</v>
          </cell>
          <cell r="O84">
            <v>0.63172358653408001</v>
          </cell>
          <cell r="P84">
            <v>12.259148981973304</v>
          </cell>
          <cell r="Q84">
            <v>0.10196000000000001</v>
          </cell>
          <cell r="R84">
            <v>0</v>
          </cell>
          <cell r="S84">
            <v>0.10196000000000001</v>
          </cell>
          <cell r="U84">
            <v>3</v>
          </cell>
          <cell r="V84">
            <v>158.4</v>
          </cell>
          <cell r="W84">
            <v>0.10196000000000001</v>
          </cell>
          <cell r="X84">
            <v>0.10196000000000001</v>
          </cell>
          <cell r="Y84">
            <v>5.0980000000000004E-2</v>
          </cell>
          <cell r="AB84" t="str">
            <v/>
          </cell>
          <cell r="AC84">
            <v>126.72000000000001</v>
          </cell>
          <cell r="AD84">
            <v>4.4000000000000003E-3</v>
          </cell>
          <cell r="AE84">
            <v>1.7600000000000001E-2</v>
          </cell>
          <cell r="AF84">
            <v>6.8580000000000002E-2</v>
          </cell>
          <cell r="AG84">
            <v>9.9168000000000006E-2</v>
          </cell>
          <cell r="AH84">
            <v>13.759148981973304</v>
          </cell>
          <cell r="AI84">
            <v>26.7</v>
          </cell>
          <cell r="AJ84">
            <v>8.58</v>
          </cell>
          <cell r="AK84">
            <v>10</v>
          </cell>
          <cell r="AL84">
            <v>0.25</v>
          </cell>
          <cell r="AM84">
            <v>1.4E-2</v>
          </cell>
          <cell r="AN84">
            <v>5.5537700653076172E-2</v>
          </cell>
          <cell r="AO84">
            <v>9.375E-2</v>
          </cell>
          <cell r="AP84">
            <v>0.22215080261230469</v>
          </cell>
          <cell r="AQ84">
            <v>1.6947441895005628</v>
          </cell>
          <cell r="AR84">
            <v>2.7354151094265675</v>
          </cell>
          <cell r="AS84">
            <v>1.7535843753477789</v>
          </cell>
          <cell r="AT84">
            <v>0.14638928990040365</v>
          </cell>
          <cell r="AU84">
            <v>0.20192699055347982</v>
          </cell>
          <cell r="AV84">
            <v>3.3007138995385792</v>
          </cell>
          <cell r="AW84">
            <v>162.02341466237687</v>
          </cell>
          <cell r="AX84">
            <v>8.4920744391448061E-2</v>
          </cell>
          <cell r="AY84">
            <v>220.02245712294987</v>
          </cell>
          <cell r="AZ84" t="e">
            <v>#REF!</v>
          </cell>
          <cell r="BA84" t="e">
            <v>#REF!</v>
          </cell>
          <cell r="BB84" t="e">
            <v>#REF!</v>
          </cell>
          <cell r="BC84" t="e">
            <v>#REF!</v>
          </cell>
          <cell r="BD84" t="e">
            <v>#REF!</v>
          </cell>
          <cell r="BE84" t="e">
            <v>#REF!</v>
          </cell>
          <cell r="BF84" t="e">
            <v>#REF!</v>
          </cell>
          <cell r="BG84" t="e">
            <v>#REF!</v>
          </cell>
          <cell r="BH84" t="e">
            <v>#REF!</v>
          </cell>
          <cell r="BI84" t="e">
            <v>#REF!</v>
          </cell>
          <cell r="BJ84" t="e">
            <v>#REF!</v>
          </cell>
          <cell r="BK84" t="e">
            <v>#REF!</v>
          </cell>
          <cell r="BL84" t="e">
            <v>#REF!</v>
          </cell>
          <cell r="BM84" t="e">
            <v>#REF!</v>
          </cell>
          <cell r="BO84">
            <v>724.65</v>
          </cell>
          <cell r="BP84">
            <v>722.36</v>
          </cell>
          <cell r="BQ84">
            <v>724.9</v>
          </cell>
          <cell r="BR84">
            <v>722.61</v>
          </cell>
          <cell r="BS84">
            <v>726.1</v>
          </cell>
          <cell r="BT84">
            <v>723.84460479080133</v>
          </cell>
          <cell r="BU84" t="str">
            <v/>
          </cell>
          <cell r="BV84">
            <v>1.2000000000000455</v>
          </cell>
          <cell r="BW84">
            <v>1.2346047908013134</v>
          </cell>
          <cell r="BX84">
            <v>1.4500000000000455</v>
          </cell>
          <cell r="BY84">
            <v>250</v>
          </cell>
          <cell r="BZ84">
            <v>0.71250000000000002</v>
          </cell>
          <cell r="CA84">
            <v>0.3125</v>
          </cell>
          <cell r="CB84">
            <v>1.2173023954006794</v>
          </cell>
          <cell r="CC84">
            <v>3</v>
          </cell>
          <cell r="CD84">
            <v>1.3367758736478079</v>
          </cell>
          <cell r="CE84">
            <v>1221.520728791736</v>
          </cell>
          <cell r="CF84">
            <v>5.6710606413490239E-2</v>
          </cell>
          <cell r="CG84">
            <v>1773.6805569863327</v>
          </cell>
          <cell r="CH84">
            <v>2995.2012857780687</v>
          </cell>
          <cell r="CI84">
            <v>2</v>
          </cell>
          <cell r="CJ84">
            <v>1</v>
          </cell>
          <cell r="CK84">
            <v>1.5</v>
          </cell>
          <cell r="CL84">
            <v>2345</v>
          </cell>
          <cell r="CM84">
            <v>1.9159070058281891</v>
          </cell>
          <cell r="CN84">
            <v>2.2000000000000002</v>
          </cell>
          <cell r="CO84" t="str">
            <v/>
          </cell>
          <cell r="CP84">
            <v>3</v>
          </cell>
          <cell r="CQ84">
            <v>3</v>
          </cell>
          <cell r="DV84" t="str">
            <v>250 mm</v>
          </cell>
          <cell r="DW84">
            <v>26.7</v>
          </cell>
          <cell r="DX84" t="str">
            <v>1</v>
          </cell>
          <cell r="DY84" t="str">
            <v>CS</v>
          </cell>
          <cell r="DZ84">
            <v>724.65</v>
          </cell>
          <cell r="EA84">
            <v>722.36</v>
          </cell>
        </row>
        <row r="85">
          <cell r="AD85" t="str">
            <v/>
          </cell>
          <cell r="BU85" t="str">
            <v/>
          </cell>
        </row>
        <row r="86">
          <cell r="A86">
            <v>40</v>
          </cell>
          <cell r="B86" t="str">
            <v>C79</v>
          </cell>
          <cell r="C86" t="str">
            <v>C107</v>
          </cell>
          <cell r="D86">
            <v>0.12464700000000001</v>
          </cell>
          <cell r="F86">
            <v>0.12464700000000001</v>
          </cell>
          <cell r="G86">
            <v>2.33</v>
          </cell>
          <cell r="H86">
            <v>2</v>
          </cell>
          <cell r="I86">
            <v>0.5</v>
          </cell>
          <cell r="J86">
            <v>25</v>
          </cell>
          <cell r="K86" t="str">
            <v/>
          </cell>
          <cell r="L86">
            <v>5</v>
          </cell>
          <cell r="M86">
            <v>10</v>
          </cell>
          <cell r="N86">
            <v>190.32831544687943</v>
          </cell>
          <cell r="O86">
            <v>0.63103660758868219</v>
          </cell>
          <cell r="P86">
            <v>14.970620053977216</v>
          </cell>
          <cell r="Q86">
            <v>0.12464700000000001</v>
          </cell>
          <cell r="R86">
            <v>0</v>
          </cell>
          <cell r="S86">
            <v>0.12464700000000001</v>
          </cell>
          <cell r="U86">
            <v>45</v>
          </cell>
          <cell r="V86">
            <v>158.4</v>
          </cell>
          <cell r="W86">
            <v>0.12464700000000001</v>
          </cell>
          <cell r="X86">
            <v>0.12464700000000001</v>
          </cell>
          <cell r="Y86">
            <v>6.2323500000000004E-2</v>
          </cell>
          <cell r="AB86" t="str">
            <v/>
          </cell>
          <cell r="AC86">
            <v>126.72000000000001</v>
          </cell>
          <cell r="AD86">
            <v>6.6000000000000003E-2</v>
          </cell>
          <cell r="AE86">
            <v>0.26400000000000001</v>
          </cell>
          <cell r="AF86">
            <v>0.32632349999999999</v>
          </cell>
          <cell r="AG86">
            <v>0.36371759999999997</v>
          </cell>
          <cell r="AH86">
            <v>16.470620053977214</v>
          </cell>
          <cell r="AI86">
            <v>32.15</v>
          </cell>
          <cell r="AJ86">
            <v>7.09</v>
          </cell>
          <cell r="AK86">
            <v>10</v>
          </cell>
          <cell r="AL86">
            <v>0.25</v>
          </cell>
          <cell r="AM86">
            <v>1.4E-2</v>
          </cell>
          <cell r="AN86">
            <v>6.3745975494384766E-2</v>
          </cell>
          <cell r="AO86">
            <v>0.1015625</v>
          </cell>
          <cell r="AP86">
            <v>0.25498390197753906</v>
          </cell>
          <cell r="AQ86">
            <v>1.6692214946049038</v>
          </cell>
          <cell r="AR86">
            <v>2.5024208517232935</v>
          </cell>
          <cell r="AS86">
            <v>1.6347507997197515</v>
          </cell>
          <cell r="AT86">
            <v>0.14201327207191788</v>
          </cell>
          <cell r="AU86">
            <v>0.20575924756630265</v>
          </cell>
          <cell r="AV86">
            <v>3.0004566441202449</v>
          </cell>
          <cell r="AW86">
            <v>147.28457110285697</v>
          </cell>
          <cell r="AX86">
            <v>0.11182855020486068</v>
          </cell>
          <cell r="AY86">
            <v>209.41874719569654</v>
          </cell>
          <cell r="AZ86" t="e">
            <v>#REF!</v>
          </cell>
          <cell r="BA86" t="e">
            <v>#REF!</v>
          </cell>
          <cell r="BB86" t="e">
            <v>#REF!</v>
          </cell>
          <cell r="BC86" t="e">
            <v>#REF!</v>
          </cell>
          <cell r="BD86" t="e">
            <v>#REF!</v>
          </cell>
          <cell r="BE86" t="e">
            <v>#REF!</v>
          </cell>
          <cell r="BF86" t="e">
            <v>#REF!</v>
          </cell>
          <cell r="BG86" t="e">
            <v>#REF!</v>
          </cell>
          <cell r="BH86" t="e">
            <v>#REF!</v>
          </cell>
          <cell r="BI86" t="e">
            <v>#REF!</v>
          </cell>
          <cell r="BJ86" t="e">
            <v>#REF!</v>
          </cell>
          <cell r="BK86" t="e">
            <v>#REF!</v>
          </cell>
          <cell r="BL86" t="e">
            <v>#REF!</v>
          </cell>
          <cell r="BM86" t="e">
            <v>#REF!</v>
          </cell>
          <cell r="BO86">
            <v>723.12</v>
          </cell>
          <cell r="BP86">
            <v>720.84</v>
          </cell>
          <cell r="BQ86">
            <v>723.37</v>
          </cell>
          <cell r="BR86">
            <v>721.09</v>
          </cell>
          <cell r="BS86">
            <v>724.56890518959699</v>
          </cell>
          <cell r="BT86">
            <v>722.29486651007437</v>
          </cell>
          <cell r="BU86" t="str">
            <v/>
          </cell>
          <cell r="BV86">
            <v>1.1989051895969851</v>
          </cell>
          <cell r="BW86">
            <v>1.2048665100743392</v>
          </cell>
          <cell r="BX86">
            <v>1.4489051895969851</v>
          </cell>
          <cell r="BY86">
            <v>250</v>
          </cell>
          <cell r="BZ86">
            <v>0.71250000000000002</v>
          </cell>
          <cell r="CA86">
            <v>0.3125</v>
          </cell>
          <cell r="CB86">
            <v>1.2018858498356622</v>
          </cell>
          <cell r="CC86">
            <v>3</v>
          </cell>
          <cell r="CD86">
            <v>1.3237737116127044</v>
          </cell>
          <cell r="CE86">
            <v>1209.6395969145967</v>
          </cell>
          <cell r="CF86">
            <v>5.7944527295482939E-2</v>
          </cell>
          <cell r="CG86">
            <v>1814.823349560477</v>
          </cell>
          <cell r="CH86">
            <v>3024.4629464750737</v>
          </cell>
          <cell r="CI86">
            <v>2</v>
          </cell>
          <cell r="CJ86">
            <v>1</v>
          </cell>
          <cell r="CK86">
            <v>1.5</v>
          </cell>
          <cell r="CL86">
            <v>2345</v>
          </cell>
          <cell r="CM86">
            <v>1.9346244860181707</v>
          </cell>
          <cell r="CN86">
            <v>2.2000000000000002</v>
          </cell>
          <cell r="CO86" t="str">
            <v/>
          </cell>
          <cell r="CP86">
            <v>3</v>
          </cell>
          <cell r="CQ86">
            <v>3</v>
          </cell>
          <cell r="DV86" t="str">
            <v>250 mm</v>
          </cell>
          <cell r="DW86">
            <v>32.15</v>
          </cell>
          <cell r="DX86" t="str">
            <v>1</v>
          </cell>
          <cell r="DY86" t="str">
            <v>CS</v>
          </cell>
          <cell r="DZ86">
            <v>723.12</v>
          </cell>
          <cell r="EA86">
            <v>720.84</v>
          </cell>
        </row>
        <row r="87">
          <cell r="A87">
            <v>41</v>
          </cell>
          <cell r="B87" t="str">
            <v>C107</v>
          </cell>
          <cell r="C87" t="str">
            <v>C87</v>
          </cell>
          <cell r="D87">
            <v>8.3889999999999992E-2</v>
          </cell>
          <cell r="F87">
            <v>0.208537</v>
          </cell>
          <cell r="G87">
            <v>2.33</v>
          </cell>
          <cell r="K87">
            <v>0.46959256222987811</v>
          </cell>
          <cell r="L87">
            <v>10.469592562229877</v>
          </cell>
          <cell r="M87">
            <v>10.469592562229877</v>
          </cell>
          <cell r="N87">
            <v>185.48855420910041</v>
          </cell>
          <cell r="O87">
            <v>0.62936326262899633</v>
          </cell>
          <cell r="P87">
            <v>24.763911948214393</v>
          </cell>
          <cell r="Q87">
            <v>8.3889999999999992E-2</v>
          </cell>
          <cell r="R87">
            <v>0</v>
          </cell>
          <cell r="S87">
            <v>0.208537</v>
          </cell>
          <cell r="U87">
            <v>48</v>
          </cell>
          <cell r="V87">
            <v>158.4</v>
          </cell>
          <cell r="W87">
            <v>8.3889999999999992E-2</v>
          </cell>
          <cell r="X87">
            <v>0.208537</v>
          </cell>
          <cell r="Y87">
            <v>0.1042685</v>
          </cell>
          <cell r="AB87" t="str">
            <v/>
          </cell>
          <cell r="AC87">
            <v>126.72000000000001</v>
          </cell>
          <cell r="AD87">
            <v>7.0400000000000004E-2</v>
          </cell>
          <cell r="AE87">
            <v>0.28160000000000002</v>
          </cell>
          <cell r="AF87">
            <v>0.3858685</v>
          </cell>
          <cell r="AG87">
            <v>0.44842959999999998</v>
          </cell>
          <cell r="AH87">
            <v>26.263911948214393</v>
          </cell>
          <cell r="AI87">
            <v>42.779999999999994</v>
          </cell>
          <cell r="AJ87">
            <v>3.72</v>
          </cell>
          <cell r="AK87">
            <v>10</v>
          </cell>
          <cell r="AL87">
            <v>0.25</v>
          </cell>
          <cell r="AM87">
            <v>1.4E-2</v>
          </cell>
          <cell r="AN87">
            <v>9.5697879791259766E-2</v>
          </cell>
          <cell r="AO87">
            <v>0.130859375</v>
          </cell>
          <cell r="AP87">
            <v>0.38279151916503906</v>
          </cell>
          <cell r="AQ87">
            <v>1.5193877113691827</v>
          </cell>
          <cell r="AR87">
            <v>1.8173889168404904</v>
          </cell>
          <cell r="AS87">
            <v>1.2136157146717275</v>
          </cell>
          <cell r="AT87">
            <v>0.11766253911619177</v>
          </cell>
          <cell r="AU87">
            <v>0.21336041890745155</v>
          </cell>
          <cell r="AV87">
            <v>2.1733802091428962</v>
          </cell>
          <cell r="AW87">
            <v>106.68555153907454</v>
          </cell>
          <cell r="AX87">
            <v>0.2461805893049632</v>
          </cell>
          <cell r="AY87">
            <v>125.66589862093946</v>
          </cell>
          <cell r="AZ87" t="str">
            <v>83°45'10''</v>
          </cell>
          <cell r="BA87" t="e">
            <v>#VALUE!</v>
          </cell>
          <cell r="BB87">
            <v>8.0000000000000002E-3</v>
          </cell>
          <cell r="BC87" t="e">
            <v>#VALUE!</v>
          </cell>
          <cell r="BD87" t="e">
            <v>#VALUE!</v>
          </cell>
          <cell r="BE87" t="e">
            <v>#VALUE!</v>
          </cell>
          <cell r="BF87" t="e">
            <v>#VALUE!</v>
          </cell>
          <cell r="BG87" t="e">
            <v>#VALUE!</v>
          </cell>
          <cell r="BH87" t="e">
            <v>#VALUE!</v>
          </cell>
          <cell r="BI87" t="e">
            <v>#VALUE!</v>
          </cell>
          <cell r="BJ87" t="e">
            <v>#VALUE!</v>
          </cell>
          <cell r="BK87" t="e">
            <v>#VALUE!</v>
          </cell>
          <cell r="BL87" t="e">
            <v>#VALUE!</v>
          </cell>
          <cell r="BM87" t="e">
            <v>#VALUE!</v>
          </cell>
          <cell r="BN87">
            <v>3.0000000000086402E-2</v>
          </cell>
          <cell r="BO87">
            <v>720.81</v>
          </cell>
          <cell r="BP87">
            <v>719.22</v>
          </cell>
          <cell r="BQ87">
            <v>721.06000000000006</v>
          </cell>
          <cell r="BR87">
            <v>719.47</v>
          </cell>
          <cell r="BS87">
            <v>722.29486651007437</v>
          </cell>
          <cell r="BT87">
            <v>720.70065900470513</v>
          </cell>
          <cell r="BU87" t="str">
            <v/>
          </cell>
          <cell r="BV87">
            <v>1.2348665100743119</v>
          </cell>
          <cell r="BW87">
            <v>1.2306590047051031</v>
          </cell>
          <cell r="BX87">
            <v>1.4848665100743119</v>
          </cell>
          <cell r="BY87">
            <v>250</v>
          </cell>
          <cell r="BZ87">
            <v>0.71250000000000002</v>
          </cell>
          <cell r="CA87">
            <v>0.3125</v>
          </cell>
          <cell r="CB87">
            <v>1.2327627573897075</v>
          </cell>
          <cell r="CC87">
            <v>3</v>
          </cell>
          <cell r="CD87">
            <v>1.3497305055475799</v>
          </cell>
          <cell r="CE87">
            <v>1233.3584285223997</v>
          </cell>
          <cell r="CF87">
            <v>5.5510123398453404E-2</v>
          </cell>
          <cell r="CG87">
            <v>1733.8603984873255</v>
          </cell>
          <cell r="CH87">
            <v>2967.2188270097249</v>
          </cell>
          <cell r="CI87">
            <v>2</v>
          </cell>
          <cell r="CJ87">
            <v>1</v>
          </cell>
          <cell r="CK87">
            <v>1.5</v>
          </cell>
          <cell r="CL87">
            <v>2345</v>
          </cell>
          <cell r="CM87">
            <v>1.8980077784710394</v>
          </cell>
          <cell r="CN87">
            <v>1.9</v>
          </cell>
          <cell r="CO87" t="str">
            <v/>
          </cell>
          <cell r="CP87">
            <v>3</v>
          </cell>
          <cell r="CQ87">
            <v>3</v>
          </cell>
          <cell r="DV87" t="str">
            <v>250 mm</v>
          </cell>
          <cell r="DW87">
            <v>42.779999999999994</v>
          </cell>
          <cell r="DX87" t="str">
            <v>1</v>
          </cell>
          <cell r="DY87" t="str">
            <v>CS</v>
          </cell>
          <cell r="DZ87">
            <v>720.81000000000006</v>
          </cell>
          <cell r="EA87">
            <v>719.22</v>
          </cell>
        </row>
        <row r="88">
          <cell r="AD88" t="str">
            <v/>
          </cell>
          <cell r="BU88" t="str">
            <v/>
          </cell>
        </row>
        <row r="89">
          <cell r="A89">
            <v>42</v>
          </cell>
          <cell r="B89" t="str">
            <v>C111</v>
          </cell>
          <cell r="C89" t="str">
            <v>C89</v>
          </cell>
          <cell r="D89">
            <v>9.6370000000000011E-2</v>
          </cell>
          <cell r="F89">
            <v>9.6370000000000011E-2</v>
          </cell>
          <cell r="G89">
            <v>2.33</v>
          </cell>
          <cell r="H89">
            <v>45.78</v>
          </cell>
          <cell r="I89">
            <v>4.09</v>
          </cell>
          <cell r="J89">
            <v>8.9340323285277421</v>
          </cell>
          <cell r="K89" t="str">
            <v/>
          </cell>
          <cell r="L89">
            <v>5</v>
          </cell>
          <cell r="M89">
            <v>10</v>
          </cell>
          <cell r="N89">
            <v>190.32831544687943</v>
          </cell>
          <cell r="O89">
            <v>0.62803314743416527</v>
          </cell>
          <cell r="P89">
            <v>11.519346157279351</v>
          </cell>
          <cell r="Q89">
            <v>9.6370000000000011E-2</v>
          </cell>
          <cell r="R89">
            <v>0</v>
          </cell>
          <cell r="S89">
            <v>9.6370000000000011E-2</v>
          </cell>
          <cell r="U89">
            <v>2</v>
          </cell>
          <cell r="V89">
            <v>158.4</v>
          </cell>
          <cell r="W89">
            <v>9.6370000000000011E-2</v>
          </cell>
          <cell r="X89">
            <v>9.6370000000000011E-2</v>
          </cell>
          <cell r="Y89">
            <v>4.8185000000000006E-2</v>
          </cell>
          <cell r="AB89" t="str">
            <v/>
          </cell>
          <cell r="AC89">
            <v>126.72000000000001</v>
          </cell>
          <cell r="AD89">
            <v>2.9333333333333338E-3</v>
          </cell>
          <cell r="AE89">
            <v>1.1733333333333335E-2</v>
          </cell>
          <cell r="AF89">
            <v>5.9918333333333337E-2</v>
          </cell>
          <cell r="AG89">
            <v>8.8829333333333343E-2</v>
          </cell>
          <cell r="AH89">
            <v>13.019346157279351</v>
          </cell>
          <cell r="AI89">
            <v>42.73</v>
          </cell>
          <cell r="AJ89">
            <v>1.08</v>
          </cell>
          <cell r="AK89">
            <v>10</v>
          </cell>
          <cell r="AL89">
            <v>0.25</v>
          </cell>
          <cell r="AM89">
            <v>1.4E-2</v>
          </cell>
          <cell r="AN89">
            <v>9.1592311859130859E-2</v>
          </cell>
          <cell r="AO89">
            <v>8.984375E-2</v>
          </cell>
          <cell r="AP89">
            <v>0.36636924743652344</v>
          </cell>
          <cell r="AQ89">
            <v>0.79911064891818528</v>
          </cell>
          <cell r="AR89">
            <v>0.9802352755599667</v>
          </cell>
          <cell r="AS89">
            <v>0.33946712662341438</v>
          </cell>
          <cell r="AT89">
            <v>3.2547289970155102E-2</v>
          </cell>
          <cell r="AU89">
            <v>0.12413960182928596</v>
          </cell>
          <cell r="AV89">
            <v>1.1710518266463752</v>
          </cell>
          <cell r="AW89">
            <v>57.483872118205632</v>
          </cell>
          <cell r="AX89">
            <v>0.22648693759716323</v>
          </cell>
          <cell r="AY89">
            <v>119.31459812157628</v>
          </cell>
          <cell r="AZ89" t="e">
            <v>#REF!</v>
          </cell>
          <cell r="BA89" t="e">
            <v>#REF!</v>
          </cell>
          <cell r="BB89" t="e">
            <v>#REF!</v>
          </cell>
          <cell r="BC89" t="e">
            <v>#REF!</v>
          </cell>
          <cell r="BD89" t="e">
            <v>#REF!</v>
          </cell>
          <cell r="BE89" t="e">
            <v>#REF!</v>
          </cell>
          <cell r="BF89" t="e">
            <v>#REF!</v>
          </cell>
          <cell r="BG89" t="e">
            <v>#REF!</v>
          </cell>
          <cell r="BH89" t="e">
            <v>#REF!</v>
          </cell>
          <cell r="BI89" t="e">
            <v>#REF!</v>
          </cell>
          <cell r="BJ89" t="e">
            <v>#REF!</v>
          </cell>
          <cell r="BK89" t="e">
            <v>#REF!</v>
          </cell>
          <cell r="BL89" t="e">
            <v>#REF!</v>
          </cell>
          <cell r="BM89" t="e">
            <v>#REF!</v>
          </cell>
          <cell r="BO89">
            <v>716.76</v>
          </cell>
          <cell r="BP89">
            <v>716.3</v>
          </cell>
          <cell r="BQ89">
            <v>717.01</v>
          </cell>
          <cell r="BR89">
            <v>716.55</v>
          </cell>
          <cell r="BS89">
            <v>718.20994917114456</v>
          </cell>
          <cell r="BT89">
            <v>717.75432137390692</v>
          </cell>
          <cell r="BU89" t="str">
            <v/>
          </cell>
          <cell r="BV89">
            <v>1.1999491711445671</v>
          </cell>
          <cell r="BW89">
            <v>1.2043213739069643</v>
          </cell>
          <cell r="BX89">
            <v>1.4499491711445671</v>
          </cell>
          <cell r="BY89">
            <v>250</v>
          </cell>
          <cell r="BZ89">
            <v>0.71250000000000002</v>
          </cell>
          <cell r="CA89">
            <v>0.3125</v>
          </cell>
          <cell r="CB89">
            <v>1.2021352725257657</v>
          </cell>
          <cell r="CC89">
            <v>3</v>
          </cell>
          <cell r="CD89">
            <v>1.3239847446434827</v>
          </cell>
          <cell r="CE89">
            <v>1209.8324349412526</v>
          </cell>
          <cell r="CF89">
            <v>5.792426366507486E-2</v>
          </cell>
          <cell r="CG89">
            <v>1814.14595830745</v>
          </cell>
          <cell r="CH89">
            <v>3023.9783932487026</v>
          </cell>
          <cell r="CI89">
            <v>2</v>
          </cell>
          <cell r="CJ89">
            <v>1</v>
          </cell>
          <cell r="CK89">
            <v>1.5</v>
          </cell>
          <cell r="CL89">
            <v>2345</v>
          </cell>
          <cell r="CM89">
            <v>1.934314537259298</v>
          </cell>
          <cell r="CN89">
            <v>2.2000000000000002</v>
          </cell>
          <cell r="CO89" t="str">
            <v/>
          </cell>
          <cell r="CP89">
            <v>3</v>
          </cell>
          <cell r="CQ89">
            <v>3</v>
          </cell>
          <cell r="DV89" t="str">
            <v>250 mm</v>
          </cell>
          <cell r="DW89">
            <v>42.73</v>
          </cell>
          <cell r="DX89" t="str">
            <v>1</v>
          </cell>
          <cell r="DY89" t="str">
            <v>CS</v>
          </cell>
          <cell r="DZ89">
            <v>716.76</v>
          </cell>
          <cell r="EA89">
            <v>716.3</v>
          </cell>
        </row>
        <row r="90">
          <cell r="AD90" t="str">
            <v/>
          </cell>
          <cell r="BU90" t="str">
            <v/>
          </cell>
        </row>
        <row r="91">
          <cell r="A91">
            <v>43</v>
          </cell>
          <cell r="B91" t="str">
            <v>C91'</v>
          </cell>
          <cell r="C91" t="str">
            <v>C91</v>
          </cell>
          <cell r="D91">
            <v>8.1379999999999994E-2</v>
          </cell>
          <cell r="F91">
            <v>8.1379999999999994E-2</v>
          </cell>
          <cell r="G91">
            <v>2.33</v>
          </cell>
          <cell r="H91">
            <v>2</v>
          </cell>
          <cell r="I91">
            <v>0.5</v>
          </cell>
          <cell r="J91">
            <v>25</v>
          </cell>
          <cell r="K91" t="str">
            <v/>
          </cell>
          <cell r="L91">
            <v>5</v>
          </cell>
          <cell r="M91">
            <v>10</v>
          </cell>
          <cell r="N91">
            <v>190.32831544687943</v>
          </cell>
          <cell r="O91">
            <v>0.62537935034209058</v>
          </cell>
          <cell r="P91">
            <v>9.6864496708768204</v>
          </cell>
          <cell r="Q91">
            <v>8.1379999999999994E-2</v>
          </cell>
          <cell r="R91">
            <v>0</v>
          </cell>
          <cell r="S91">
            <v>8.1379999999999994E-2</v>
          </cell>
          <cell r="U91">
            <v>1</v>
          </cell>
          <cell r="V91">
            <v>158.4</v>
          </cell>
          <cell r="W91">
            <v>8.1379999999999994E-2</v>
          </cell>
          <cell r="X91">
            <v>8.1379999999999994E-2</v>
          </cell>
          <cell r="Y91">
            <v>4.0689999999999997E-2</v>
          </cell>
          <cell r="AB91" t="str">
            <v/>
          </cell>
          <cell r="AC91">
            <v>126.72000000000001</v>
          </cell>
          <cell r="AD91">
            <v>1.4666666666666669E-3</v>
          </cell>
          <cell r="AE91">
            <v>5.8666666666666676E-3</v>
          </cell>
          <cell r="AF91">
            <v>4.6556666666666663E-2</v>
          </cell>
          <cell r="AG91">
            <v>7.0970666666666654E-2</v>
          </cell>
          <cell r="AH91">
            <v>11.18644967087682</v>
          </cell>
          <cell r="AI91">
            <v>29.85</v>
          </cell>
          <cell r="AJ91">
            <v>1.1100000000000001</v>
          </cell>
          <cell r="AK91">
            <v>10</v>
          </cell>
          <cell r="AL91">
            <v>0.25</v>
          </cell>
          <cell r="AM91">
            <v>1.4E-2</v>
          </cell>
          <cell r="AN91">
            <v>8.4020614624023438E-2</v>
          </cell>
          <cell r="AO91">
            <v>8.3984375E-2</v>
          </cell>
          <cell r="AP91">
            <v>0.33608245849609375</v>
          </cell>
          <cell r="AQ91">
            <v>0.77225134696429265</v>
          </cell>
          <cell r="AR91">
            <v>0.99473765505957135</v>
          </cell>
          <cell r="AS91">
            <v>0.32424577081306322</v>
          </cell>
          <cell r="AT91">
            <v>3.0396133684412043E-2</v>
          </cell>
          <cell r="AU91">
            <v>0.11441674830843548</v>
          </cell>
          <cell r="AV91">
            <v>1.1872050286936429</v>
          </cell>
          <cell r="AW91">
            <v>58.276790569512627</v>
          </cell>
          <cell r="AX91">
            <v>0.1919537703012936</v>
          </cell>
          <cell r="AY91">
            <v>295.08993856909416</v>
          </cell>
          <cell r="AZ91" t="e">
            <v>#REF!</v>
          </cell>
          <cell r="BA91" t="e">
            <v>#REF!</v>
          </cell>
          <cell r="BB91" t="e">
            <v>#REF!</v>
          </cell>
          <cell r="BC91" t="e">
            <v>#REF!</v>
          </cell>
          <cell r="BD91" t="e">
            <v>#REF!</v>
          </cell>
          <cell r="BE91" t="e">
            <v>#REF!</v>
          </cell>
          <cell r="BF91" t="e">
            <v>#REF!</v>
          </cell>
          <cell r="BG91" t="e">
            <v>#REF!</v>
          </cell>
          <cell r="BH91" t="e">
            <v>#REF!</v>
          </cell>
          <cell r="BI91" t="e">
            <v>#REF!</v>
          </cell>
          <cell r="BJ91" t="e">
            <v>#REF!</v>
          </cell>
          <cell r="BK91" t="e">
            <v>#REF!</v>
          </cell>
          <cell r="BL91" t="e">
            <v>#REF!</v>
          </cell>
          <cell r="BM91" t="e">
            <v>#REF!</v>
          </cell>
          <cell r="BO91">
            <v>708.71</v>
          </cell>
          <cell r="BP91">
            <v>708.38</v>
          </cell>
          <cell r="BQ91">
            <v>708.95999999999992</v>
          </cell>
          <cell r="BR91">
            <v>708.63</v>
          </cell>
          <cell r="BS91">
            <v>710.16</v>
          </cell>
          <cell r="BT91">
            <v>711.42602784577196</v>
          </cell>
          <cell r="BU91" t="str">
            <v/>
          </cell>
          <cell r="BV91">
            <v>1.2000000000000455</v>
          </cell>
          <cell r="BW91">
            <v>2.7960278457719596</v>
          </cell>
          <cell r="BX91">
            <v>1.4500000000000455</v>
          </cell>
          <cell r="BY91">
            <v>250</v>
          </cell>
          <cell r="BZ91">
            <v>0.71250000000000002</v>
          </cell>
          <cell r="CA91">
            <v>0.3125</v>
          </cell>
          <cell r="CB91">
            <v>1.9980139228860025</v>
          </cell>
          <cell r="CC91">
            <v>3</v>
          </cell>
          <cell r="CD91">
            <v>1.8961232615352774</v>
          </cell>
          <cell r="CE91">
            <v>1732.6418840797828</v>
          </cell>
          <cell r="CF91">
            <v>2.3319291766612404E-2</v>
          </cell>
          <cell r="CG91">
            <v>745.62339824634932</v>
          </cell>
          <cell r="CH91">
            <v>2478.2652823261324</v>
          </cell>
          <cell r="CI91">
            <v>2</v>
          </cell>
          <cell r="CJ91">
            <v>1</v>
          </cell>
          <cell r="CK91">
            <v>1.5</v>
          </cell>
          <cell r="CL91">
            <v>2345</v>
          </cell>
          <cell r="CM91">
            <v>1.5852443170529631</v>
          </cell>
          <cell r="CN91">
            <v>1.9</v>
          </cell>
          <cell r="CO91" t="str">
            <v/>
          </cell>
          <cell r="CP91">
            <v>3</v>
          </cell>
          <cell r="CQ91">
            <v>3</v>
          </cell>
          <cell r="DV91" t="str">
            <v>250 mm</v>
          </cell>
          <cell r="DW91">
            <v>29.85</v>
          </cell>
          <cell r="DX91" t="str">
            <v>1</v>
          </cell>
          <cell r="DY91" t="str">
            <v>CS</v>
          </cell>
          <cell r="DZ91">
            <v>708.70999999999992</v>
          </cell>
          <cell r="EA91">
            <v>708.37999999999988</v>
          </cell>
        </row>
        <row r="92">
          <cell r="AD92" t="str">
            <v/>
          </cell>
          <cell r="BU92" t="str">
            <v/>
          </cell>
        </row>
        <row r="93">
          <cell r="A93">
            <v>44</v>
          </cell>
          <cell r="B93" t="str">
            <v>C119</v>
          </cell>
          <cell r="C93" t="str">
            <v>C95</v>
          </cell>
          <cell r="D93">
            <v>0.10576300000000001</v>
          </cell>
          <cell r="F93">
            <v>0.10576300000000001</v>
          </cell>
          <cell r="G93">
            <v>2.33</v>
          </cell>
          <cell r="H93">
            <v>63.05</v>
          </cell>
          <cell r="I93">
            <v>3.6900000000000004</v>
          </cell>
          <cell r="J93">
            <v>5.8524980174464716</v>
          </cell>
          <cell r="K93" t="str">
            <v/>
          </cell>
          <cell r="L93">
            <v>5.0249754408322307</v>
          </cell>
          <cell r="M93">
            <v>10</v>
          </cell>
          <cell r="N93">
            <v>190.32831544687943</v>
          </cell>
          <cell r="O93">
            <v>0.62766247445148893</v>
          </cell>
          <cell r="P93">
            <v>12.634653311627339</v>
          </cell>
          <cell r="Q93">
            <v>0.10576300000000001</v>
          </cell>
          <cell r="R93">
            <v>0</v>
          </cell>
          <cell r="S93">
            <v>0.10576300000000001</v>
          </cell>
          <cell r="U93">
            <v>16</v>
          </cell>
          <cell r="V93">
            <v>158.4</v>
          </cell>
          <cell r="Y93">
            <v>0</v>
          </cell>
          <cell r="AB93" t="str">
            <v/>
          </cell>
          <cell r="AC93">
            <v>126.72000000000001</v>
          </cell>
          <cell r="AD93">
            <v>2.346666666666667E-2</v>
          </cell>
          <cell r="AE93">
            <v>9.3866666666666682E-2</v>
          </cell>
          <cell r="AF93">
            <v>9.3866666666666682E-2</v>
          </cell>
          <cell r="AG93">
            <v>0.12559556666666669</v>
          </cell>
          <cell r="AH93">
            <v>14.134653311627339</v>
          </cell>
          <cell r="AI93">
            <v>44.61</v>
          </cell>
          <cell r="AJ93">
            <v>1.01</v>
          </cell>
          <cell r="AK93">
            <v>10</v>
          </cell>
          <cell r="AL93">
            <v>0.25</v>
          </cell>
          <cell r="AM93">
            <v>1.4E-2</v>
          </cell>
          <cell r="AN93">
            <v>9.7345352172851563E-2</v>
          </cell>
          <cell r="AO93">
            <v>9.375E-2</v>
          </cell>
          <cell r="AP93">
            <v>0.38938140869140625</v>
          </cell>
          <cell r="AQ93">
            <v>0.79915981335299979</v>
          </cell>
          <cell r="AR93">
            <v>0.9464994537604251</v>
          </cell>
          <cell r="AS93">
            <v>0.3343123009632909</v>
          </cell>
          <cell r="AT93">
            <v>3.2551294968318115E-2</v>
          </cell>
          <cell r="AU93">
            <v>0.12989664714116966</v>
          </cell>
          <cell r="AV93">
            <v>1.132465355736443</v>
          </cell>
          <cell r="AW93">
            <v>55.589763156665015</v>
          </cell>
          <cell r="AX93">
            <v>0.25426719793341385</v>
          </cell>
          <cell r="AY93">
            <v>119.62365886910952</v>
          </cell>
          <cell r="AZ93" t="e">
            <v>#REF!</v>
          </cell>
          <cell r="BA93" t="e">
            <v>#REF!</v>
          </cell>
          <cell r="BB93" t="e">
            <v>#REF!</v>
          </cell>
          <cell r="BC93" t="e">
            <v>#REF!</v>
          </cell>
          <cell r="BD93" t="e">
            <v>#REF!</v>
          </cell>
          <cell r="BE93" t="e">
            <v>#REF!</v>
          </cell>
          <cell r="BF93" t="e">
            <v>#REF!</v>
          </cell>
          <cell r="BG93" t="e">
            <v>#REF!</v>
          </cell>
          <cell r="BH93" t="e">
            <v>#REF!</v>
          </cell>
          <cell r="BI93" t="e">
            <v>#REF!</v>
          </cell>
          <cell r="BJ93" t="e">
            <v>#REF!</v>
          </cell>
          <cell r="BK93" t="e">
            <v>#REF!</v>
          </cell>
          <cell r="BL93" t="e">
            <v>#REF!</v>
          </cell>
          <cell r="BM93" t="e">
            <v>#REF!</v>
          </cell>
          <cell r="BO93">
            <v>700.89</v>
          </cell>
          <cell r="BP93">
            <v>700.44</v>
          </cell>
          <cell r="BQ93">
            <v>701.14</v>
          </cell>
          <cell r="BR93">
            <v>700.69</v>
          </cell>
          <cell r="BS93">
            <v>702.3410864928934</v>
          </cell>
          <cell r="BT93">
            <v>702.19612678727503</v>
          </cell>
          <cell r="BU93" t="str">
            <v/>
          </cell>
          <cell r="BV93">
            <v>1.2010864928934097</v>
          </cell>
          <cell r="BW93">
            <v>1.5061267872749795</v>
          </cell>
          <cell r="BX93">
            <v>1.4510864928934097</v>
          </cell>
          <cell r="BY93">
            <v>250</v>
          </cell>
          <cell r="BZ93">
            <v>0.71250000000000002</v>
          </cell>
          <cell r="CA93">
            <v>0.3125</v>
          </cell>
          <cell r="CB93">
            <v>1.3536066400841946</v>
          </cell>
          <cell r="CC93">
            <v>3</v>
          </cell>
          <cell r="CD93">
            <v>1.4481347466138736</v>
          </cell>
          <cell r="CE93">
            <v>1323.2783789292589</v>
          </cell>
          <cell r="CF93">
            <v>4.7257961638187962E-2</v>
          </cell>
          <cell r="CG93">
            <v>1465.809718311863</v>
          </cell>
          <cell r="CH93">
            <v>2789.0880972411219</v>
          </cell>
          <cell r="CI93">
            <v>2</v>
          </cell>
          <cell r="CJ93">
            <v>1</v>
          </cell>
          <cell r="CK93">
            <v>1.5</v>
          </cell>
          <cell r="CL93">
            <v>2345</v>
          </cell>
          <cell r="CM93">
            <v>1.7840648809644704</v>
          </cell>
          <cell r="CN93">
            <v>1.9</v>
          </cell>
          <cell r="CO93" t="str">
            <v/>
          </cell>
          <cell r="CP93">
            <v>3</v>
          </cell>
          <cell r="CQ93">
            <v>3</v>
          </cell>
          <cell r="DV93" t="str">
            <v>250 mm</v>
          </cell>
          <cell r="DW93">
            <v>44.61</v>
          </cell>
          <cell r="DX93" t="str">
            <v>1</v>
          </cell>
          <cell r="DY93" t="str">
            <v>CS</v>
          </cell>
          <cell r="DZ93">
            <v>700.89</v>
          </cell>
          <cell r="EA93">
            <v>700.43999999999994</v>
          </cell>
        </row>
        <row r="94">
          <cell r="AD94" t="str">
            <v/>
          </cell>
        </row>
        <row r="95">
          <cell r="A95">
            <v>45</v>
          </cell>
          <cell r="B95" t="str">
            <v>C113</v>
          </cell>
          <cell r="C95" t="str">
            <v>C111</v>
          </cell>
          <cell r="D95">
            <v>0.25900000000000001</v>
          </cell>
          <cell r="F95">
            <v>0.25900000000000001</v>
          </cell>
          <cell r="G95">
            <v>2.33</v>
          </cell>
          <cell r="H95">
            <v>2</v>
          </cell>
          <cell r="I95">
            <v>0.5</v>
          </cell>
          <cell r="J95">
            <v>25</v>
          </cell>
          <cell r="K95" t="str">
            <v/>
          </cell>
          <cell r="L95">
            <v>5</v>
          </cell>
          <cell r="M95">
            <v>10</v>
          </cell>
          <cell r="N95">
            <v>190.32831544687943</v>
          </cell>
          <cell r="O95">
            <v>0.62625269109302639</v>
          </cell>
          <cell r="P95">
            <v>30.871147512610964</v>
          </cell>
          <cell r="Q95">
            <v>0.25900000000000001</v>
          </cell>
          <cell r="R95">
            <v>0</v>
          </cell>
          <cell r="S95">
            <v>0.25900000000000001</v>
          </cell>
          <cell r="U95">
            <v>59</v>
          </cell>
          <cell r="V95">
            <v>158.4</v>
          </cell>
          <cell r="Y95">
            <v>0</v>
          </cell>
          <cell r="AB95" t="str">
            <v/>
          </cell>
          <cell r="AC95">
            <v>126.72000000000001</v>
          </cell>
          <cell r="AD95">
            <v>8.6533333333333337E-2</v>
          </cell>
          <cell r="AE95">
            <v>0.34613333333333335</v>
          </cell>
          <cell r="AF95">
            <v>0.34613333333333335</v>
          </cell>
          <cell r="AG95">
            <v>0.42383333333333334</v>
          </cell>
          <cell r="AH95">
            <v>32.37114751261096</v>
          </cell>
          <cell r="AI95">
            <v>72.47</v>
          </cell>
          <cell r="AJ95">
            <v>0.59</v>
          </cell>
          <cell r="AK95">
            <v>10</v>
          </cell>
          <cell r="AL95">
            <v>0.25</v>
          </cell>
          <cell r="AM95">
            <v>1.4E-2</v>
          </cell>
          <cell r="AN95">
            <v>0.18275070190429688</v>
          </cell>
          <cell r="AO95">
            <v>0.146484375</v>
          </cell>
          <cell r="AP95">
            <v>0.7310028076171875</v>
          </cell>
          <cell r="AQ95">
            <v>0.84190538499543588</v>
          </cell>
          <cell r="AR95">
            <v>0.64492326932242916</v>
          </cell>
          <cell r="AS95">
            <v>0.32945019143716781</v>
          </cell>
          <cell r="AT95">
            <v>3.6126640024684659E-2</v>
          </cell>
          <cell r="AU95">
            <v>0.21887734192898153</v>
          </cell>
          <cell r="AV95">
            <v>0.86554617984946836</v>
          </cell>
          <cell r="AW95">
            <v>42.48739874934062</v>
          </cell>
          <cell r="AX95">
            <v>0.76189996247095126</v>
          </cell>
          <cell r="AY95">
            <v>117.55592837022566</v>
          </cell>
          <cell r="AZ95" t="e">
            <v>#REF!</v>
          </cell>
          <cell r="BA95" t="e">
            <v>#REF!</v>
          </cell>
          <cell r="BB95" t="e">
            <v>#REF!</v>
          </cell>
          <cell r="BC95" t="e">
            <v>#REF!</v>
          </cell>
          <cell r="BD95" t="e">
            <v>#REF!</v>
          </cell>
          <cell r="BE95" t="e">
            <v>#REF!</v>
          </cell>
          <cell r="BF95" t="e">
            <v>#REF!</v>
          </cell>
          <cell r="BG95" t="e">
            <v>#REF!</v>
          </cell>
          <cell r="BH95" t="e">
            <v>#REF!</v>
          </cell>
          <cell r="BI95" t="e">
            <v>#REF!</v>
          </cell>
          <cell r="BJ95" t="e">
            <v>#REF!</v>
          </cell>
          <cell r="BK95" t="e">
            <v>#REF!</v>
          </cell>
          <cell r="BL95" t="e">
            <v>#REF!</v>
          </cell>
          <cell r="BM95" t="e">
            <v>#REF!</v>
          </cell>
          <cell r="BO95">
            <v>714.95</v>
          </cell>
          <cell r="BP95">
            <v>714.52</v>
          </cell>
          <cell r="BQ95">
            <v>715.19999999999993</v>
          </cell>
          <cell r="BR95">
            <v>714.77</v>
          </cell>
          <cell r="BS95">
            <v>716.40209964137694</v>
          </cell>
          <cell r="BT95">
            <v>718.20994917114456</v>
          </cell>
          <cell r="BU95" t="str">
            <v/>
          </cell>
          <cell r="BV95">
            <v>1.2020996413770035</v>
          </cell>
          <cell r="BW95">
            <v>3.4399491711445762</v>
          </cell>
          <cell r="BX95">
            <v>1.4520996413770035</v>
          </cell>
          <cell r="BY95">
            <v>250</v>
          </cell>
          <cell r="BZ95">
            <v>0.71250000000000002</v>
          </cell>
          <cell r="CA95">
            <v>0.3125</v>
          </cell>
          <cell r="CB95">
            <v>2.3210244062607899</v>
          </cell>
          <cell r="CC95">
            <v>3</v>
          </cell>
          <cell r="CD95">
            <v>2.0788806480581021</v>
          </cell>
          <cell r="CE95">
            <v>1899.6421571833428</v>
          </cell>
          <cell r="CF95">
            <v>1.757156664726145E-2</v>
          </cell>
          <cell r="CG95">
            <v>582.75758539123854</v>
          </cell>
          <cell r="CH95">
            <v>2482.3997425745811</v>
          </cell>
          <cell r="CI95">
            <v>2</v>
          </cell>
          <cell r="CJ95">
            <v>1</v>
          </cell>
          <cell r="CK95">
            <v>1.5</v>
          </cell>
          <cell r="CL95">
            <v>2345</v>
          </cell>
          <cell r="CM95">
            <v>1.5878889611351266</v>
          </cell>
          <cell r="CN95">
            <v>1.9</v>
          </cell>
          <cell r="CO95" t="str">
            <v/>
          </cell>
          <cell r="CP95">
            <v>3</v>
          </cell>
          <cell r="CQ95">
            <v>3</v>
          </cell>
          <cell r="DV95" t="str">
            <v>250 mm</v>
          </cell>
          <cell r="DW95">
            <v>72.47</v>
          </cell>
          <cell r="DX95" t="str">
            <v>1</v>
          </cell>
          <cell r="DY95" t="str">
            <v>CS</v>
          </cell>
          <cell r="DZ95">
            <v>714.94999999999993</v>
          </cell>
          <cell r="EA95">
            <v>714.52</v>
          </cell>
        </row>
        <row r="96">
          <cell r="AD96" t="str">
            <v/>
          </cell>
          <cell r="BU96" t="str">
            <v/>
          </cell>
        </row>
        <row r="97">
          <cell r="A97">
            <v>46</v>
          </cell>
          <cell r="B97" t="str">
            <v>C91</v>
          </cell>
          <cell r="C97" t="str">
            <v>C115</v>
          </cell>
          <cell r="D97">
            <v>0.10413</v>
          </cell>
          <cell r="F97">
            <v>0.10413</v>
          </cell>
          <cell r="G97">
            <v>2.33</v>
          </cell>
          <cell r="H97">
            <v>94.4</v>
          </cell>
          <cell r="I97">
            <v>6.32</v>
          </cell>
          <cell r="J97">
            <v>6.6949152542372881</v>
          </cell>
          <cell r="K97" t="str">
            <v/>
          </cell>
          <cell r="L97">
            <v>5.8790812054133683</v>
          </cell>
          <cell r="M97">
            <v>10</v>
          </cell>
          <cell r="N97">
            <v>190.32831544687943</v>
          </cell>
          <cell r="O97">
            <v>0.62840480276037769</v>
          </cell>
          <cell r="P97">
            <v>12.45428408250222</v>
          </cell>
          <cell r="Q97">
            <v>0.10413</v>
          </cell>
          <cell r="R97">
            <v>0</v>
          </cell>
          <cell r="S97">
            <v>0.10413</v>
          </cell>
          <cell r="U97">
            <v>3</v>
          </cell>
          <cell r="V97">
            <v>158.4</v>
          </cell>
          <cell r="W97">
            <v>0.10413</v>
          </cell>
          <cell r="X97">
            <v>0.10413</v>
          </cell>
          <cell r="Y97">
            <v>5.2065E-2</v>
          </cell>
          <cell r="AB97" t="str">
            <v/>
          </cell>
          <cell r="AC97">
            <v>126.72000000000001</v>
          </cell>
          <cell r="AD97">
            <v>4.4000000000000003E-3</v>
          </cell>
          <cell r="AE97">
            <v>1.7600000000000001E-2</v>
          </cell>
          <cell r="AF97">
            <v>6.9665000000000005E-2</v>
          </cell>
          <cell r="AG97">
            <v>0.10090400000000001</v>
          </cell>
          <cell r="AH97">
            <v>13.95428408250222</v>
          </cell>
          <cell r="AI97">
            <v>43.12</v>
          </cell>
          <cell r="AJ97">
            <v>1.9</v>
          </cell>
          <cell r="AK97">
            <v>10</v>
          </cell>
          <cell r="AL97">
            <v>0.25</v>
          </cell>
          <cell r="AM97">
            <v>1.4E-2</v>
          </cell>
          <cell r="AN97">
            <v>8.1971168518066406E-2</v>
          </cell>
          <cell r="AO97">
            <v>9.375E-2</v>
          </cell>
          <cell r="AP97">
            <v>0.32788467407226563</v>
          </cell>
          <cell r="AQ97">
            <v>0.99652594409673478</v>
          </cell>
          <cell r="AR97">
            <v>1.3015081865274898</v>
          </cell>
          <cell r="AS97">
            <v>0.54348416043925074</v>
          </cell>
          <cell r="AT97">
            <v>5.0614880594183918E-2</v>
          </cell>
          <cell r="AU97">
            <v>0.13258604911225033</v>
          </cell>
          <cell r="AV97">
            <v>1.5532488422760506</v>
          </cell>
          <cell r="AW97">
            <v>76.24492425142644</v>
          </cell>
          <cell r="AX97">
            <v>0.18301918743451506</v>
          </cell>
          <cell r="AY97">
            <v>299.22745851240308</v>
          </cell>
          <cell r="AZ97" t="e">
            <v>#REF!</v>
          </cell>
          <cell r="BA97" t="e">
            <v>#REF!</v>
          </cell>
          <cell r="BB97" t="e">
            <v>#REF!</v>
          </cell>
          <cell r="BC97" t="e">
            <v>#REF!</v>
          </cell>
          <cell r="BD97" t="e">
            <v>#REF!</v>
          </cell>
          <cell r="BE97" t="e">
            <v>#REF!</v>
          </cell>
          <cell r="BF97" t="e">
            <v>#REF!</v>
          </cell>
          <cell r="BG97" t="e">
            <v>#REF!</v>
          </cell>
          <cell r="BH97" t="e">
            <v>#REF!</v>
          </cell>
          <cell r="BI97" t="e">
            <v>#REF!</v>
          </cell>
          <cell r="BJ97" t="e">
            <v>#REF!</v>
          </cell>
          <cell r="BK97" t="e">
            <v>#REF!</v>
          </cell>
          <cell r="BL97" t="e">
            <v>#REF!</v>
          </cell>
          <cell r="BM97" t="e">
            <v>#REF!</v>
          </cell>
          <cell r="BO97">
            <v>709.98</v>
          </cell>
          <cell r="BP97">
            <v>709.16</v>
          </cell>
          <cell r="BQ97">
            <v>710.2299999999999</v>
          </cell>
          <cell r="BR97">
            <v>709.41</v>
          </cell>
          <cell r="BS97">
            <v>711.42602784577196</v>
          </cell>
          <cell r="BT97">
            <v>710.64572594522224</v>
          </cell>
          <cell r="BU97" t="str">
            <v/>
          </cell>
          <cell r="BV97">
            <v>1.1960278457720506</v>
          </cell>
          <cell r="BW97">
            <v>1.2357259452222706</v>
          </cell>
          <cell r="BX97">
            <v>1.4460278457720506</v>
          </cell>
          <cell r="BY97">
            <v>250</v>
          </cell>
          <cell r="BZ97">
            <v>0.71250000000000002</v>
          </cell>
          <cell r="CA97">
            <v>0.3125</v>
          </cell>
          <cell r="CB97">
            <v>1.2158768954971606</v>
          </cell>
          <cell r="CC97">
            <v>3</v>
          </cell>
          <cell r="CD97">
            <v>1.3355771592207204</v>
          </cell>
          <cell r="CE97">
            <v>1220.4253660241591</v>
          </cell>
          <cell r="CF97">
            <v>5.6823136861789414E-2</v>
          </cell>
          <cell r="CG97">
            <v>1777.4237331650625</v>
          </cell>
          <cell r="CH97">
            <v>2997.8490991892213</v>
          </cell>
          <cell r="CI97">
            <v>2</v>
          </cell>
          <cell r="CJ97">
            <v>1</v>
          </cell>
          <cell r="CK97">
            <v>1.5</v>
          </cell>
          <cell r="CL97">
            <v>2345</v>
          </cell>
          <cell r="CM97">
            <v>1.9176007031061117</v>
          </cell>
          <cell r="CN97">
            <v>2.2000000000000002</v>
          </cell>
          <cell r="CO97" t="str">
            <v/>
          </cell>
          <cell r="CP97">
            <v>3</v>
          </cell>
          <cell r="CQ97">
            <v>3</v>
          </cell>
          <cell r="DV97" t="str">
            <v>250 mm</v>
          </cell>
          <cell r="DW97">
            <v>43.12</v>
          </cell>
          <cell r="DX97" t="str">
            <v>1</v>
          </cell>
          <cell r="DY97" t="str">
            <v>CS</v>
          </cell>
          <cell r="DZ97">
            <v>709.9799999999999</v>
          </cell>
          <cell r="EA97">
            <v>709.15999999999985</v>
          </cell>
        </row>
        <row r="98">
          <cell r="AD98" t="str">
            <v/>
          </cell>
          <cell r="BU98" t="str">
            <v/>
          </cell>
        </row>
        <row r="99">
          <cell r="A99">
            <v>47</v>
          </cell>
          <cell r="B99" t="str">
            <v>C121</v>
          </cell>
          <cell r="C99" t="str">
            <v>C119</v>
          </cell>
          <cell r="D99">
            <v>0.14602999999999999</v>
          </cell>
          <cell r="F99">
            <v>0.14602999999999999</v>
          </cell>
          <cell r="G99">
            <v>2.33</v>
          </cell>
          <cell r="H99">
            <v>2</v>
          </cell>
          <cell r="I99">
            <v>0.5</v>
          </cell>
          <cell r="J99">
            <v>25</v>
          </cell>
          <cell r="K99" t="str">
            <v/>
          </cell>
          <cell r="L99">
            <v>5</v>
          </cell>
          <cell r="M99">
            <v>10</v>
          </cell>
          <cell r="N99">
            <v>190.32831544687943</v>
          </cell>
          <cell r="O99">
            <v>0.62657572912868864</v>
          </cell>
          <cell r="P99">
            <v>17.414822694735424</v>
          </cell>
          <cell r="Q99">
            <v>0.14602999999999999</v>
          </cell>
          <cell r="R99">
            <v>0</v>
          </cell>
          <cell r="S99">
            <v>0.14602999999999999</v>
          </cell>
          <cell r="U99">
            <v>39</v>
          </cell>
          <cell r="V99">
            <v>158.4</v>
          </cell>
          <cell r="Y99">
            <v>0</v>
          </cell>
          <cell r="AB99" t="str">
            <v/>
          </cell>
          <cell r="AC99">
            <v>126.72000000000001</v>
          </cell>
          <cell r="AD99">
            <v>5.7200000000000008E-2</v>
          </cell>
          <cell r="AE99">
            <v>0.22880000000000003</v>
          </cell>
          <cell r="AF99">
            <v>0.22880000000000003</v>
          </cell>
          <cell r="AG99">
            <v>0.27260900000000005</v>
          </cell>
          <cell r="AH99">
            <v>18.914822694735424</v>
          </cell>
          <cell r="AI99">
            <v>45.5</v>
          </cell>
          <cell r="AJ99">
            <v>0.75</v>
          </cell>
          <cell r="AK99">
            <v>10</v>
          </cell>
          <cell r="AL99">
            <v>0.25</v>
          </cell>
          <cell r="AM99">
            <v>1.4E-2</v>
          </cell>
          <cell r="AN99">
            <v>0.12343835830688477</v>
          </cell>
          <cell r="AO99">
            <v>0.109375</v>
          </cell>
          <cell r="AP99">
            <v>0.49375343322753906</v>
          </cell>
          <cell r="AQ99">
            <v>0.78311480399085254</v>
          </cell>
          <cell r="AR99">
            <v>0.80367601073645956</v>
          </cell>
          <cell r="AS99">
            <v>0.30370046218952212</v>
          </cell>
          <cell r="AT99">
            <v>3.1257329063691712E-2</v>
          </cell>
          <cell r="AU99">
            <v>0.15469568737057648</v>
          </cell>
          <cell r="AV99">
            <v>0.97587652220531262</v>
          </cell>
          <cell r="AW99">
            <v>47.903226765171354</v>
          </cell>
          <cell r="AX99">
            <v>0.39485487663406599</v>
          </cell>
          <cell r="AY99">
            <v>118.51854365095124</v>
          </cell>
          <cell r="AZ99" t="e">
            <v>#REF!</v>
          </cell>
          <cell r="BA99" t="e">
            <v>#REF!</v>
          </cell>
          <cell r="BB99" t="e">
            <v>#REF!</v>
          </cell>
          <cell r="BC99" t="e">
            <v>#REF!</v>
          </cell>
          <cell r="BD99" t="e">
            <v>#REF!</v>
          </cell>
          <cell r="BE99" t="e">
            <v>#REF!</v>
          </cell>
          <cell r="BF99" t="e">
            <v>#REF!</v>
          </cell>
          <cell r="BG99" t="e">
            <v>#REF!</v>
          </cell>
          <cell r="BH99" t="e">
            <v>#REF!</v>
          </cell>
          <cell r="BI99" t="e">
            <v>#REF!</v>
          </cell>
          <cell r="BJ99" t="e">
            <v>#REF!</v>
          </cell>
          <cell r="BK99" t="e">
            <v>#REF!</v>
          </cell>
          <cell r="BL99" t="e">
            <v>#REF!</v>
          </cell>
          <cell r="BM99" t="e">
            <v>#REF!</v>
          </cell>
          <cell r="BO99">
            <v>700.05</v>
          </cell>
          <cell r="BP99">
            <v>699.71</v>
          </cell>
          <cell r="BQ99">
            <v>700.3</v>
          </cell>
          <cell r="BR99">
            <v>699.96</v>
          </cell>
          <cell r="BS99">
            <v>701.5</v>
          </cell>
          <cell r="BT99">
            <v>702.3410864928934</v>
          </cell>
          <cell r="BU99" t="str">
            <v/>
          </cell>
          <cell r="BV99">
            <v>1.2000000000000455</v>
          </cell>
          <cell r="BW99">
            <v>2.3810864928933597</v>
          </cell>
          <cell r="BX99">
            <v>1.4500000000000455</v>
          </cell>
          <cell r="BY99">
            <v>250</v>
          </cell>
          <cell r="BZ99">
            <v>0.71250000000000002</v>
          </cell>
          <cell r="CA99">
            <v>0.3125</v>
          </cell>
          <cell r="CB99">
            <v>1.7905432464467026</v>
          </cell>
          <cell r="CC99">
            <v>3</v>
          </cell>
          <cell r="CD99">
            <v>1.7649272682912018</v>
          </cell>
          <cell r="CE99">
            <v>1612.7574453782199</v>
          </cell>
          <cell r="CF99">
            <v>2.8588552252705846E-2</v>
          </cell>
          <cell r="CG99">
            <v>897.22139387574452</v>
          </cell>
          <cell r="CH99">
            <v>2509.9788392539645</v>
          </cell>
          <cell r="CI99">
            <v>2</v>
          </cell>
          <cell r="CJ99">
            <v>1</v>
          </cell>
          <cell r="CK99">
            <v>1.5</v>
          </cell>
          <cell r="CL99">
            <v>2345</v>
          </cell>
          <cell r="CM99">
            <v>1.6055301743628769</v>
          </cell>
          <cell r="CN99">
            <v>1.9</v>
          </cell>
          <cell r="CO99" t="str">
            <v/>
          </cell>
          <cell r="CP99">
            <v>3</v>
          </cell>
          <cell r="CQ99">
            <v>3</v>
          </cell>
          <cell r="DV99" t="str">
            <v>250 mm</v>
          </cell>
          <cell r="DW99">
            <v>45.5</v>
          </cell>
          <cell r="DX99" t="str">
            <v>1</v>
          </cell>
          <cell r="DY99" t="str">
            <v>CS</v>
          </cell>
          <cell r="DZ99">
            <v>700.05</v>
          </cell>
          <cell r="EA99">
            <v>699.70999999999992</v>
          </cell>
        </row>
        <row r="100">
          <cell r="AD100" t="str">
            <v/>
          </cell>
          <cell r="BU100" t="str">
            <v/>
          </cell>
        </row>
        <row r="101">
          <cell r="A101">
            <v>48</v>
          </cell>
          <cell r="B101" t="str">
            <v>C107</v>
          </cell>
          <cell r="C101" t="str">
            <v>C111</v>
          </cell>
          <cell r="D101">
            <v>0.12542</v>
          </cell>
          <cell r="F101">
            <v>0.12542</v>
          </cell>
          <cell r="G101">
            <v>2.33</v>
          </cell>
          <cell r="H101">
            <v>33.35</v>
          </cell>
          <cell r="I101">
            <v>2.2999999999999998</v>
          </cell>
          <cell r="J101">
            <v>6.8965517241379297</v>
          </cell>
          <cell r="K101" t="str">
            <v/>
          </cell>
          <cell r="L101">
            <v>5</v>
          </cell>
          <cell r="M101">
            <v>10</v>
          </cell>
          <cell r="N101">
            <v>190.32831544687943</v>
          </cell>
          <cell r="O101">
            <v>0.63208155825362256</v>
          </cell>
          <cell r="P101">
            <v>15.08840454357845</v>
          </cell>
          <cell r="Q101">
            <v>0.12542</v>
          </cell>
          <cell r="R101">
            <v>0</v>
          </cell>
          <cell r="S101">
            <v>0.12542</v>
          </cell>
          <cell r="U101">
            <v>12</v>
          </cell>
          <cell r="V101">
            <v>158.4</v>
          </cell>
          <cell r="W101">
            <v>0.12542</v>
          </cell>
          <cell r="X101">
            <v>0.12542</v>
          </cell>
          <cell r="Y101">
            <v>6.2710000000000002E-2</v>
          </cell>
          <cell r="AB101" t="str">
            <v/>
          </cell>
          <cell r="AC101">
            <v>126.72000000000001</v>
          </cell>
          <cell r="AD101">
            <v>1.7600000000000001E-2</v>
          </cell>
          <cell r="AE101">
            <v>7.0400000000000004E-2</v>
          </cell>
          <cell r="AF101">
            <v>0.13311000000000001</v>
          </cell>
          <cell r="AG101">
            <v>0.170736</v>
          </cell>
          <cell r="AH101">
            <v>16.588404543578449</v>
          </cell>
          <cell r="AI101">
            <v>44.58</v>
          </cell>
          <cell r="AJ101">
            <v>14.24</v>
          </cell>
          <cell r="AK101">
            <v>10</v>
          </cell>
          <cell r="AL101">
            <v>0.25</v>
          </cell>
          <cell r="AM101">
            <v>1.4E-2</v>
          </cell>
          <cell r="AN101">
            <v>5.3737640380859375E-2</v>
          </cell>
          <cell r="AO101">
            <v>0.103515625</v>
          </cell>
          <cell r="AP101">
            <v>0.2149505615234375</v>
          </cell>
          <cell r="AQ101">
            <v>2.1413392392646542</v>
          </cell>
          <cell r="AR101">
            <v>3.5173123424891166</v>
          </cell>
          <cell r="AS101">
            <v>2.8267376307192924</v>
          </cell>
          <cell r="AT101">
            <v>0.23370712220257531</v>
          </cell>
          <cell r="AU101">
            <v>0.28744476258343465</v>
          </cell>
          <cell r="AV101">
            <v>4.2522543368686172</v>
          </cell>
          <cell r="AW101">
            <v>208.73204665471539</v>
          </cell>
          <cell r="AX101">
            <v>7.9472245922155849E-2</v>
          </cell>
          <cell r="AY101">
            <v>209.67060288786877</v>
          </cell>
          <cell r="AZ101" t="e">
            <v>#REF!</v>
          </cell>
          <cell r="BA101" t="e">
            <v>#REF!</v>
          </cell>
          <cell r="BB101" t="e">
            <v>#REF!</v>
          </cell>
          <cell r="BC101" t="e">
            <v>#REF!</v>
          </cell>
          <cell r="BD101" t="e">
            <v>#REF!</v>
          </cell>
          <cell r="BE101" t="e">
            <v>#REF!</v>
          </cell>
          <cell r="BF101" t="e">
            <v>#REF!</v>
          </cell>
          <cell r="BG101" t="e">
            <v>#REF!</v>
          </cell>
          <cell r="BH101" t="e">
            <v>#REF!</v>
          </cell>
          <cell r="BI101" t="e">
            <v>#REF!</v>
          </cell>
          <cell r="BJ101" t="e">
            <v>#REF!</v>
          </cell>
          <cell r="BK101" t="e">
            <v>#REF!</v>
          </cell>
          <cell r="BL101" t="e">
            <v>#REF!</v>
          </cell>
          <cell r="BM101" t="e">
            <v>#REF!</v>
          </cell>
          <cell r="BO101">
            <v>720.84</v>
          </cell>
          <cell r="BP101">
            <v>714.49</v>
          </cell>
          <cell r="BQ101">
            <v>721.08999999999992</v>
          </cell>
          <cell r="BR101">
            <v>714.74</v>
          </cell>
          <cell r="BS101">
            <v>722.29486651007437</v>
          </cell>
          <cell r="BT101">
            <v>718.20994917114456</v>
          </cell>
          <cell r="BV101">
            <v>1.2048665100744529</v>
          </cell>
          <cell r="BW101">
            <v>3.4699491711445489</v>
          </cell>
          <cell r="BX101">
            <v>1.4548665100744529</v>
          </cell>
          <cell r="BY101">
            <v>250</v>
          </cell>
          <cell r="BZ101">
            <v>0.71250000000000002</v>
          </cell>
          <cell r="CA101">
            <v>0.3125</v>
          </cell>
          <cell r="CB101">
            <v>2.3374078406095009</v>
          </cell>
          <cell r="CC101">
            <v>3</v>
          </cell>
          <cell r="CD101">
            <v>2.0875044452308682</v>
          </cell>
          <cell r="CE101">
            <v>1907.5224213436195</v>
          </cell>
          <cell r="CF101">
            <v>1.7337791912645173E-2</v>
          </cell>
          <cell r="CG101">
            <v>576.14188831669139</v>
          </cell>
          <cell r="CH101">
            <v>2483.6643096603111</v>
          </cell>
          <cell r="CI101">
            <v>2</v>
          </cell>
          <cell r="CJ101">
            <v>1</v>
          </cell>
          <cell r="CK101">
            <v>1.5</v>
          </cell>
          <cell r="CL101">
            <v>2345</v>
          </cell>
          <cell r="CM101">
            <v>1.5886978526611799</v>
          </cell>
          <cell r="CN101">
            <v>1.9</v>
          </cell>
          <cell r="CO101" t="str">
            <v/>
          </cell>
          <cell r="CP101">
            <v>3</v>
          </cell>
          <cell r="CQ101">
            <v>3</v>
          </cell>
          <cell r="DV101" t="str">
            <v>250 mm</v>
          </cell>
          <cell r="DW101">
            <v>44.58</v>
          </cell>
          <cell r="DX101" t="str">
            <v>1</v>
          </cell>
          <cell r="DY101" t="str">
            <v>CS</v>
          </cell>
          <cell r="DZ101">
            <v>720.83999999999992</v>
          </cell>
          <cell r="EA101">
            <v>714.4899999999999</v>
          </cell>
        </row>
        <row r="102">
          <cell r="A102">
            <v>49</v>
          </cell>
          <cell r="B102" t="str">
            <v>C111</v>
          </cell>
          <cell r="C102" t="str">
            <v>C115</v>
          </cell>
          <cell r="D102">
            <v>0.32064000000000004</v>
          </cell>
          <cell r="E102">
            <v>0.25900000000000001</v>
          </cell>
          <cell r="F102">
            <v>0.70506000000000002</v>
          </cell>
          <cell r="G102">
            <v>2.33</v>
          </cell>
          <cell r="K102">
            <v>0.63037626063911134</v>
          </cell>
          <cell r="L102">
            <v>10.630376260639112</v>
          </cell>
          <cell r="M102">
            <v>10.630376260639112</v>
          </cell>
          <cell r="N102">
            <v>183.90747246658123</v>
          </cell>
          <cell r="O102">
            <v>0.63155501405914138</v>
          </cell>
          <cell r="P102">
            <v>82.412249464832598</v>
          </cell>
          <cell r="Q102">
            <v>0.32064000000000004</v>
          </cell>
          <cell r="R102">
            <v>0.25900000000000001</v>
          </cell>
          <cell r="S102">
            <v>0.70506000000000002</v>
          </cell>
          <cell r="U102">
            <v>112</v>
          </cell>
          <cell r="V102">
            <v>158.4</v>
          </cell>
          <cell r="W102">
            <v>0.32064000000000004</v>
          </cell>
          <cell r="X102">
            <v>0.44606000000000001</v>
          </cell>
          <cell r="Y102">
            <v>0.22303000000000001</v>
          </cell>
          <cell r="AB102" t="str">
            <v/>
          </cell>
          <cell r="AC102">
            <v>126.72000000000001</v>
          </cell>
          <cell r="AD102">
            <v>0.16426666666666667</v>
          </cell>
          <cell r="AE102">
            <v>0.65706666666666669</v>
          </cell>
          <cell r="AF102">
            <v>0.88009666666666675</v>
          </cell>
          <cell r="AG102">
            <v>1.0916146666666668</v>
          </cell>
          <cell r="AH102">
            <v>83.912249464832598</v>
          </cell>
          <cell r="AI102">
            <v>93.27</v>
          </cell>
          <cell r="AJ102">
            <v>5.62</v>
          </cell>
          <cell r="AK102">
            <v>10</v>
          </cell>
          <cell r="AL102">
            <v>0.25</v>
          </cell>
          <cell r="AM102">
            <v>1.4E-2</v>
          </cell>
          <cell r="AN102">
            <v>0.16333174705505371</v>
          </cell>
          <cell r="AO102">
            <v>0.2275390625</v>
          </cell>
          <cell r="AP102">
            <v>0.65332698822021484</v>
          </cell>
          <cell r="AQ102">
            <v>2.469878799932939</v>
          </cell>
          <cell r="AR102">
            <v>2.0851585268307606</v>
          </cell>
          <cell r="AS102">
            <v>2.8715315572327578</v>
          </cell>
          <cell r="AT102">
            <v>0.31092259359623725</v>
          </cell>
          <cell r="AU102">
            <v>0.47425434065129096</v>
          </cell>
          <cell r="AV102">
            <v>2.6713598596081938</v>
          </cell>
          <cell r="AW102">
            <v>131.13007046937128</v>
          </cell>
          <cell r="AX102">
            <v>0.63991614710854905</v>
          </cell>
          <cell r="AY102">
            <v>209.5892053172571</v>
          </cell>
          <cell r="AZ102" t="str">
            <v>00°00'00''</v>
          </cell>
          <cell r="BA102" t="e">
            <v>#VALUE!</v>
          </cell>
          <cell r="BB102">
            <v>0.187</v>
          </cell>
          <cell r="BC102" t="e">
            <v>#VALUE!</v>
          </cell>
          <cell r="BD102" t="e">
            <v>#VALUE!</v>
          </cell>
          <cell r="BE102" t="e">
            <v>#VALUE!</v>
          </cell>
          <cell r="BF102" t="e">
            <v>#VALUE!</v>
          </cell>
          <cell r="BG102" t="e">
            <v>#VALUE!</v>
          </cell>
          <cell r="BH102" t="e">
            <v>#VALUE!</v>
          </cell>
          <cell r="BI102" t="e">
            <v>#VALUE!</v>
          </cell>
          <cell r="BJ102" t="e">
            <v>#VALUE!</v>
          </cell>
          <cell r="BK102" t="e">
            <v>#VALUE!</v>
          </cell>
          <cell r="BL102" t="e">
            <v>#VALUE!</v>
          </cell>
          <cell r="BM102" t="e">
            <v>#VALUE!</v>
          </cell>
          <cell r="BN102">
            <v>6.0000000000059117E-2</v>
          </cell>
          <cell r="BO102">
            <v>714.43</v>
          </cell>
          <cell r="BP102">
            <v>709.19</v>
          </cell>
          <cell r="BQ102">
            <v>714.68</v>
          </cell>
          <cell r="BR102">
            <v>709.44</v>
          </cell>
          <cell r="BS102">
            <v>718.20994917114456</v>
          </cell>
          <cell r="BT102">
            <v>710.64572594522224</v>
          </cell>
          <cell r="BU102" t="str">
            <v/>
          </cell>
          <cell r="BV102">
            <v>3.529949171144608</v>
          </cell>
          <cell r="BW102">
            <v>1.2057259452221842</v>
          </cell>
          <cell r="BX102">
            <v>3.779949171144608</v>
          </cell>
          <cell r="BY102">
            <v>250</v>
          </cell>
          <cell r="BZ102">
            <v>0.71250000000000002</v>
          </cell>
          <cell r="CA102">
            <v>0.3125</v>
          </cell>
          <cell r="CB102">
            <v>2.3678375581833961</v>
          </cell>
          <cell r="CC102">
            <v>3</v>
          </cell>
          <cell r="CD102">
            <v>2.1033648210323506</v>
          </cell>
          <cell r="CE102">
            <v>1922.0153353689677</v>
          </cell>
          <cell r="CF102">
            <v>1.6915601751098075E-2</v>
          </cell>
          <cell r="CG102">
            <v>564.18759121469895</v>
          </cell>
          <cell r="CH102">
            <v>2486.2029265836668</v>
          </cell>
          <cell r="CI102">
            <v>2</v>
          </cell>
          <cell r="CJ102">
            <v>1</v>
          </cell>
          <cell r="CK102">
            <v>1.5</v>
          </cell>
          <cell r="CL102">
            <v>2345</v>
          </cell>
          <cell r="CM102">
            <v>1.5903217014394457</v>
          </cell>
          <cell r="CN102">
            <v>1.9</v>
          </cell>
          <cell r="CO102" t="str">
            <v/>
          </cell>
          <cell r="CP102">
            <v>3</v>
          </cell>
          <cell r="CQ102">
            <v>3</v>
          </cell>
          <cell r="DV102" t="str">
            <v>250 mm</v>
          </cell>
          <cell r="DW102">
            <v>93.27</v>
          </cell>
          <cell r="DX102" t="str">
            <v>1</v>
          </cell>
          <cell r="DY102" t="str">
            <v>CS</v>
          </cell>
          <cell r="DZ102">
            <v>714.43</v>
          </cell>
          <cell r="EA102">
            <v>709.18999999999994</v>
          </cell>
        </row>
        <row r="103">
          <cell r="A103">
            <v>50</v>
          </cell>
          <cell r="B103" t="str">
            <v>C115</v>
          </cell>
          <cell r="C103" t="str">
            <v>C117</v>
          </cell>
          <cell r="D103">
            <v>0.11771849999999999</v>
          </cell>
          <cell r="E103">
            <v>0.10413</v>
          </cell>
          <cell r="F103">
            <v>0.92690850000000002</v>
          </cell>
          <cell r="G103">
            <v>2.33</v>
          </cell>
          <cell r="K103">
            <v>0.35097724115495899</v>
          </cell>
          <cell r="L103">
            <v>10.981353501794072</v>
          </cell>
          <cell r="M103">
            <v>10.981353501794072</v>
          </cell>
          <cell r="N103">
            <v>180.5806328898615</v>
          </cell>
          <cell r="O103">
            <v>0.63123464864871437</v>
          </cell>
          <cell r="P103">
            <v>107.70048319165953</v>
          </cell>
          <cell r="Q103">
            <v>0.11771849999999999</v>
          </cell>
          <cell r="R103">
            <v>0.10413</v>
          </cell>
          <cell r="S103">
            <v>0.92690850000000002</v>
          </cell>
          <cell r="U103">
            <v>203</v>
          </cell>
          <cell r="V103">
            <v>158.4</v>
          </cell>
          <cell r="X103">
            <v>0.55018999999999996</v>
          </cell>
          <cell r="Y103">
            <v>0.27509499999999998</v>
          </cell>
          <cell r="AB103" t="str">
            <v/>
          </cell>
          <cell r="AC103">
            <v>126.72000000000001</v>
          </cell>
          <cell r="AD103">
            <v>0.29773333333333335</v>
          </cell>
          <cell r="AE103">
            <v>1.1909333333333334</v>
          </cell>
          <cell r="AF103">
            <v>1.4660283333333335</v>
          </cell>
          <cell r="AG103">
            <v>1.7441008833333336</v>
          </cell>
          <cell r="AH103">
            <v>109.44458407499286</v>
          </cell>
          <cell r="AI103">
            <v>61.809999999999995</v>
          </cell>
          <cell r="AJ103">
            <v>7.41</v>
          </cell>
          <cell r="AK103">
            <v>10</v>
          </cell>
          <cell r="AL103">
            <v>0.25</v>
          </cell>
          <cell r="AM103">
            <v>1.4E-2</v>
          </cell>
          <cell r="AN103">
            <v>0.17712068557739258</v>
          </cell>
          <cell r="AO103">
            <v>0.240966796875</v>
          </cell>
          <cell r="AP103">
            <v>0.70848274230957031</v>
          </cell>
          <cell r="AQ103">
            <v>2.943185194275979</v>
          </cell>
          <cell r="AR103">
            <v>2.3208829140371754</v>
          </cell>
          <cell r="AS103">
            <v>4.0378867233072446</v>
          </cell>
          <cell r="AT103">
            <v>0.44150556003085278</v>
          </cell>
          <cell r="AU103">
            <v>0.61862624560824542</v>
          </cell>
          <cell r="AV103">
            <v>3.0674206864276665</v>
          </cell>
          <cell r="AW103">
            <v>150.57166084297683</v>
          </cell>
          <cell r="AX103">
            <v>0.72686044281019646</v>
          </cell>
          <cell r="AY103">
            <v>209.72494543406032</v>
          </cell>
          <cell r="AZ103" t="str">
            <v>00°00'00''</v>
          </cell>
          <cell r="BA103" t="e">
            <v>#VALUE!</v>
          </cell>
          <cell r="BB103">
            <v>0.14399999999999999</v>
          </cell>
          <cell r="BC103" t="e">
            <v>#VALUE!</v>
          </cell>
          <cell r="BD103" t="e">
            <v>#VALUE!</v>
          </cell>
          <cell r="BE103" t="e">
            <v>#VALUE!</v>
          </cell>
          <cell r="BF103" t="e">
            <v>#VALUE!</v>
          </cell>
          <cell r="BG103" t="e">
            <v>#VALUE!</v>
          </cell>
          <cell r="BH103" t="e">
            <v>#VALUE!</v>
          </cell>
          <cell r="BI103" t="e">
            <v>#VALUE!</v>
          </cell>
          <cell r="BJ103" t="e">
            <v>#VALUE!</v>
          </cell>
          <cell r="BK103" t="e">
            <v>#VALUE!</v>
          </cell>
          <cell r="BL103" t="e">
            <v>#VALUE!</v>
          </cell>
          <cell r="BM103" t="e">
            <v>#VALUE!</v>
          </cell>
          <cell r="BN103">
            <v>9.0000000000031832E-2</v>
          </cell>
          <cell r="BO103">
            <v>709.1</v>
          </cell>
          <cell r="BP103">
            <v>704.52</v>
          </cell>
          <cell r="BQ103">
            <v>709.35</v>
          </cell>
          <cell r="BR103">
            <v>704.77</v>
          </cell>
          <cell r="BS103">
            <v>710.64572594522224</v>
          </cell>
          <cell r="BT103">
            <v>706.02895328568161</v>
          </cell>
          <cell r="BU103" t="str">
            <v/>
          </cell>
          <cell r="BV103">
            <v>1.2957259452222161</v>
          </cell>
          <cell r="BW103">
            <v>1.2589532856816277</v>
          </cell>
          <cell r="BX103">
            <v>1.5457259452222161</v>
          </cell>
          <cell r="BY103">
            <v>250</v>
          </cell>
          <cell r="BZ103">
            <v>0.71250000000000002</v>
          </cell>
          <cell r="CA103">
            <v>0.3125</v>
          </cell>
          <cell r="CB103">
            <v>1.2773396154519219</v>
          </cell>
          <cell r="CC103">
            <v>4</v>
          </cell>
          <cell r="CD103">
            <v>1.2795888747759581</v>
          </cell>
          <cell r="CE103">
            <v>1266.7030149354409</v>
          </cell>
          <cell r="CF103">
            <v>5.2243694242303462E-2</v>
          </cell>
          <cell r="CG103">
            <v>1626.5629232997876</v>
          </cell>
          <cell r="CH103">
            <v>2893.2659382352285</v>
          </cell>
          <cell r="CI103">
            <v>2</v>
          </cell>
          <cell r="CJ103">
            <v>1</v>
          </cell>
          <cell r="CK103">
            <v>1.5</v>
          </cell>
          <cell r="CL103">
            <v>2345</v>
          </cell>
          <cell r="CM103">
            <v>1.8507031587858604</v>
          </cell>
          <cell r="CN103">
            <v>1.9</v>
          </cell>
          <cell r="CO103" t="str">
            <v/>
          </cell>
          <cell r="CP103">
            <v>3</v>
          </cell>
          <cell r="CQ103">
            <v>3</v>
          </cell>
          <cell r="DV103" t="str">
            <v>250 mm</v>
          </cell>
          <cell r="DW103">
            <v>61.809999999999995</v>
          </cell>
          <cell r="DX103" t="str">
            <v>1</v>
          </cell>
          <cell r="DY103" t="str">
            <v>CS</v>
          </cell>
          <cell r="DZ103">
            <v>709.1</v>
          </cell>
          <cell r="EA103">
            <v>704.52</v>
          </cell>
        </row>
        <row r="104">
          <cell r="A104">
            <v>51</v>
          </cell>
          <cell r="B104" t="str">
            <v>C117</v>
          </cell>
          <cell r="C104" t="str">
            <v>C119</v>
          </cell>
          <cell r="D104">
            <v>0.11771849999999999</v>
          </cell>
          <cell r="F104">
            <v>1.044627</v>
          </cell>
          <cell r="G104">
            <v>2.33</v>
          </cell>
          <cell r="K104">
            <v>0.36803421018059773</v>
          </cell>
          <cell r="L104">
            <v>11.34938771197467</v>
          </cell>
          <cell r="M104">
            <v>11.34938771197467</v>
          </cell>
          <cell r="N104">
            <v>177.26355874913571</v>
          </cell>
          <cell r="O104">
            <v>0.63048129894324034</v>
          </cell>
          <cell r="P104">
            <v>120.8568627046681</v>
          </cell>
          <cell r="Q104">
            <v>0.11771849999999999</v>
          </cell>
          <cell r="R104">
            <v>0</v>
          </cell>
          <cell r="S104">
            <v>1.044627</v>
          </cell>
          <cell r="U104">
            <v>238</v>
          </cell>
          <cell r="V104">
            <v>158.4</v>
          </cell>
          <cell r="X104">
            <v>0.55018999999999996</v>
          </cell>
          <cell r="Y104">
            <v>0.27509499999999998</v>
          </cell>
          <cell r="AB104" t="str">
            <v/>
          </cell>
          <cell r="AC104">
            <v>126.72000000000001</v>
          </cell>
          <cell r="AD104">
            <v>0.34906666666666669</v>
          </cell>
          <cell r="AE104">
            <v>1.3962666666666668</v>
          </cell>
          <cell r="AF104">
            <v>1.6713616666666669</v>
          </cell>
          <cell r="AG104">
            <v>1.9847497666666669</v>
          </cell>
          <cell r="AH104">
            <v>122.84161247133477</v>
          </cell>
          <cell r="AI104">
            <v>61.849999999999994</v>
          </cell>
          <cell r="AJ104">
            <v>5.9</v>
          </cell>
          <cell r="AK104">
            <v>10</v>
          </cell>
          <cell r="AL104">
            <v>0.25</v>
          </cell>
          <cell r="AM104">
            <v>1.4E-2</v>
          </cell>
          <cell r="AN104">
            <v>0.20871877670288086</v>
          </cell>
          <cell r="AO104">
            <v>0.244140625</v>
          </cell>
          <cell r="AP104">
            <v>0.83487510681152344</v>
          </cell>
          <cell r="AQ104">
            <v>2.8057879173311031</v>
          </cell>
          <cell r="AR104">
            <v>1.8430779899197665</v>
          </cell>
          <cell r="AS104">
            <v>3.6429373613265743</v>
          </cell>
          <cell r="AT104">
            <v>0.4012459651906834</v>
          </cell>
          <cell r="AU104">
            <v>0.60996474189356431</v>
          </cell>
          <cell r="AV104">
            <v>2.7370973483820564</v>
          </cell>
          <cell r="AW104">
            <v>134.35695190370581</v>
          </cell>
          <cell r="AX104">
            <v>0.91429293929930677</v>
          </cell>
          <cell r="AY104">
            <v>209.62585324875778</v>
          </cell>
          <cell r="AZ104" t="str">
            <v>00°00'00''</v>
          </cell>
          <cell r="BA104" t="e">
            <v>#VALUE!</v>
          </cell>
          <cell r="BB104">
            <v>1E-3</v>
          </cell>
          <cell r="BC104" t="e">
            <v>#VALUE!</v>
          </cell>
          <cell r="BD104" t="e">
            <v>#VALUE!</v>
          </cell>
          <cell r="BE104" t="e">
            <v>#VALUE!</v>
          </cell>
          <cell r="BF104" t="e">
            <v>#VALUE!</v>
          </cell>
          <cell r="BG104" t="e">
            <v>#VALUE!</v>
          </cell>
          <cell r="BH104" t="e">
            <v>#VALUE!</v>
          </cell>
          <cell r="BI104" t="e">
            <v>#VALUE!</v>
          </cell>
          <cell r="BJ104" t="e">
            <v>#VALUE!</v>
          </cell>
          <cell r="BK104" t="e">
            <v>#VALUE!</v>
          </cell>
          <cell r="BL104" t="e">
            <v>#VALUE!</v>
          </cell>
          <cell r="BM104" t="e">
            <v>#VALUE!</v>
          </cell>
          <cell r="BN104">
            <v>2.9999999999972715E-2</v>
          </cell>
          <cell r="BO104">
            <v>704.49</v>
          </cell>
          <cell r="BP104">
            <v>700.84</v>
          </cell>
          <cell r="BQ104">
            <v>704.74</v>
          </cell>
          <cell r="BR104">
            <v>701.09</v>
          </cell>
          <cell r="BS104">
            <v>706.02895328568161</v>
          </cell>
          <cell r="BT104">
            <v>702.3410864928934</v>
          </cell>
          <cell r="BU104" t="str">
            <v/>
          </cell>
          <cell r="BV104">
            <v>1.2889532856816004</v>
          </cell>
          <cell r="BW104">
            <v>1.2510864928933643</v>
          </cell>
          <cell r="BX104">
            <v>1.5389532856816004</v>
          </cell>
          <cell r="BY104">
            <v>250</v>
          </cell>
          <cell r="BZ104">
            <v>0.71250000000000002</v>
          </cell>
          <cell r="CA104">
            <v>0.3125</v>
          </cell>
          <cell r="CB104">
            <v>1.2700198892874823</v>
          </cell>
          <cell r="CC104">
            <v>5</v>
          </cell>
          <cell r="CD104">
            <v>1.2745634966178643</v>
          </cell>
          <cell r="CE104">
            <v>1099.9682126358516</v>
          </cell>
          <cell r="CF104">
            <v>5.2761022687901171E-2</v>
          </cell>
          <cell r="CG104">
            <v>1643.4531533440247</v>
          </cell>
          <cell r="CH104">
            <v>2743.4213659798761</v>
          </cell>
          <cell r="CI104">
            <v>2</v>
          </cell>
          <cell r="CJ104">
            <v>1</v>
          </cell>
          <cell r="CK104">
            <v>1.5</v>
          </cell>
          <cell r="CL104">
            <v>2345</v>
          </cell>
          <cell r="CM104">
            <v>1.7548537522259333</v>
          </cell>
          <cell r="CN104">
            <v>1.9</v>
          </cell>
          <cell r="CO104" t="str">
            <v/>
          </cell>
          <cell r="CP104">
            <v>3</v>
          </cell>
          <cell r="CQ104">
            <v>3</v>
          </cell>
          <cell r="DV104" t="str">
            <v>250 mm</v>
          </cell>
          <cell r="DW104">
            <v>61.849999999999994</v>
          </cell>
          <cell r="DX104" t="str">
            <v>1</v>
          </cell>
          <cell r="DY104" t="str">
            <v>CS</v>
          </cell>
          <cell r="DZ104">
            <v>704.49</v>
          </cell>
          <cell r="EA104">
            <v>700.84</v>
          </cell>
        </row>
        <row r="105">
          <cell r="A105">
            <v>52</v>
          </cell>
          <cell r="B105" t="str">
            <v>C119</v>
          </cell>
          <cell r="C105" t="str">
            <v>C119'</v>
          </cell>
          <cell r="D105">
            <v>0.31124025999999999</v>
          </cell>
          <cell r="E105">
            <v>0.14602999999999999</v>
          </cell>
          <cell r="F105">
            <v>1.50189726</v>
          </cell>
          <cell r="G105">
            <v>2.33</v>
          </cell>
          <cell r="K105">
            <v>0.42979938202333845</v>
          </cell>
          <cell r="L105">
            <v>11.779187093998008</v>
          </cell>
          <cell r="M105">
            <v>11.779187093998008</v>
          </cell>
          <cell r="N105">
            <v>173.59362233585472</v>
          </cell>
          <cell r="O105">
            <v>0.63142977596237826</v>
          </cell>
          <cell r="P105">
            <v>170.97925369442373</v>
          </cell>
          <cell r="Q105">
            <v>0.31124025999999999</v>
          </cell>
          <cell r="R105">
            <v>0.14602999999999999</v>
          </cell>
          <cell r="S105">
            <v>1.50189726</v>
          </cell>
          <cell r="U105">
            <v>380</v>
          </cell>
          <cell r="V105">
            <v>158.4</v>
          </cell>
          <cell r="W105">
            <v>0.31124025999999999</v>
          </cell>
          <cell r="X105">
            <v>0.86143025999999989</v>
          </cell>
          <cell r="Y105">
            <v>0.43071512999999995</v>
          </cell>
          <cell r="AB105" t="str">
            <v/>
          </cell>
          <cell r="AC105">
            <v>126.72000000000001</v>
          </cell>
          <cell r="AD105">
            <v>0.55733333333333335</v>
          </cell>
          <cell r="AE105">
            <v>2.2293333333333334</v>
          </cell>
          <cell r="AF105">
            <v>2.6600484633333332</v>
          </cell>
          <cell r="AG105">
            <v>3.1106176413333331</v>
          </cell>
          <cell r="AH105">
            <v>174.08987133575707</v>
          </cell>
          <cell r="AI105">
            <v>80.679999999999993</v>
          </cell>
          <cell r="AJ105">
            <v>6.4</v>
          </cell>
          <cell r="AK105">
            <v>12</v>
          </cell>
          <cell r="AL105">
            <v>0.30000000000000004</v>
          </cell>
          <cell r="AM105">
            <v>1.4E-2</v>
          </cell>
          <cell r="AN105">
            <v>0.21991553306579595</v>
          </cell>
          <cell r="AO105">
            <v>0.28945312500000003</v>
          </cell>
          <cell r="AP105">
            <v>0.73305177688598644</v>
          </cell>
          <cell r="AQ105">
            <v>3.1349922455612131</v>
          </cell>
          <cell r="AR105">
            <v>2.1863749129547689</v>
          </cell>
          <cell r="AS105">
            <v>4.2977591585913792</v>
          </cell>
          <cell r="AT105">
            <v>0.50092642098516493</v>
          </cell>
          <cell r="AU105">
            <v>0.72084195405096085</v>
          </cell>
          <cell r="AV105">
            <v>3.219153771809474</v>
          </cell>
          <cell r="AW105">
            <v>227.54857140658169</v>
          </cell>
          <cell r="AX105">
            <v>0.76506686137218105</v>
          </cell>
          <cell r="AY105">
            <v>210.35041675052037</v>
          </cell>
          <cell r="AZ105" t="str">
            <v>00°00'00''</v>
          </cell>
          <cell r="BA105" t="e">
            <v>#VALUE!</v>
          </cell>
          <cell r="BB105">
            <v>0.111</v>
          </cell>
          <cell r="BC105" t="e">
            <v>#VALUE!</v>
          </cell>
          <cell r="BD105" t="e">
            <v>#VALUE!</v>
          </cell>
          <cell r="BE105" t="e">
            <v>#VALUE!</v>
          </cell>
          <cell r="BF105" t="e">
            <v>#VALUE!</v>
          </cell>
          <cell r="BG105" t="e">
            <v>#VALUE!</v>
          </cell>
          <cell r="BH105" t="e">
            <v>#VALUE!</v>
          </cell>
          <cell r="BI105" t="e">
            <v>#VALUE!</v>
          </cell>
          <cell r="BJ105" t="e">
            <v>#VALUE!</v>
          </cell>
          <cell r="BK105" t="e">
            <v>#VALUE!</v>
          </cell>
          <cell r="BL105" t="e">
            <v>#VALUE!</v>
          </cell>
          <cell r="BM105" t="e">
            <v>#VALUE!</v>
          </cell>
          <cell r="BN105">
            <v>1.1900000000000546</v>
          </cell>
          <cell r="BO105">
            <v>699.65</v>
          </cell>
          <cell r="BP105">
            <v>694.49</v>
          </cell>
          <cell r="BQ105">
            <v>699.94999999999993</v>
          </cell>
          <cell r="BR105">
            <v>694.79</v>
          </cell>
          <cell r="BS105">
            <v>702.3410864928934</v>
          </cell>
          <cell r="BT105">
            <v>696</v>
          </cell>
          <cell r="BU105">
            <v>1.1900000000000546</v>
          </cell>
          <cell r="BV105">
            <v>2.3910864928934643</v>
          </cell>
          <cell r="BW105">
            <v>1.2100000000000364</v>
          </cell>
          <cell r="BX105">
            <v>2.6910864928934641</v>
          </cell>
          <cell r="BY105">
            <v>300</v>
          </cell>
          <cell r="BZ105">
            <v>0.77500000000000002</v>
          </cell>
          <cell r="CA105">
            <v>0.375</v>
          </cell>
          <cell r="CB105">
            <v>1.8005432464467503</v>
          </cell>
          <cell r="CC105">
            <v>6</v>
          </cell>
          <cell r="CD105">
            <v>1.7008854799662521</v>
          </cell>
          <cell r="CE105">
            <v>1736.7103803880414</v>
          </cell>
          <cell r="CF105">
            <v>3.3846528524605568E-2</v>
          </cell>
          <cell r="CG105">
            <v>1084.1894932464902</v>
          </cell>
          <cell r="CH105">
            <v>2820.8998736345316</v>
          </cell>
          <cell r="CI105">
            <v>2</v>
          </cell>
          <cell r="CJ105">
            <v>1</v>
          </cell>
          <cell r="CK105">
            <v>1.5</v>
          </cell>
          <cell r="CL105">
            <v>2650</v>
          </cell>
          <cell r="CM105">
            <v>1.5967357775289801</v>
          </cell>
          <cell r="CN105">
            <v>1.9</v>
          </cell>
          <cell r="CO105" t="str">
            <v/>
          </cell>
          <cell r="CP105">
            <v>3</v>
          </cell>
          <cell r="CQ105">
            <v>3</v>
          </cell>
          <cell r="DV105" t="str">
            <v>300 mm</v>
          </cell>
          <cell r="DW105">
            <v>80.679999999999993</v>
          </cell>
          <cell r="DX105" t="str">
            <v>1</v>
          </cell>
          <cell r="DY105" t="str">
            <v>CS</v>
          </cell>
          <cell r="DZ105">
            <v>699.65</v>
          </cell>
          <cell r="EA105">
            <v>694.49</v>
          </cell>
        </row>
        <row r="106">
          <cell r="A106">
            <v>53</v>
          </cell>
          <cell r="B106" t="str">
            <v>C119'</v>
          </cell>
          <cell r="C106" t="str">
            <v>C99</v>
          </cell>
          <cell r="D106">
            <v>0.21258802999999998</v>
          </cell>
          <cell r="E106">
            <v>0</v>
          </cell>
          <cell r="F106">
            <v>1.7144852900000001</v>
          </cell>
          <cell r="G106">
            <v>2.33</v>
          </cell>
          <cell r="K106">
            <v>0.37588873322923522</v>
          </cell>
          <cell r="L106">
            <v>12.155075827227243</v>
          </cell>
          <cell r="M106">
            <v>12.155075827227243</v>
          </cell>
          <cell r="N106">
            <v>170.54930657896907</v>
          </cell>
          <cell r="O106">
            <v>0.6315356060931816</v>
          </cell>
          <cell r="P106">
            <v>193.87667666217928</v>
          </cell>
          <cell r="Q106">
            <v>0.21258802999999998</v>
          </cell>
          <cell r="R106">
            <v>0</v>
          </cell>
          <cell r="S106">
            <v>1.7144852900000001</v>
          </cell>
          <cell r="U106">
            <v>480</v>
          </cell>
          <cell r="V106">
            <v>158.4</v>
          </cell>
          <cell r="X106">
            <v>0.86143025999999989</v>
          </cell>
          <cell r="Y106">
            <v>0.43071512999999995</v>
          </cell>
          <cell r="AB106" t="str">
            <v/>
          </cell>
          <cell r="AC106">
            <v>126.72000000000001</v>
          </cell>
          <cell r="AD106">
            <v>0.70400000000000007</v>
          </cell>
          <cell r="AE106">
            <v>2.8042295680567308</v>
          </cell>
          <cell r="AF106">
            <v>3.2349446980567307</v>
          </cell>
          <cell r="AG106">
            <v>3.7492902850567305</v>
          </cell>
          <cell r="AH106">
            <v>197.62596694723601</v>
          </cell>
          <cell r="AI106">
            <v>79.25</v>
          </cell>
          <cell r="AJ106">
            <v>8.0299999999999994</v>
          </cell>
          <cell r="AK106">
            <v>12</v>
          </cell>
          <cell r="AL106">
            <v>0.30000000000000004</v>
          </cell>
          <cell r="AM106">
            <v>1.4E-2</v>
          </cell>
          <cell r="AN106">
            <v>0.22191896438598635</v>
          </cell>
          <cell r="AO106">
            <v>0.29348144531250003</v>
          </cell>
          <cell r="AP106">
            <v>0.73972988128662109</v>
          </cell>
          <cell r="AQ106">
            <v>3.5252051994704101</v>
          </cell>
          <cell r="AR106">
            <v>2.4369429668357183</v>
          </cell>
          <cell r="AS106">
            <v>5.4303439719519453</v>
          </cell>
          <cell r="AT106">
            <v>0.63338795608426157</v>
          </cell>
          <cell r="AU106">
            <v>0.85530692047024792</v>
          </cell>
          <cell r="AV106">
            <v>3.6058653733933532</v>
          </cell>
          <cell r="AW106">
            <v>254.88360375494352</v>
          </cell>
          <cell r="AX106">
            <v>0.77535770852189634</v>
          </cell>
          <cell r="AY106">
            <v>210.47140226167187</v>
          </cell>
          <cell r="AZ106" t="str">
            <v>00°00'00''</v>
          </cell>
          <cell r="BA106" t="e">
            <v>#VALUE!</v>
          </cell>
          <cell r="BB106">
            <v>0.13400000000000001</v>
          </cell>
          <cell r="BC106" t="e">
            <v>#VALUE!</v>
          </cell>
          <cell r="BD106" t="e">
            <v>#VALUE!</v>
          </cell>
          <cell r="BE106" t="e">
            <v>#VALUE!</v>
          </cell>
          <cell r="BF106" t="e">
            <v>#VALUE!</v>
          </cell>
          <cell r="BG106" t="e">
            <v>#VALUE!</v>
          </cell>
          <cell r="BH106" t="e">
            <v>#VALUE!</v>
          </cell>
          <cell r="BI106" t="e">
            <v>#VALUE!</v>
          </cell>
          <cell r="BJ106" t="e">
            <v>#VALUE!</v>
          </cell>
          <cell r="BK106" t="e">
            <v>#VALUE!</v>
          </cell>
          <cell r="BL106" t="e">
            <v>#VALUE!</v>
          </cell>
          <cell r="BM106" t="e">
            <v>#VALUE!</v>
          </cell>
          <cell r="BN106">
            <v>2.9999999999972715E-2</v>
          </cell>
          <cell r="BO106">
            <v>694.46</v>
          </cell>
          <cell r="BP106">
            <v>688.1</v>
          </cell>
          <cell r="BQ106">
            <v>694.76</v>
          </cell>
          <cell r="BR106">
            <v>688.4</v>
          </cell>
          <cell r="BS106">
            <v>696</v>
          </cell>
          <cell r="BT106">
            <v>689.60356434230721</v>
          </cell>
          <cell r="BU106" t="str">
            <v/>
          </cell>
          <cell r="BV106">
            <v>1.2400000000000091</v>
          </cell>
          <cell r="BW106">
            <v>1.2035643423072315</v>
          </cell>
          <cell r="BX106">
            <v>1.5400000000000091</v>
          </cell>
          <cell r="BY106">
            <v>300</v>
          </cell>
          <cell r="BZ106">
            <v>0.77500000000000002</v>
          </cell>
          <cell r="CA106">
            <v>0.375</v>
          </cell>
          <cell r="CB106">
            <v>1.2217821711536203</v>
          </cell>
          <cell r="CC106">
            <v>6</v>
          </cell>
          <cell r="CD106">
            <v>1.2708414934009082</v>
          </cell>
          <cell r="CE106">
            <v>1297.608592355665</v>
          </cell>
          <cell r="CF106">
            <v>6.7172761779026868E-2</v>
          </cell>
          <cell r="CG106">
            <v>2175.9695854194838</v>
          </cell>
          <cell r="CH106">
            <v>3473.578177775149</v>
          </cell>
          <cell r="CI106">
            <v>2</v>
          </cell>
          <cell r="CJ106">
            <v>1</v>
          </cell>
          <cell r="CK106">
            <v>1.5</v>
          </cell>
          <cell r="CL106">
            <v>2650</v>
          </cell>
          <cell r="CM106">
            <v>1.9661763270425372</v>
          </cell>
          <cell r="CN106">
            <v>2.2000000000000002</v>
          </cell>
          <cell r="CO106" t="str">
            <v/>
          </cell>
          <cell r="CP106">
            <v>3</v>
          </cell>
          <cell r="CQ106">
            <v>3</v>
          </cell>
          <cell r="DV106" t="str">
            <v>300 mm</v>
          </cell>
          <cell r="DW106">
            <v>79.25</v>
          </cell>
          <cell r="DX106" t="str">
            <v>1</v>
          </cell>
          <cell r="DY106" t="str">
            <v>CS</v>
          </cell>
          <cell r="DZ106">
            <v>694.46</v>
          </cell>
          <cell r="EA106">
            <v>688.1</v>
          </cell>
        </row>
        <row r="107">
          <cell r="AD107" t="str">
            <v/>
          </cell>
        </row>
        <row r="108">
          <cell r="A108" t="str">
            <v>SECTOR 7</v>
          </cell>
        </row>
        <row r="109">
          <cell r="AD109" t="str">
            <v/>
          </cell>
          <cell r="BU109" t="str">
            <v/>
          </cell>
        </row>
        <row r="110">
          <cell r="A110">
            <v>54</v>
          </cell>
          <cell r="B110" t="str">
            <v>C113</v>
          </cell>
          <cell r="C110" t="str">
            <v>BOT1</v>
          </cell>
          <cell r="D110">
            <v>0.12728699999999998</v>
          </cell>
          <cell r="F110">
            <v>0.12728699999999998</v>
          </cell>
          <cell r="G110">
            <v>2.33</v>
          </cell>
          <cell r="H110">
            <v>2</v>
          </cell>
          <cell r="I110">
            <v>0.5</v>
          </cell>
          <cell r="J110">
            <v>25</v>
          </cell>
          <cell r="K110" t="str">
            <v/>
          </cell>
          <cell r="L110">
            <v>5</v>
          </cell>
          <cell r="M110">
            <v>10</v>
          </cell>
          <cell r="N110">
            <v>190.32831544687943</v>
          </cell>
          <cell r="O110">
            <v>0.64839908351658226</v>
          </cell>
          <cell r="P110">
            <v>15.708323871904435</v>
          </cell>
          <cell r="Q110">
            <v>0.12728699999999998</v>
          </cell>
          <cell r="R110">
            <v>0</v>
          </cell>
          <cell r="S110">
            <v>0.12728699999999998</v>
          </cell>
          <cell r="U110">
            <v>14</v>
          </cell>
          <cell r="V110">
            <v>158</v>
          </cell>
          <cell r="Y110">
            <v>0</v>
          </cell>
          <cell r="AB110" t="str">
            <v/>
          </cell>
          <cell r="AC110">
            <v>126.4</v>
          </cell>
          <cell r="AD110">
            <v>2.0481481481481482E-2</v>
          </cell>
          <cell r="AE110">
            <v>8.192592592592593E-2</v>
          </cell>
          <cell r="AF110">
            <v>8.192592592592593E-2</v>
          </cell>
          <cell r="AG110">
            <v>0.12011202592592593</v>
          </cell>
          <cell r="AH110">
            <v>17.208323871904433</v>
          </cell>
          <cell r="AI110">
            <v>29.48</v>
          </cell>
          <cell r="AJ110">
            <v>39.01</v>
          </cell>
          <cell r="AK110">
            <v>10</v>
          </cell>
          <cell r="AL110">
            <v>0.25</v>
          </cell>
          <cell r="AM110">
            <v>1.4E-2</v>
          </cell>
          <cell r="AN110">
            <v>4.2597770690917969E-2</v>
          </cell>
          <cell r="AO110">
            <v>0.10546875</v>
          </cell>
          <cell r="AP110">
            <v>0.17039108276367188</v>
          </cell>
          <cell r="AQ110">
            <v>3.0995602532596362</v>
          </cell>
          <cell r="AR110">
            <v>5.7535673012157487</v>
          </cell>
          <cell r="AS110">
            <v>6.3484850400431005</v>
          </cell>
          <cell r="AT110">
            <v>0.48966736817466566</v>
          </cell>
          <cell r="AU110">
            <v>0.53226513886558369</v>
          </cell>
          <cell r="AV110">
            <v>7.0380478190035829</v>
          </cell>
          <cell r="AW110">
            <v>345.47936443430189</v>
          </cell>
          <cell r="AX110">
            <v>4.9809990533246036E-2</v>
          </cell>
          <cell r="AY110">
            <v>331.11418253085009</v>
          </cell>
          <cell r="AZ110" t="e">
            <v>#REF!</v>
          </cell>
          <cell r="BA110" t="e">
            <v>#REF!</v>
          </cell>
          <cell r="BB110" t="e">
            <v>#REF!</v>
          </cell>
          <cell r="BC110" t="e">
            <v>#REF!</v>
          </cell>
          <cell r="BD110" t="e">
            <v>#REF!</v>
          </cell>
          <cell r="BE110" t="e">
            <v>#REF!</v>
          </cell>
          <cell r="BF110" t="e">
            <v>#REF!</v>
          </cell>
          <cell r="BG110" t="e">
            <v>#REF!</v>
          </cell>
          <cell r="BH110" t="e">
            <v>#REF!</v>
          </cell>
          <cell r="BI110" t="e">
            <v>#REF!</v>
          </cell>
          <cell r="BJ110" t="e">
            <v>#REF!</v>
          </cell>
          <cell r="BK110" t="e">
            <v>#REF!</v>
          </cell>
          <cell r="BL110" t="e">
            <v>#REF!</v>
          </cell>
          <cell r="BM110" t="e">
            <v>#REF!</v>
          </cell>
          <cell r="BO110">
            <v>714.54</v>
          </cell>
          <cell r="BP110">
            <v>703.04</v>
          </cell>
          <cell r="BQ110">
            <v>714.79</v>
          </cell>
          <cell r="BR110">
            <v>703.29</v>
          </cell>
          <cell r="BS110">
            <v>716.40209964137694</v>
          </cell>
          <cell r="BT110">
            <v>704.08</v>
          </cell>
          <cell r="BU110" t="str">
            <v/>
          </cell>
          <cell r="BV110">
            <v>1.6120996413769717</v>
          </cell>
          <cell r="BW110">
            <v>0.79000000000007731</v>
          </cell>
          <cell r="BX110">
            <v>1.8620996413769717</v>
          </cell>
          <cell r="BY110">
            <v>250</v>
          </cell>
          <cell r="BZ110">
            <v>0.71250000000000002</v>
          </cell>
          <cell r="CA110">
            <v>0.3125</v>
          </cell>
          <cell r="CB110">
            <v>1.2010498206885245</v>
          </cell>
          <cell r="CC110">
            <v>3</v>
          </cell>
          <cell r="CD110">
            <v>1.323066197444051</v>
          </cell>
          <cell r="CE110">
            <v>1208.9930837331717</v>
          </cell>
          <cell r="CF110">
            <v>5.80125210433724E-2</v>
          </cell>
          <cell r="CG110">
            <v>1817.0967298999899</v>
          </cell>
          <cell r="CH110">
            <v>3026.0898136331616</v>
          </cell>
          <cell r="CI110">
            <v>2</v>
          </cell>
          <cell r="CJ110">
            <v>1</v>
          </cell>
          <cell r="CK110">
            <v>1.5</v>
          </cell>
          <cell r="CL110">
            <v>2345</v>
          </cell>
          <cell r="CM110">
            <v>1.9356651259913613</v>
          </cell>
          <cell r="CN110">
            <v>2.2000000000000002</v>
          </cell>
          <cell r="CO110" t="str">
            <v/>
          </cell>
          <cell r="CP110">
            <v>3</v>
          </cell>
          <cell r="CQ110">
            <v>3</v>
          </cell>
          <cell r="DV110" t="str">
            <v>250 mm</v>
          </cell>
          <cell r="DW110">
            <v>29.48</v>
          </cell>
          <cell r="DX110" t="str">
            <v>1</v>
          </cell>
          <cell r="DY110" t="str">
            <v>CS</v>
          </cell>
          <cell r="DZ110">
            <v>714.54</v>
          </cell>
          <cell r="EA110">
            <v>703.04</v>
          </cell>
        </row>
        <row r="111">
          <cell r="AD111" t="str">
            <v/>
          </cell>
          <cell r="BX111">
            <v>84.698088589050954</v>
          </cell>
        </row>
        <row r="112">
          <cell r="A112" t="str">
            <v>SECTOR 8</v>
          </cell>
        </row>
        <row r="114">
          <cell r="A114">
            <v>55</v>
          </cell>
          <cell r="B114" t="str">
            <v>C119'</v>
          </cell>
          <cell r="C114" t="str">
            <v>C101'</v>
          </cell>
          <cell r="D114">
            <v>0.11780999999999998</v>
          </cell>
          <cell r="F114">
            <v>0.11780999999999998</v>
          </cell>
          <cell r="G114">
            <v>2.33</v>
          </cell>
          <cell r="H114">
            <v>4.84</v>
          </cell>
          <cell r="I114">
            <v>0.41</v>
          </cell>
          <cell r="J114">
            <v>8.4710743801652892</v>
          </cell>
          <cell r="K114" t="str">
            <v/>
          </cell>
          <cell r="L114">
            <v>5</v>
          </cell>
          <cell r="M114">
            <v>10</v>
          </cell>
          <cell r="N114">
            <v>190.32831544687943</v>
          </cell>
          <cell r="O114">
            <v>0.6312202380952382</v>
          </cell>
          <cell r="P114">
            <v>14.153585555859486</v>
          </cell>
          <cell r="Q114">
            <v>0.11780999999999998</v>
          </cell>
          <cell r="R114">
            <v>0</v>
          </cell>
          <cell r="S114">
            <v>0.11780999999999998</v>
          </cell>
          <cell r="U114">
            <v>45</v>
          </cell>
          <cell r="V114">
            <v>158.4</v>
          </cell>
          <cell r="Y114">
            <v>0</v>
          </cell>
          <cell r="AB114" t="str">
            <v/>
          </cell>
          <cell r="AC114">
            <v>126.72000000000001</v>
          </cell>
          <cell r="AD114">
            <v>6.6000000000000003E-2</v>
          </cell>
          <cell r="AE114">
            <v>0.26400000000000001</v>
          </cell>
          <cell r="AF114">
            <v>0.26400000000000001</v>
          </cell>
          <cell r="AG114">
            <v>0.29934300000000003</v>
          </cell>
          <cell r="AH114">
            <v>15.653585555859486</v>
          </cell>
          <cell r="AI114">
            <v>43.68</v>
          </cell>
          <cell r="AJ114">
            <v>7.44</v>
          </cell>
          <cell r="AK114">
            <v>10</v>
          </cell>
          <cell r="AL114">
            <v>0.25</v>
          </cell>
          <cell r="AM114">
            <v>1.4E-2</v>
          </cell>
          <cell r="AN114">
            <v>6.13861083984375E-2</v>
          </cell>
          <cell r="AO114">
            <v>9.9609375E-2</v>
          </cell>
          <cell r="AP114">
            <v>0.24554443359375</v>
          </cell>
          <cell r="AQ114">
            <v>1.6730696456989509</v>
          </cell>
          <cell r="AR114">
            <v>2.5596524239725373</v>
          </cell>
          <cell r="AS114">
            <v>1.6601223078042959</v>
          </cell>
          <cell r="AT114">
            <v>0.14266880934552564</v>
          </cell>
          <cell r="AU114">
            <v>0.20405491774396314</v>
          </cell>
          <cell r="AV114">
            <v>3.0736237679631579</v>
          </cell>
          <cell r="AW114">
            <v>150.87615389581305</v>
          </cell>
          <cell r="AX114">
            <v>0.10375122344826612</v>
          </cell>
          <cell r="AY114">
            <v>299.04275040895908</v>
          </cell>
          <cell r="AZ114" t="e">
            <v>#REF!</v>
          </cell>
          <cell r="BA114" t="e">
            <v>#REF!</v>
          </cell>
          <cell r="BB114" t="e">
            <v>#REF!</v>
          </cell>
          <cell r="BC114" t="e">
            <v>#REF!</v>
          </cell>
          <cell r="BD114" t="e">
            <v>#REF!</v>
          </cell>
          <cell r="BE114" t="e">
            <v>#REF!</v>
          </cell>
          <cell r="BF114" t="e">
            <v>#REF!</v>
          </cell>
          <cell r="BG114" t="e">
            <v>#REF!</v>
          </cell>
          <cell r="BH114" t="e">
            <v>#REF!</v>
          </cell>
          <cell r="BI114" t="e">
            <v>#REF!</v>
          </cell>
          <cell r="BJ114" t="e">
            <v>#REF!</v>
          </cell>
          <cell r="BK114" t="e">
            <v>#REF!</v>
          </cell>
          <cell r="BL114" t="e">
            <v>#REF!</v>
          </cell>
          <cell r="BM114" t="e">
            <v>#REF!</v>
          </cell>
          <cell r="BO114">
            <v>694.55</v>
          </cell>
          <cell r="BP114">
            <v>691.3</v>
          </cell>
          <cell r="BQ114">
            <v>694.8</v>
          </cell>
          <cell r="BR114">
            <v>691.55</v>
          </cell>
          <cell r="BS114">
            <v>696</v>
          </cell>
          <cell r="BT114">
            <v>692.75</v>
          </cell>
          <cell r="BU114" t="str">
            <v/>
          </cell>
          <cell r="BV114">
            <v>1.2000000000000455</v>
          </cell>
          <cell r="BW114">
            <v>1.2000000000000455</v>
          </cell>
          <cell r="BX114">
            <v>1.4500000000000455</v>
          </cell>
          <cell r="BY114">
            <v>250</v>
          </cell>
          <cell r="BZ114">
            <v>0.71250000000000002</v>
          </cell>
          <cell r="CA114">
            <v>0.3125</v>
          </cell>
          <cell r="CB114">
            <v>1.2000000000000455</v>
          </cell>
          <cell r="CC114">
            <v>3</v>
          </cell>
          <cell r="CD114">
            <v>1.3221774031149596</v>
          </cell>
          <cell r="CE114">
            <v>1208.1809201401416</v>
          </cell>
          <cell r="CF114">
            <v>5.8098061782066557E-2</v>
          </cell>
          <cell r="CG114">
            <v>1819.9577214013707</v>
          </cell>
          <cell r="CH114">
            <v>3028.1386415415122</v>
          </cell>
          <cell r="CI114">
            <v>2</v>
          </cell>
          <cell r="CJ114">
            <v>1</v>
          </cell>
          <cell r="CK114">
            <v>1.5</v>
          </cell>
          <cell r="CL114">
            <v>2345</v>
          </cell>
          <cell r="CM114">
            <v>1.9369756768922253</v>
          </cell>
          <cell r="CN114">
            <v>2.2000000000000002</v>
          </cell>
          <cell r="CO114" t="str">
            <v/>
          </cell>
          <cell r="CP114">
            <v>3</v>
          </cell>
          <cell r="CQ114">
            <v>3</v>
          </cell>
          <cell r="DV114" t="str">
            <v>250 mm</v>
          </cell>
          <cell r="DW114">
            <v>43.68</v>
          </cell>
          <cell r="DX114" t="str">
            <v>1</v>
          </cell>
          <cell r="DY114" t="str">
            <v>CS</v>
          </cell>
          <cell r="DZ114">
            <v>694.55</v>
          </cell>
          <cell r="EA114">
            <v>691.3</v>
          </cell>
        </row>
        <row r="116">
          <cell r="A116">
            <v>56</v>
          </cell>
          <cell r="B116" t="str">
            <v>C101A'</v>
          </cell>
          <cell r="C116" t="str">
            <v>C101'</v>
          </cell>
          <cell r="D116">
            <v>4.1779999999999998E-2</v>
          </cell>
          <cell r="F116">
            <v>4.1779999999999998E-2</v>
          </cell>
          <cell r="G116">
            <v>2.33</v>
          </cell>
          <cell r="H116">
            <v>2</v>
          </cell>
          <cell r="I116">
            <v>0.5</v>
          </cell>
          <cell r="J116">
            <v>25</v>
          </cell>
          <cell r="K116" t="str">
            <v/>
          </cell>
          <cell r="L116">
            <v>5</v>
          </cell>
          <cell r="M116">
            <v>10</v>
          </cell>
          <cell r="N116">
            <v>190.32831544687943</v>
          </cell>
          <cell r="O116">
            <v>0.62663254684247061</v>
          </cell>
          <cell r="P116">
            <v>4.9829300141282005</v>
          </cell>
          <cell r="Q116">
            <v>4.1779999999999998E-2</v>
          </cell>
          <cell r="R116">
            <v>0</v>
          </cell>
          <cell r="S116">
            <v>4.1779999999999998E-2</v>
          </cell>
          <cell r="U116">
            <v>33</v>
          </cell>
          <cell r="V116">
            <v>158.4</v>
          </cell>
          <cell r="Y116">
            <v>0</v>
          </cell>
          <cell r="AB116" t="str">
            <v/>
          </cell>
          <cell r="AC116">
            <v>126.72000000000001</v>
          </cell>
          <cell r="AD116">
            <v>4.8400000000000006E-2</v>
          </cell>
          <cell r="AE116">
            <v>0.19360000000000002</v>
          </cell>
          <cell r="AF116">
            <v>0.19360000000000002</v>
          </cell>
          <cell r="AG116">
            <v>0.20613400000000001</v>
          </cell>
          <cell r="AH116">
            <v>6.4829300141282005</v>
          </cell>
          <cell r="AI116">
            <v>14.41</v>
          </cell>
          <cell r="AJ116">
            <v>1.39</v>
          </cell>
          <cell r="AK116">
            <v>10</v>
          </cell>
          <cell r="AL116">
            <v>0.25</v>
          </cell>
          <cell r="AM116">
            <v>1.4E-2</v>
          </cell>
          <cell r="AN116">
            <v>6.0083389282226563E-2</v>
          </cell>
          <cell r="AO116">
            <v>6.25E-2</v>
          </cell>
          <cell r="AP116">
            <v>0.24033355712890625</v>
          </cell>
          <cell r="AQ116">
            <v>0.71421879153608425</v>
          </cell>
          <cell r="AR116">
            <v>1.1053467828880286</v>
          </cell>
          <cell r="AS116">
            <v>0.30440800548920161</v>
          </cell>
          <cell r="AT116">
            <v>2.5999412955314195E-2</v>
          </cell>
          <cell r="AU116">
            <v>8.6082802237540751E-2</v>
          </cell>
          <cell r="AV116">
            <v>1.3285308333454842</v>
          </cell>
          <cell r="AW116">
            <v>65.214104782901543</v>
          </cell>
          <cell r="AX116">
            <v>9.940993648091842E-2</v>
          </cell>
          <cell r="AY116">
            <v>119.34165659391866</v>
          </cell>
          <cell r="AZ116" t="e">
            <v>#REF!</v>
          </cell>
          <cell r="BA116" t="e">
            <v>#REF!</v>
          </cell>
          <cell r="BB116" t="e">
            <v>#REF!</v>
          </cell>
          <cell r="BC116" t="e">
            <v>#REF!</v>
          </cell>
          <cell r="BD116" t="e">
            <v>#REF!</v>
          </cell>
          <cell r="BE116" t="e">
            <v>#REF!</v>
          </cell>
          <cell r="BF116" t="e">
            <v>#REF!</v>
          </cell>
          <cell r="BG116" t="e">
            <v>#REF!</v>
          </cell>
          <cell r="BH116" t="e">
            <v>#REF!</v>
          </cell>
          <cell r="BI116" t="e">
            <v>#REF!</v>
          </cell>
          <cell r="BJ116" t="e">
            <v>#REF!</v>
          </cell>
          <cell r="BK116" t="e">
            <v>#REF!</v>
          </cell>
          <cell r="BL116" t="e">
            <v>#REF!</v>
          </cell>
          <cell r="BM116" t="e">
            <v>#REF!</v>
          </cell>
          <cell r="BO116">
            <v>691.05</v>
          </cell>
          <cell r="BP116">
            <v>690.85</v>
          </cell>
          <cell r="BQ116">
            <v>691.3</v>
          </cell>
          <cell r="BR116">
            <v>691.1</v>
          </cell>
          <cell r="BS116">
            <v>692.5</v>
          </cell>
          <cell r="BT116">
            <v>692.75</v>
          </cell>
          <cell r="BV116">
            <v>1.2000000000000455</v>
          </cell>
          <cell r="BW116">
            <v>1.6499999999999773</v>
          </cell>
          <cell r="BX116">
            <v>1.4500000000000455</v>
          </cell>
          <cell r="BY116">
            <v>250</v>
          </cell>
          <cell r="BZ116">
            <v>0.71250000000000002</v>
          </cell>
          <cell r="CA116">
            <v>0.3125</v>
          </cell>
          <cell r="CB116">
            <v>1.4250000000000114</v>
          </cell>
          <cell r="CC116">
            <v>3</v>
          </cell>
          <cell r="CD116">
            <v>1.5039612130199207</v>
          </cell>
          <cell r="CE116">
            <v>1374.2915571848596</v>
          </cell>
          <cell r="CF116">
            <v>4.3184464183658289E-2</v>
          </cell>
          <cell r="CG116">
            <v>1337.2399287781611</v>
          </cell>
          <cell r="CH116">
            <v>2711.5314859630207</v>
          </cell>
          <cell r="CI116">
            <v>2</v>
          </cell>
          <cell r="CJ116">
            <v>1</v>
          </cell>
          <cell r="CK116">
            <v>1.5</v>
          </cell>
          <cell r="CL116">
            <v>2345</v>
          </cell>
          <cell r="CM116">
            <v>1.7344551082919109</v>
          </cell>
          <cell r="CN116">
            <v>1.9</v>
          </cell>
          <cell r="CO116" t="str">
            <v/>
          </cell>
          <cell r="CP116">
            <v>3</v>
          </cell>
          <cell r="CQ116">
            <v>3</v>
          </cell>
          <cell r="DV116" t="str">
            <v>250 mm</v>
          </cell>
          <cell r="DW116">
            <v>14.41</v>
          </cell>
          <cell r="DX116" t="str">
            <v>1</v>
          </cell>
          <cell r="DY116" t="str">
            <v>CS</v>
          </cell>
          <cell r="DZ116">
            <v>691.05</v>
          </cell>
          <cell r="EA116">
            <v>690.84999999999991</v>
          </cell>
        </row>
        <row r="117">
          <cell r="A117">
            <v>57</v>
          </cell>
          <cell r="B117" t="str">
            <v>C101'</v>
          </cell>
          <cell r="C117" t="str">
            <v>C103`</v>
          </cell>
          <cell r="D117">
            <v>0.36316999999999999</v>
          </cell>
          <cell r="E117">
            <v>0.11780999999999998</v>
          </cell>
          <cell r="F117">
            <v>0.52276</v>
          </cell>
          <cell r="G117">
            <v>2.33</v>
          </cell>
          <cell r="K117">
            <v>0.73137777990034236</v>
          </cell>
          <cell r="L117">
            <v>10.731377779900342</v>
          </cell>
          <cell r="M117">
            <v>10.731377779900342</v>
          </cell>
          <cell r="N117">
            <v>182.93295415195226</v>
          </cell>
          <cell r="O117">
            <v>0.63136143187066984</v>
          </cell>
          <cell r="P117">
            <v>60.534586587220439</v>
          </cell>
          <cell r="Q117">
            <v>0.36316999999999999</v>
          </cell>
          <cell r="R117">
            <v>0.11780999999999998</v>
          </cell>
          <cell r="S117">
            <v>0.52276</v>
          </cell>
          <cell r="U117">
            <v>149</v>
          </cell>
          <cell r="V117">
            <v>158.4</v>
          </cell>
          <cell r="Y117">
            <v>0</v>
          </cell>
          <cell r="AB117" t="str">
            <v/>
          </cell>
          <cell r="AC117">
            <v>126.72000000000001</v>
          </cell>
          <cell r="AD117">
            <v>0.21853333333333336</v>
          </cell>
          <cell r="AE117">
            <v>0.87413333333333343</v>
          </cell>
          <cell r="AF117">
            <v>0.87413333333333343</v>
          </cell>
          <cell r="AG117">
            <v>1.0309613333333334</v>
          </cell>
          <cell r="AH117">
            <v>62.034586587220439</v>
          </cell>
          <cell r="AI117">
            <v>108.25</v>
          </cell>
          <cell r="AJ117">
            <v>7.25</v>
          </cell>
          <cell r="AK117">
            <v>10</v>
          </cell>
          <cell r="AL117">
            <v>0.25</v>
          </cell>
          <cell r="AM117">
            <v>1.4E-2</v>
          </cell>
          <cell r="AN117">
            <v>0.12715291976928711</v>
          </cell>
          <cell r="AO117">
            <v>0.2021484375</v>
          </cell>
          <cell r="AP117">
            <v>0.50861167907714844</v>
          </cell>
          <cell r="AQ117">
            <v>2.4732799894863216</v>
          </cell>
          <cell r="AR117">
            <v>2.4907009008774184</v>
          </cell>
          <cell r="AS117">
            <v>3.0103331382136256</v>
          </cell>
          <cell r="AT117">
            <v>0.31177950593238829</v>
          </cell>
          <cell r="AU117">
            <v>0.4389324257016754</v>
          </cell>
          <cell r="AV117">
            <v>3.0341234105396651</v>
          </cell>
          <cell r="AW117">
            <v>148.93718463494093</v>
          </cell>
          <cell r="AX117">
            <v>0.41651510157972338</v>
          </cell>
          <cell r="AY117">
            <v>208.05775574886039</v>
          </cell>
          <cell r="AZ117" t="str">
            <v>88°42'58''</v>
          </cell>
          <cell r="BA117" t="e">
            <v>#VALUE!</v>
          </cell>
          <cell r="BB117">
            <v>0.35299999999999998</v>
          </cell>
          <cell r="BC117" t="e">
            <v>#VALUE!</v>
          </cell>
          <cell r="BD117" t="e">
            <v>#VALUE!</v>
          </cell>
          <cell r="BE117" t="e">
            <v>#VALUE!</v>
          </cell>
          <cell r="BF117" t="e">
            <v>#VALUE!</v>
          </cell>
          <cell r="BG117" t="e">
            <v>#VALUE!</v>
          </cell>
          <cell r="BH117" t="e">
            <v>#VALUE!</v>
          </cell>
          <cell r="BI117" t="e">
            <v>#VALUE!</v>
          </cell>
          <cell r="BJ117" t="e">
            <v>#VALUE!</v>
          </cell>
          <cell r="BK117" t="e">
            <v>#VALUE!</v>
          </cell>
          <cell r="BL117" t="e">
            <v>#VALUE!</v>
          </cell>
          <cell r="BM117" t="e">
            <v>#VALUE!</v>
          </cell>
          <cell r="BN117">
            <v>6.0000000000059117E-2</v>
          </cell>
          <cell r="BO117">
            <v>690.79</v>
          </cell>
          <cell r="BP117">
            <v>682.94</v>
          </cell>
          <cell r="BQ117">
            <v>691.04</v>
          </cell>
          <cell r="BR117">
            <v>683.19</v>
          </cell>
          <cell r="BS117">
            <v>692.75</v>
          </cell>
          <cell r="BT117">
            <v>684.39</v>
          </cell>
          <cell r="BU117" t="str">
            <v/>
          </cell>
          <cell r="BV117">
            <v>1.7100000000000364</v>
          </cell>
          <cell r="BW117">
            <v>1.1999999999999318</v>
          </cell>
          <cell r="BX117">
            <v>1.9600000000000364</v>
          </cell>
          <cell r="BY117">
            <v>250</v>
          </cell>
          <cell r="BZ117">
            <v>0.71250000000000002</v>
          </cell>
          <cell r="CA117">
            <v>0.3125</v>
          </cell>
          <cell r="CB117">
            <v>1.4549999999999841</v>
          </cell>
          <cell r="CC117">
            <v>3</v>
          </cell>
          <cell r="CD117">
            <v>1.5269237395801147</v>
          </cell>
          <cell r="CE117">
            <v>1395.2742834081919</v>
          </cell>
          <cell r="CF117">
            <v>4.1622056466250501E-2</v>
          </cell>
          <cell r="CG117">
            <v>1288.5971997263439</v>
          </cell>
          <cell r="CH117">
            <v>2683.871483134536</v>
          </cell>
          <cell r="CI117">
            <v>2</v>
          </cell>
          <cell r="CJ117">
            <v>1</v>
          </cell>
          <cell r="CK117">
            <v>1.5</v>
          </cell>
          <cell r="CL117">
            <v>2345</v>
          </cell>
          <cell r="CM117">
            <v>1.7167621427299804</v>
          </cell>
          <cell r="CN117">
            <v>1.9</v>
          </cell>
          <cell r="CO117" t="str">
            <v/>
          </cell>
          <cell r="CP117">
            <v>3</v>
          </cell>
          <cell r="CQ117">
            <v>3</v>
          </cell>
          <cell r="DV117" t="str">
            <v>250 mm</v>
          </cell>
          <cell r="DW117">
            <v>108.25</v>
          </cell>
          <cell r="DX117" t="str">
            <v>1</v>
          </cell>
          <cell r="DY117" t="str">
            <v>CS</v>
          </cell>
          <cell r="DZ117">
            <v>690.79</v>
          </cell>
          <cell r="EA117">
            <v>682.93999999999994</v>
          </cell>
        </row>
        <row r="119">
          <cell r="A119">
            <v>58</v>
          </cell>
          <cell r="B119" t="str">
            <v>103B</v>
          </cell>
          <cell r="C119" t="str">
            <v>103A</v>
          </cell>
          <cell r="D119">
            <v>7.4483709999999995E-2</v>
          </cell>
          <cell r="F119">
            <v>7.4483709999999995E-2</v>
          </cell>
          <cell r="G119">
            <v>2.33</v>
          </cell>
          <cell r="H119">
            <v>2</v>
          </cell>
          <cell r="I119">
            <v>0.5</v>
          </cell>
          <cell r="J119">
            <v>25</v>
          </cell>
          <cell r="K119" t="str">
            <v/>
          </cell>
          <cell r="L119">
            <v>5</v>
          </cell>
          <cell r="M119">
            <v>10</v>
          </cell>
          <cell r="N119">
            <v>190.32831544687943</v>
          </cell>
          <cell r="O119">
            <v>0.62904322766570619</v>
          </cell>
          <cell r="P119">
            <v>8.9175426549538681</v>
          </cell>
          <cell r="Q119">
            <v>7.4483709999999995E-2</v>
          </cell>
          <cell r="R119">
            <v>0</v>
          </cell>
          <cell r="S119">
            <v>7.4483709999999995E-2</v>
          </cell>
          <cell r="V119">
            <v>158.4</v>
          </cell>
          <cell r="Y119">
            <v>0</v>
          </cell>
          <cell r="AB119" t="str">
            <v/>
          </cell>
          <cell r="AC119">
            <v>126.72000000000001</v>
          </cell>
          <cell r="AD119">
            <v>0</v>
          </cell>
          <cell r="AE119">
            <v>0</v>
          </cell>
          <cell r="AF119">
            <v>0</v>
          </cell>
          <cell r="AG119">
            <v>2.2345112999999996E-2</v>
          </cell>
          <cell r="AH119">
            <v>10.417542654953868</v>
          </cell>
          <cell r="AI119">
            <v>34.699999999999996</v>
          </cell>
          <cell r="AJ119">
            <v>3.08</v>
          </cell>
          <cell r="AK119">
            <v>10</v>
          </cell>
          <cell r="AL119">
            <v>0.25</v>
          </cell>
          <cell r="AM119">
            <v>1.4E-2</v>
          </cell>
          <cell r="AN119">
            <v>6.2436580657958984E-2</v>
          </cell>
          <cell r="AO119">
            <v>8.203125E-2</v>
          </cell>
          <cell r="AP119">
            <v>0.24974632263183594</v>
          </cell>
          <cell r="AQ119">
            <v>1.0870906132792044</v>
          </cell>
          <cell r="AR119">
            <v>1.6480467882958512</v>
          </cell>
          <cell r="AS119">
            <v>0.69747762488897558</v>
          </cell>
          <cell r="AT119">
            <v>6.0232721787959062E-2</v>
          </cell>
          <cell r="AU119">
            <v>0.12266930244591805</v>
          </cell>
          <cell r="AV119">
            <v>1.9776052045178045</v>
          </cell>
          <cell r="AW119">
            <v>97.075468472094911</v>
          </cell>
          <cell r="AX119">
            <v>0.10731385404489159</v>
          </cell>
          <cell r="AY119">
            <v>189.60107150675572</v>
          </cell>
          <cell r="AZ119" t="e">
            <v>#REF!</v>
          </cell>
          <cell r="BA119" t="e">
            <v>#REF!</v>
          </cell>
          <cell r="BB119" t="e">
            <v>#REF!</v>
          </cell>
          <cell r="BC119" t="e">
            <v>#REF!</v>
          </cell>
          <cell r="BD119" t="e">
            <v>#REF!</v>
          </cell>
          <cell r="BE119" t="e">
            <v>#REF!</v>
          </cell>
          <cell r="BF119" t="e">
            <v>#REF!</v>
          </cell>
          <cell r="BG119" t="e">
            <v>#REF!</v>
          </cell>
          <cell r="BH119" t="e">
            <v>#REF!</v>
          </cell>
          <cell r="BI119" t="e">
            <v>#REF!</v>
          </cell>
          <cell r="BJ119" t="e">
            <v>#REF!</v>
          </cell>
          <cell r="BK119" t="e">
            <v>#REF!</v>
          </cell>
          <cell r="BL119" t="e">
            <v>#REF!</v>
          </cell>
          <cell r="BM119" t="e">
            <v>#REF!</v>
          </cell>
          <cell r="BO119">
            <v>677.22</v>
          </cell>
          <cell r="BP119">
            <v>676.15</v>
          </cell>
          <cell r="BQ119">
            <v>677.47</v>
          </cell>
          <cell r="BR119">
            <v>676.4</v>
          </cell>
          <cell r="BS119">
            <v>678.67100000000005</v>
          </cell>
          <cell r="BT119">
            <v>677.6</v>
          </cell>
          <cell r="BU119" t="b">
            <v>0</v>
          </cell>
          <cell r="BV119">
            <v>1.2010000000000218</v>
          </cell>
          <cell r="BW119">
            <v>1.2000000000000455</v>
          </cell>
          <cell r="BX119">
            <v>1.4510000000000218</v>
          </cell>
          <cell r="BY119">
            <v>250</v>
          </cell>
          <cell r="BZ119">
            <v>0.71250000000000002</v>
          </cell>
          <cell r="CA119">
            <v>0.3125</v>
          </cell>
          <cell r="CB119">
            <v>1.2005000000000337</v>
          </cell>
          <cell r="CC119">
            <v>3</v>
          </cell>
          <cell r="CD119">
            <v>1.3226007597979914</v>
          </cell>
          <cell r="CE119">
            <v>1208.5677755391584</v>
          </cell>
          <cell r="CF119">
            <v>5.805729897320322E-2</v>
          </cell>
          <cell r="CG119">
            <v>1818.5942418874986</v>
          </cell>
          <cell r="CH119">
            <v>3027.1620174266573</v>
          </cell>
          <cell r="CI119">
            <v>2</v>
          </cell>
          <cell r="CJ119">
            <v>1</v>
          </cell>
          <cell r="CK119">
            <v>1.5</v>
          </cell>
          <cell r="CL119">
            <v>2345</v>
          </cell>
          <cell r="CM119">
            <v>1.9363509706353885</v>
          </cell>
          <cell r="CN119">
            <v>2.2000000000000002</v>
          </cell>
          <cell r="CO119" t="str">
            <v/>
          </cell>
          <cell r="CP119">
            <v>3</v>
          </cell>
          <cell r="CQ119">
            <v>3</v>
          </cell>
          <cell r="DV119" t="str">
            <v>250 mm</v>
          </cell>
          <cell r="DW119">
            <v>34.699999999999996</v>
          </cell>
          <cell r="DX119" t="str">
            <v>1</v>
          </cell>
          <cell r="DY119" t="str">
            <v>CS</v>
          </cell>
          <cell r="DZ119">
            <v>677.22</v>
          </cell>
          <cell r="EA119">
            <v>676.15</v>
          </cell>
        </row>
        <row r="120">
          <cell r="AD120" t="str">
            <v/>
          </cell>
          <cell r="BU120" t="str">
            <v/>
          </cell>
        </row>
        <row r="121">
          <cell r="A121">
            <v>59</v>
          </cell>
          <cell r="B121" t="str">
            <v>C105</v>
          </cell>
          <cell r="C121" t="str">
            <v>C106</v>
          </cell>
          <cell r="D121">
            <v>2.7E-2</v>
          </cell>
          <cell r="F121">
            <v>2.7E-2</v>
          </cell>
          <cell r="G121">
            <v>2.33</v>
          </cell>
          <cell r="H121">
            <v>2</v>
          </cell>
          <cell r="I121">
            <v>0.5</v>
          </cell>
          <cell r="J121">
            <v>25</v>
          </cell>
          <cell r="K121" t="str">
            <v/>
          </cell>
          <cell r="L121">
            <v>5</v>
          </cell>
          <cell r="M121">
            <v>10</v>
          </cell>
          <cell r="N121">
            <v>190.32831544687943</v>
          </cell>
          <cell r="O121">
            <v>0.63317741935483884</v>
          </cell>
          <cell r="P121">
            <v>3.2538129733298384</v>
          </cell>
          <cell r="Q121">
            <v>2.7E-2</v>
          </cell>
          <cell r="R121">
            <v>0</v>
          </cell>
          <cell r="S121">
            <v>2.7E-2</v>
          </cell>
          <cell r="U121">
            <v>41</v>
          </cell>
          <cell r="V121">
            <v>158.4</v>
          </cell>
          <cell r="Y121">
            <v>0</v>
          </cell>
          <cell r="AB121" t="str">
            <v/>
          </cell>
          <cell r="AC121">
            <v>126.72000000000001</v>
          </cell>
          <cell r="AD121">
            <v>6.0133333333333337E-2</v>
          </cell>
          <cell r="AE121">
            <v>0.24053333333333335</v>
          </cell>
          <cell r="AF121">
            <v>0.24053333333333335</v>
          </cell>
          <cell r="AG121">
            <v>0.24863333333333335</v>
          </cell>
          <cell r="AH121">
            <v>4.753812973329838</v>
          </cell>
          <cell r="AI121">
            <v>12.4</v>
          </cell>
          <cell r="AJ121">
            <v>11.37</v>
          </cell>
          <cell r="AK121">
            <v>10</v>
          </cell>
          <cell r="AL121">
            <v>0.25</v>
          </cell>
          <cell r="AM121">
            <v>1.4E-2</v>
          </cell>
          <cell r="AN121">
            <v>3.0608177185058594E-2</v>
          </cell>
          <cell r="AO121">
            <v>5.46875E-2</v>
          </cell>
          <cell r="AP121">
            <v>0.12243270874023438</v>
          </cell>
          <cell r="AQ121">
            <v>1.3836204495781508</v>
          </cell>
          <cell r="AR121">
            <v>3.0483926542171087</v>
          </cell>
          <cell r="AS121">
            <v>1.4007107104256746</v>
          </cell>
          <cell r="AT121">
            <v>9.7574186977107236E-2</v>
          </cell>
          <cell r="AU121">
            <v>0.12818236416216583</v>
          </cell>
          <cell r="AV121">
            <v>3.7996576683600969</v>
          </cell>
          <cell r="AW121">
            <v>186.51525964181567</v>
          </cell>
          <cell r="AX121">
            <v>2.5487528379495979E-2</v>
          </cell>
          <cell r="AY121">
            <v>16.435291342784744</v>
          </cell>
          <cell r="AZ121" t="e">
            <v>#REF!</v>
          </cell>
          <cell r="BA121" t="e">
            <v>#REF!</v>
          </cell>
          <cell r="BB121" t="e">
            <v>#REF!</v>
          </cell>
          <cell r="BC121" t="e">
            <v>#REF!</v>
          </cell>
          <cell r="BD121" t="e">
            <v>#REF!</v>
          </cell>
          <cell r="BE121" t="e">
            <v>#REF!</v>
          </cell>
          <cell r="BF121" t="e">
            <v>#REF!</v>
          </cell>
          <cell r="BG121" t="e">
            <v>#REF!</v>
          </cell>
          <cell r="BH121" t="e">
            <v>#REF!</v>
          </cell>
          <cell r="BI121" t="e">
            <v>#REF!</v>
          </cell>
          <cell r="BJ121" t="e">
            <v>#REF!</v>
          </cell>
          <cell r="BK121" t="e">
            <v>#REF!</v>
          </cell>
          <cell r="BL121" t="e">
            <v>#REF!</v>
          </cell>
          <cell r="BM121" t="e">
            <v>#REF!</v>
          </cell>
          <cell r="BO121">
            <v>677.58</v>
          </cell>
          <cell r="BP121">
            <v>676.17</v>
          </cell>
          <cell r="BQ121">
            <v>677.83</v>
          </cell>
          <cell r="BR121">
            <v>676.42</v>
          </cell>
          <cell r="BS121">
            <v>678.43100000000004</v>
          </cell>
          <cell r="BT121">
            <v>677.02300000000002</v>
          </cell>
          <cell r="BU121" t="str">
            <v/>
          </cell>
          <cell r="BV121">
            <v>0.60099999999999909</v>
          </cell>
          <cell r="BW121">
            <v>0.60300000000006548</v>
          </cell>
          <cell r="BX121">
            <v>0.85099999999999909</v>
          </cell>
          <cell r="BY121">
            <v>250</v>
          </cell>
          <cell r="BZ121">
            <v>0.71250000000000002</v>
          </cell>
          <cell r="CA121">
            <v>0.3125</v>
          </cell>
          <cell r="CB121">
            <v>0.60200000000003229</v>
          </cell>
          <cell r="CC121">
            <v>3</v>
          </cell>
          <cell r="CD121">
            <v>0.74633277218321181</v>
          </cell>
          <cell r="CE121">
            <v>681.98489348154055</v>
          </cell>
          <cell r="CF121">
            <v>0.15826183924906378</v>
          </cell>
          <cell r="CG121">
            <v>5693.8887761590477</v>
          </cell>
          <cell r="CH121">
            <v>6375.8736696405886</v>
          </cell>
          <cell r="CI121">
            <v>2</v>
          </cell>
          <cell r="CJ121">
            <v>1</v>
          </cell>
          <cell r="CK121">
            <v>1.5</v>
          </cell>
          <cell r="CL121">
            <v>2345</v>
          </cell>
          <cell r="CM121">
            <v>4.0783840104310798</v>
          </cell>
          <cell r="CN121" t="str">
            <v/>
          </cell>
          <cell r="CO121" t="str">
            <v/>
          </cell>
          <cell r="CP121">
            <v>3</v>
          </cell>
          <cell r="CQ121">
            <v>3</v>
          </cell>
          <cell r="DV121" t="str">
            <v>250 mm</v>
          </cell>
          <cell r="DW121">
            <v>12.4</v>
          </cell>
          <cell r="DX121" t="str">
            <v>1</v>
          </cell>
          <cell r="DY121" t="str">
            <v>CS</v>
          </cell>
          <cell r="DZ121">
            <v>677.58</v>
          </cell>
          <cell r="EA121">
            <v>676.17000000000007</v>
          </cell>
        </row>
        <row r="122">
          <cell r="A122">
            <v>60</v>
          </cell>
          <cell r="B122" t="str">
            <v>C106</v>
          </cell>
          <cell r="C122" t="str">
            <v>103E</v>
          </cell>
          <cell r="D122">
            <v>6.2E-2</v>
          </cell>
          <cell r="E122">
            <v>2.7E-2</v>
          </cell>
          <cell r="F122">
            <v>0.11599999999999999</v>
          </cell>
          <cell r="G122">
            <v>2.33</v>
          </cell>
          <cell r="K122">
            <v>0.44753149257202229</v>
          </cell>
          <cell r="L122">
            <v>10.447531492572022</v>
          </cell>
          <cell r="M122">
            <v>10.447531492572022</v>
          </cell>
          <cell r="N122">
            <v>185.70840993297202</v>
          </cell>
          <cell r="O122">
            <v>0.62635060240963869</v>
          </cell>
          <cell r="P122">
            <v>13.606166097960569</v>
          </cell>
          <cell r="Q122">
            <v>6.2E-2</v>
          </cell>
          <cell r="R122">
            <v>2.7E-2</v>
          </cell>
          <cell r="S122">
            <v>0.11599999999999999</v>
          </cell>
          <cell r="U122">
            <v>41</v>
          </cell>
          <cell r="V122">
            <v>158.4</v>
          </cell>
          <cell r="Y122">
            <v>0</v>
          </cell>
          <cell r="AB122" t="str">
            <v/>
          </cell>
          <cell r="AC122">
            <v>126.72000000000001</v>
          </cell>
          <cell r="AD122">
            <v>6.0133333333333337E-2</v>
          </cell>
          <cell r="AE122">
            <v>0.24053333333333335</v>
          </cell>
          <cell r="AF122">
            <v>0.24053333333333335</v>
          </cell>
          <cell r="AG122">
            <v>0.27533333333333332</v>
          </cell>
          <cell r="AH122">
            <v>15.106166097960569</v>
          </cell>
          <cell r="AI122">
            <v>20.75</v>
          </cell>
          <cell r="AJ122">
            <v>0.87</v>
          </cell>
          <cell r="AK122">
            <v>10</v>
          </cell>
          <cell r="AL122">
            <v>0.25</v>
          </cell>
          <cell r="AM122">
            <v>1.4E-2</v>
          </cell>
          <cell r="AN122">
            <v>0.10492897033691406</v>
          </cell>
          <cell r="AO122">
            <v>9.765625E-2</v>
          </cell>
          <cell r="AP122">
            <v>0.41971588134765625</v>
          </cell>
          <cell r="AQ122">
            <v>0.7727867801225764</v>
          </cell>
          <cell r="AR122">
            <v>0.87586643337509018</v>
          </cell>
          <cell r="AS122">
            <v>0.3069134191267911</v>
          </cell>
          <cell r="AT122">
            <v>3.0438298039358776E-2</v>
          </cell>
          <cell r="AU122">
            <v>0.13536726837627283</v>
          </cell>
          <cell r="AV122">
            <v>1.0510511806977725</v>
          </cell>
          <cell r="AW122">
            <v>51.59335418479688</v>
          </cell>
          <cell r="AX122">
            <v>0.2927928671559783</v>
          </cell>
          <cell r="AY122">
            <v>89.921161149239495</v>
          </cell>
          <cell r="AZ122" t="str">
            <v>73°29'09''</v>
          </cell>
          <cell r="BA122" t="e">
            <v>#VALUE!</v>
          </cell>
          <cell r="BB122">
            <v>7.0000000000000001E-3</v>
          </cell>
          <cell r="BC122" t="e">
            <v>#VALUE!</v>
          </cell>
          <cell r="BD122" t="e">
            <v>#VALUE!</v>
          </cell>
          <cell r="BE122" t="e">
            <v>#VALUE!</v>
          </cell>
          <cell r="BF122" t="e">
            <v>#VALUE!</v>
          </cell>
          <cell r="BG122" t="e">
            <v>#VALUE!</v>
          </cell>
          <cell r="BH122" t="e">
            <v>#VALUE!</v>
          </cell>
          <cell r="BI122" t="e">
            <v>#VALUE!</v>
          </cell>
          <cell r="BJ122" t="e">
            <v>#VALUE!</v>
          </cell>
          <cell r="BK122" t="e">
            <v>#VALUE!</v>
          </cell>
          <cell r="BL122" t="e">
            <v>#VALUE!</v>
          </cell>
          <cell r="BM122" t="e">
            <v>#VALUE!</v>
          </cell>
          <cell r="BN122">
            <v>2.9999999999972715E-2</v>
          </cell>
          <cell r="BO122">
            <v>676.14</v>
          </cell>
          <cell r="BP122">
            <v>675.96</v>
          </cell>
          <cell r="BQ122">
            <v>676.3900000000001</v>
          </cell>
          <cell r="BR122">
            <v>676.21</v>
          </cell>
          <cell r="BS122">
            <v>677.02300000000002</v>
          </cell>
          <cell r="BT122">
            <v>677.5</v>
          </cell>
          <cell r="BU122" t="str">
            <v/>
          </cell>
          <cell r="BV122">
            <v>0.63299999999992451</v>
          </cell>
          <cell r="BW122">
            <v>1.2899999999999636</v>
          </cell>
          <cell r="BX122">
            <v>0.88299999999992451</v>
          </cell>
          <cell r="BY122">
            <v>250</v>
          </cell>
          <cell r="BZ122">
            <v>0.71250000000000002</v>
          </cell>
          <cell r="CA122">
            <v>0.3125</v>
          </cell>
          <cell r="CB122">
            <v>0.96149999999994407</v>
          </cell>
          <cell r="CC122">
            <v>3</v>
          </cell>
          <cell r="CD122">
            <v>1.109726228996422</v>
          </cell>
          <cell r="CE122">
            <v>1014.0470206901368</v>
          </cell>
          <cell r="CF122">
            <v>8.3212935244212582E-2</v>
          </cell>
          <cell r="CG122">
            <v>2701.8550931106615</v>
          </cell>
          <cell r="CH122">
            <v>3715.9021138007984</v>
          </cell>
          <cell r="CI122">
            <v>2</v>
          </cell>
          <cell r="CJ122">
            <v>1</v>
          </cell>
          <cell r="CK122">
            <v>1.5</v>
          </cell>
          <cell r="CL122">
            <v>2345</v>
          </cell>
          <cell r="CM122">
            <v>2.3769096676764168</v>
          </cell>
          <cell r="CN122">
            <v>3</v>
          </cell>
          <cell r="CO122" t="str">
            <v/>
          </cell>
          <cell r="CP122">
            <v>3</v>
          </cell>
          <cell r="CQ122">
            <v>3</v>
          </cell>
          <cell r="DV122" t="str">
            <v>250 mm</v>
          </cell>
          <cell r="DW122">
            <v>20.75</v>
          </cell>
          <cell r="DX122" t="str">
            <v>1</v>
          </cell>
          <cell r="DY122" t="str">
            <v>CS</v>
          </cell>
          <cell r="DZ122">
            <v>676.1400000000001</v>
          </cell>
          <cell r="EA122">
            <v>675.96000000000015</v>
          </cell>
        </row>
        <row r="123">
          <cell r="A123">
            <v>61</v>
          </cell>
          <cell r="B123" t="str">
            <v>103E</v>
          </cell>
          <cell r="C123" t="str">
            <v>103F</v>
          </cell>
          <cell r="E123">
            <v>2.7E-2</v>
          </cell>
          <cell r="F123">
            <v>0.14299999999999999</v>
          </cell>
          <cell r="G123">
            <v>2.33</v>
          </cell>
          <cell r="K123">
            <v>7.4290751626823429E-2</v>
          </cell>
          <cell r="L123">
            <v>10.521822244198846</v>
          </cell>
          <cell r="M123">
            <v>10.521822244198846</v>
          </cell>
          <cell r="N123">
            <v>184.97087414086334</v>
          </cell>
          <cell r="O123">
            <v>0.63208598726114673</v>
          </cell>
          <cell r="P123">
            <v>16.762938533049464</v>
          </cell>
          <cell r="Q123">
            <v>0</v>
          </cell>
          <cell r="R123">
            <v>2.7E-2</v>
          </cell>
          <cell r="S123">
            <v>0.14299999999999999</v>
          </cell>
          <cell r="U123">
            <v>41</v>
          </cell>
          <cell r="V123">
            <v>158.4</v>
          </cell>
          <cell r="Y123">
            <v>0</v>
          </cell>
          <cell r="AB123" t="str">
            <v/>
          </cell>
          <cell r="AC123">
            <v>126.72000000000001</v>
          </cell>
          <cell r="AD123">
            <v>6.0133333333333337E-2</v>
          </cell>
          <cell r="AE123">
            <v>0.24053333333333335</v>
          </cell>
          <cell r="AF123">
            <v>0.24053333333333335</v>
          </cell>
          <cell r="AG123">
            <v>0.28343333333333331</v>
          </cell>
          <cell r="AH123">
            <v>18.262938533049464</v>
          </cell>
          <cell r="AI123">
            <v>7.8500000000000005</v>
          </cell>
          <cell r="AJ123">
            <v>7.64</v>
          </cell>
          <cell r="AK123">
            <v>10</v>
          </cell>
          <cell r="AL123">
            <v>0.25</v>
          </cell>
          <cell r="AM123">
            <v>1.4E-2</v>
          </cell>
          <cell r="AN123">
            <v>6.5903663635253906E-2</v>
          </cell>
          <cell r="AO123">
            <v>0.107421875</v>
          </cell>
          <cell r="AP123">
            <v>0.26361465454101563</v>
          </cell>
          <cell r="AQ123">
            <v>1.7662307805313782</v>
          </cell>
          <cell r="AR123">
            <v>2.6006374788822058</v>
          </cell>
          <cell r="AS123">
            <v>1.8130568778114449</v>
          </cell>
          <cell r="AT123">
            <v>0.1589995499539491</v>
          </cell>
          <cell r="AU123">
            <v>0.22490321358920301</v>
          </cell>
          <cell r="AV123">
            <v>3.1146619501018797</v>
          </cell>
          <cell r="AW123">
            <v>152.89061095087069</v>
          </cell>
          <cell r="AX123">
            <v>0.1194510141562454</v>
          </cell>
          <cell r="AY123">
            <v>137.78015695285583</v>
          </cell>
          <cell r="AZ123" t="str">
            <v>47°51'32''</v>
          </cell>
          <cell r="BA123" t="e">
            <v>#VALUE!</v>
          </cell>
          <cell r="BB123">
            <v>0.09</v>
          </cell>
          <cell r="BC123" t="e">
            <v>#VALUE!</v>
          </cell>
          <cell r="BD123" t="e">
            <v>#VALUE!</v>
          </cell>
          <cell r="BE123" t="e">
            <v>#VALUE!</v>
          </cell>
          <cell r="BF123" t="e">
            <v>#VALUE!</v>
          </cell>
          <cell r="BG123" t="e">
            <v>#VALUE!</v>
          </cell>
          <cell r="BH123" t="e">
            <v>#VALUE!</v>
          </cell>
          <cell r="BI123" t="e">
            <v>#VALUE!</v>
          </cell>
          <cell r="BJ123" t="e">
            <v>#VALUE!</v>
          </cell>
          <cell r="BK123" t="e">
            <v>#VALUE!</v>
          </cell>
          <cell r="BL123" t="e">
            <v>#VALUE!</v>
          </cell>
          <cell r="BM123" t="e">
            <v>#VALUE!</v>
          </cell>
          <cell r="BN123">
            <v>3.0000000000086402E-2</v>
          </cell>
          <cell r="BO123">
            <v>675.93</v>
          </cell>
          <cell r="BP123">
            <v>675.33</v>
          </cell>
          <cell r="BQ123">
            <v>676.18000000000018</v>
          </cell>
          <cell r="BR123">
            <v>675.58</v>
          </cell>
          <cell r="BS123">
            <v>677.5</v>
          </cell>
          <cell r="BT123">
            <v>676.78</v>
          </cell>
          <cell r="BU123" t="str">
            <v/>
          </cell>
          <cell r="BV123">
            <v>1.3199999999998226</v>
          </cell>
          <cell r="BW123">
            <v>1.1999999999999318</v>
          </cell>
          <cell r="BX123">
            <v>1.5699999999998226</v>
          </cell>
          <cell r="BY123">
            <v>250</v>
          </cell>
          <cell r="BZ123">
            <v>0.71250000000000002</v>
          </cell>
          <cell r="CA123">
            <v>0.3125</v>
          </cell>
          <cell r="CB123">
            <v>1.2599999999998772</v>
          </cell>
          <cell r="CC123">
            <v>3</v>
          </cell>
          <cell r="CD123">
            <v>1.372349136336618</v>
          </cell>
          <cell r="CE123">
            <v>1254.0269092380954</v>
          </cell>
          <cell r="CF123">
            <v>5.348104953773325E-2</v>
          </cell>
          <cell r="CG123">
            <v>1667.0262411633778</v>
          </cell>
          <cell r="CH123">
            <v>2921.0531504014734</v>
          </cell>
          <cell r="CI123">
            <v>2</v>
          </cell>
          <cell r="CJ123">
            <v>1</v>
          </cell>
          <cell r="CK123">
            <v>1.5</v>
          </cell>
          <cell r="CL123">
            <v>2345</v>
          </cell>
          <cell r="CM123">
            <v>1.8684774949263159</v>
          </cell>
          <cell r="CN123">
            <v>1.9</v>
          </cell>
          <cell r="CO123" t="str">
            <v/>
          </cell>
          <cell r="CP123">
            <v>3</v>
          </cell>
          <cell r="CQ123">
            <v>3</v>
          </cell>
          <cell r="DV123" t="str">
            <v>250 mm</v>
          </cell>
          <cell r="DW123">
            <v>7.8500000000000005</v>
          </cell>
          <cell r="DX123" t="str">
            <v>1</v>
          </cell>
          <cell r="DY123" t="str">
            <v>CS</v>
          </cell>
          <cell r="DZ123">
            <v>675.93000000000018</v>
          </cell>
          <cell r="EA123">
            <v>675.33000000000015</v>
          </cell>
        </row>
        <row r="124">
          <cell r="A124">
            <v>62</v>
          </cell>
          <cell r="B124" t="str">
            <v>103F</v>
          </cell>
          <cell r="C124" t="str">
            <v>103G</v>
          </cell>
          <cell r="E124">
            <v>2.7E-2</v>
          </cell>
          <cell r="F124">
            <v>0.16999999999999998</v>
          </cell>
          <cell r="G124">
            <v>2.33</v>
          </cell>
          <cell r="K124">
            <v>7.9863849437926973E-2</v>
          </cell>
          <cell r="L124">
            <v>10.601686093636774</v>
          </cell>
          <cell r="M124">
            <v>10.601686093636774</v>
          </cell>
          <cell r="N124">
            <v>184.18689364361038</v>
          </cell>
          <cell r="O124">
            <v>0.63081069609507634</v>
          </cell>
          <cell r="P124">
            <v>19.899989223004187</v>
          </cell>
          <cell r="Q124">
            <v>0</v>
          </cell>
          <cell r="R124">
            <v>2.7E-2</v>
          </cell>
          <cell r="S124">
            <v>0.16999999999999998</v>
          </cell>
          <cell r="U124">
            <v>41</v>
          </cell>
          <cell r="V124">
            <v>158.4</v>
          </cell>
          <cell r="Y124">
            <v>0</v>
          </cell>
          <cell r="AB124" t="str">
            <v/>
          </cell>
          <cell r="AC124">
            <v>126.72000000000001</v>
          </cell>
          <cell r="AD124">
            <v>6.0133333333333337E-2</v>
          </cell>
          <cell r="AE124">
            <v>0.24053333333333335</v>
          </cell>
          <cell r="AF124">
            <v>0.24053333333333335</v>
          </cell>
          <cell r="AG124">
            <v>0.29153333333333337</v>
          </cell>
          <cell r="AH124">
            <v>21.399989223004187</v>
          </cell>
          <cell r="AI124">
            <v>11.780000000000001</v>
          </cell>
          <cell r="AJ124">
            <v>17.829999999999998</v>
          </cell>
          <cell r="AK124">
            <v>10</v>
          </cell>
          <cell r="AL124">
            <v>0.25</v>
          </cell>
          <cell r="AM124">
            <v>1.4E-2</v>
          </cell>
          <cell r="AN124">
            <v>5.7681083679199219E-2</v>
          </cell>
          <cell r="AO124">
            <v>0.1171875</v>
          </cell>
          <cell r="AP124">
            <v>0.23072433471679688</v>
          </cell>
          <cell r="AQ124">
            <v>2.4978937319048096</v>
          </cell>
          <cell r="AR124">
            <v>3.9511574845882702</v>
          </cell>
          <cell r="AS124">
            <v>3.7676620689946079</v>
          </cell>
          <cell r="AT124">
            <v>0.31801595799639837</v>
          </cell>
          <cell r="AU124">
            <v>0.37569704167559759</v>
          </cell>
          <cell r="AV124">
            <v>4.7581695095105756</v>
          </cell>
          <cell r="AW124">
            <v>233.56609961895896</v>
          </cell>
          <cell r="AX124">
            <v>9.1622839350043728E-2</v>
          </cell>
          <cell r="AY124">
            <v>198.13895746836079</v>
          </cell>
          <cell r="AZ124" t="str">
            <v>60°21'32''</v>
          </cell>
          <cell r="BA124" t="e">
            <v>#VALUE!</v>
          </cell>
          <cell r="BB124">
            <v>0.151</v>
          </cell>
          <cell r="BC124" t="e">
            <v>#VALUE!</v>
          </cell>
          <cell r="BD124" t="e">
            <v>#VALUE!</v>
          </cell>
          <cell r="BE124" t="e">
            <v>#VALUE!</v>
          </cell>
          <cell r="BF124" t="e">
            <v>#VALUE!</v>
          </cell>
          <cell r="BG124" t="e">
            <v>#VALUE!</v>
          </cell>
          <cell r="BH124" t="e">
            <v>#VALUE!</v>
          </cell>
          <cell r="BI124" t="e">
            <v>#VALUE!</v>
          </cell>
          <cell r="BJ124" t="e">
            <v>#VALUE!</v>
          </cell>
          <cell r="BK124" t="e">
            <v>#VALUE!</v>
          </cell>
          <cell r="BL124" t="e">
            <v>#VALUE!</v>
          </cell>
          <cell r="BM124" t="e">
            <v>#VALUE!</v>
          </cell>
          <cell r="BN124">
            <v>3.0000000000086402E-2</v>
          </cell>
          <cell r="BO124">
            <v>675.3</v>
          </cell>
          <cell r="BP124">
            <v>673.2</v>
          </cell>
          <cell r="BQ124">
            <v>675.55000000000018</v>
          </cell>
          <cell r="BR124">
            <v>673.45</v>
          </cell>
          <cell r="BS124">
            <v>676.78</v>
          </cell>
          <cell r="BT124">
            <v>676</v>
          </cell>
          <cell r="BU124" t="str">
            <v/>
          </cell>
          <cell r="BV124">
            <v>1.2299999999997908</v>
          </cell>
          <cell r="BW124">
            <v>2.5499999999999545</v>
          </cell>
          <cell r="BX124">
            <v>1.4799999999997908</v>
          </cell>
          <cell r="BY124">
            <v>250</v>
          </cell>
          <cell r="BZ124">
            <v>0.71250000000000002</v>
          </cell>
          <cell r="CA124">
            <v>0.3125</v>
          </cell>
          <cell r="CB124">
            <v>1.8899999999998727</v>
          </cell>
          <cell r="CC124">
            <v>3</v>
          </cell>
          <cell r="CD124">
            <v>1.829250452958135</v>
          </cell>
          <cell r="CE124">
            <v>1671.5347654671509</v>
          </cell>
          <cell r="CF124">
            <v>2.5866476002841643E-2</v>
          </cell>
          <cell r="CG124">
            <v>818.51463652921291</v>
          </cell>
          <cell r="CH124">
            <v>2490.0494019963639</v>
          </cell>
          <cell r="CI124">
            <v>2</v>
          </cell>
          <cell r="CJ124">
            <v>1</v>
          </cell>
          <cell r="CK124">
            <v>1.5</v>
          </cell>
          <cell r="CL124">
            <v>2345</v>
          </cell>
          <cell r="CM124">
            <v>1.5927821334731538</v>
          </cell>
          <cell r="CN124">
            <v>1.9</v>
          </cell>
          <cell r="CO124" t="str">
            <v/>
          </cell>
          <cell r="CP124">
            <v>3</v>
          </cell>
          <cell r="CQ124">
            <v>3</v>
          </cell>
          <cell r="DV124" t="str">
            <v>250 mm</v>
          </cell>
          <cell r="DW124">
            <v>11.780000000000001</v>
          </cell>
          <cell r="DX124" t="str">
            <v>1</v>
          </cell>
          <cell r="DY124" t="str">
            <v>CS</v>
          </cell>
          <cell r="DZ124">
            <v>675.30000000000018</v>
          </cell>
          <cell r="EA124">
            <v>673.20000000000016</v>
          </cell>
        </row>
        <row r="126">
          <cell r="A126">
            <v>63</v>
          </cell>
          <cell r="B126" t="str">
            <v>C99A</v>
          </cell>
          <cell r="C126" t="str">
            <v>C103`</v>
          </cell>
          <cell r="D126">
            <v>0.05</v>
          </cell>
          <cell r="E126">
            <v>4.1964095399999994</v>
          </cell>
          <cell r="F126">
            <v>4.2464095399999993</v>
          </cell>
          <cell r="G126">
            <v>2.33</v>
          </cell>
          <cell r="H126">
            <v>100.61</v>
          </cell>
          <cell r="I126">
            <v>7.71</v>
          </cell>
          <cell r="J126">
            <v>7.6632541496869102</v>
          </cell>
          <cell r="K126" t="str">
            <v/>
          </cell>
          <cell r="L126">
            <v>5.8021371178145902</v>
          </cell>
          <cell r="M126">
            <v>10</v>
          </cell>
          <cell r="N126">
            <v>190.32831544687943</v>
          </cell>
          <cell r="O126">
            <v>0.63295843045843059</v>
          </cell>
          <cell r="P126">
            <v>511.56458282289623</v>
          </cell>
          <cell r="Q126">
            <v>0.05</v>
          </cell>
          <cell r="R126">
            <v>4.1964095399999994</v>
          </cell>
          <cell r="S126">
            <v>4.2464095399999993</v>
          </cell>
          <cell r="U126">
            <v>13</v>
          </cell>
          <cell r="V126">
            <v>158.4</v>
          </cell>
          <cell r="W126">
            <v>0.05</v>
          </cell>
          <cell r="X126">
            <v>0.05</v>
          </cell>
          <cell r="Y126">
            <v>2.5000000000000001E-2</v>
          </cell>
          <cell r="AB126" t="str">
            <v/>
          </cell>
          <cell r="AC126">
            <v>126.72000000000001</v>
          </cell>
          <cell r="AD126">
            <v>1.9066666666666669E-2</v>
          </cell>
          <cell r="AE126">
            <v>7.6266666666666677E-2</v>
          </cell>
          <cell r="AF126">
            <v>0.10126666666666667</v>
          </cell>
          <cell r="AG126">
            <v>1.3751895286666664</v>
          </cell>
          <cell r="AH126">
            <v>513.06458282289623</v>
          </cell>
          <cell r="AI126">
            <v>25.740000000000002</v>
          </cell>
          <cell r="AJ126">
            <v>10.49</v>
          </cell>
          <cell r="AK126">
            <v>16</v>
          </cell>
          <cell r="AL126">
            <v>0.4</v>
          </cell>
          <cell r="AM126">
            <v>1.4E-2</v>
          </cell>
          <cell r="AN126">
            <v>0.30705003738403325</v>
          </cell>
          <cell r="AO126">
            <v>0.39658203125000002</v>
          </cell>
          <cell r="AP126">
            <v>0.76762509346008312</v>
          </cell>
          <cell r="AQ126">
            <v>4.9567186780523675</v>
          </cell>
          <cell r="AR126">
            <v>2.8567727066164581</v>
          </cell>
          <cell r="AS126">
            <v>9.7314754626274773</v>
          </cell>
          <cell r="AT126">
            <v>1.2522456704053622</v>
          </cell>
          <cell r="AU126">
            <v>1.5592957077893954</v>
          </cell>
          <cell r="AV126">
            <v>4.9926597587923061</v>
          </cell>
          <cell r="AW126">
            <v>627.39612880381196</v>
          </cell>
          <cell r="AX126">
            <v>0.8177681679373775</v>
          </cell>
          <cell r="AY126">
            <v>264.1641716804898</v>
          </cell>
          <cell r="AZ126" t="e">
            <v>#REF!</v>
          </cell>
          <cell r="BA126" t="e">
            <v>#REF!</v>
          </cell>
          <cell r="BB126" t="e">
            <v>#REF!</v>
          </cell>
          <cell r="BC126" t="e">
            <v>#REF!</v>
          </cell>
          <cell r="BD126" t="e">
            <v>#REF!</v>
          </cell>
          <cell r="BE126" t="e">
            <v>#REF!</v>
          </cell>
          <cell r="BF126" t="e">
            <v>#REF!</v>
          </cell>
          <cell r="BG126" t="e">
            <v>#REF!</v>
          </cell>
          <cell r="BH126" t="e">
            <v>#REF!</v>
          </cell>
          <cell r="BI126" t="e">
            <v>#REF!</v>
          </cell>
          <cell r="BJ126" t="e">
            <v>#REF!</v>
          </cell>
          <cell r="BK126" t="e">
            <v>#REF!</v>
          </cell>
          <cell r="BL126" t="e">
            <v>#REF!</v>
          </cell>
          <cell r="BM126" t="e">
            <v>#REF!</v>
          </cell>
          <cell r="BO126">
            <v>685.41</v>
          </cell>
          <cell r="BP126">
            <v>682.71</v>
          </cell>
          <cell r="BQ126">
            <v>685.81</v>
          </cell>
          <cell r="BR126">
            <v>683.11</v>
          </cell>
          <cell r="BS126">
            <v>687.2</v>
          </cell>
          <cell r="BT126">
            <v>684.39</v>
          </cell>
          <cell r="BU126" t="str">
            <v/>
          </cell>
          <cell r="BV126">
            <v>1.3900000000001</v>
          </cell>
          <cell r="BW126">
            <v>1.2799999999999727</v>
          </cell>
          <cell r="BX126">
            <v>1.7900000000001</v>
          </cell>
          <cell r="BY126">
            <v>400</v>
          </cell>
          <cell r="BZ126">
            <v>0.9</v>
          </cell>
          <cell r="CA126">
            <v>0.5</v>
          </cell>
          <cell r="CB126">
            <v>1.3350000000000364</v>
          </cell>
          <cell r="CC126">
            <v>3</v>
          </cell>
          <cell r="CD126">
            <v>1.1972524132256299</v>
          </cell>
          <cell r="CE126">
            <v>1745.5940184829687</v>
          </cell>
          <cell r="CF126">
            <v>7.5909244784739704E-2</v>
          </cell>
          <cell r="CG126">
            <v>2572.4599183872729</v>
          </cell>
          <cell r="CH126">
            <v>4318.0539368702412</v>
          </cell>
          <cell r="CI126">
            <v>2</v>
          </cell>
          <cell r="CJ126">
            <v>1</v>
          </cell>
          <cell r="CK126">
            <v>1.5</v>
          </cell>
          <cell r="CL126">
            <v>3059</v>
          </cell>
          <cell r="CM126">
            <v>2.1173850622116253</v>
          </cell>
          <cell r="CN126">
            <v>2.2000000000000002</v>
          </cell>
          <cell r="CO126" t="str">
            <v/>
          </cell>
          <cell r="CP126">
            <v>3</v>
          </cell>
          <cell r="CQ126">
            <v>3</v>
          </cell>
          <cell r="DV126" t="str">
            <v>400 mm</v>
          </cell>
          <cell r="DW126">
            <v>25.740000000000002</v>
          </cell>
          <cell r="DX126" t="str">
            <v>1</v>
          </cell>
          <cell r="DY126" t="str">
            <v>CS</v>
          </cell>
          <cell r="DZ126">
            <v>685.41</v>
          </cell>
          <cell r="EA126">
            <v>682.70999999999992</v>
          </cell>
        </row>
        <row r="127">
          <cell r="A127">
            <v>64</v>
          </cell>
          <cell r="B127" t="str">
            <v>C103`</v>
          </cell>
          <cell r="C127" t="str">
            <v>ALIV103</v>
          </cell>
          <cell r="E127">
            <v>0.52276</v>
          </cell>
          <cell r="F127">
            <v>4.7691695399999992</v>
          </cell>
          <cell r="G127">
            <v>2.33</v>
          </cell>
          <cell r="K127">
            <v>6.9715743482608741E-2</v>
          </cell>
          <cell r="L127">
            <v>10.069715743482609</v>
          </cell>
          <cell r="M127">
            <v>10.069715743482609</v>
          </cell>
          <cell r="N127">
            <v>189.58792741042305</v>
          </cell>
          <cell r="O127">
            <v>0.63212376237623757</v>
          </cell>
          <cell r="P127">
            <v>574.21372726408003</v>
          </cell>
          <cell r="Q127">
            <v>0</v>
          </cell>
          <cell r="R127">
            <v>0.52276</v>
          </cell>
          <cell r="S127">
            <v>4.7691695399999992</v>
          </cell>
          <cell r="U127">
            <v>186</v>
          </cell>
          <cell r="V127">
            <v>158.4</v>
          </cell>
          <cell r="X127">
            <v>0.05</v>
          </cell>
          <cell r="Y127">
            <v>2.5000000000000001E-2</v>
          </cell>
          <cell r="AB127" t="str">
            <v/>
          </cell>
          <cell r="AC127">
            <v>126.72000000000001</v>
          </cell>
          <cell r="AD127">
            <v>0.27280000000000004</v>
          </cell>
          <cell r="AE127">
            <v>1.0912000000000002</v>
          </cell>
          <cell r="AF127">
            <v>1.1162000000000001</v>
          </cell>
          <cell r="AG127">
            <v>2.5469508620000001</v>
          </cell>
          <cell r="AH127">
            <v>576.76067812608005</v>
          </cell>
          <cell r="AI127">
            <v>20.2</v>
          </cell>
          <cell r="AJ127">
            <v>9.01</v>
          </cell>
          <cell r="AK127">
            <v>16</v>
          </cell>
          <cell r="AL127">
            <v>0.4</v>
          </cell>
          <cell r="AM127">
            <v>1.4E-2</v>
          </cell>
          <cell r="AN127">
            <v>0.35928640365600595</v>
          </cell>
          <cell r="AO127">
            <v>0.397857666015625</v>
          </cell>
          <cell r="AP127">
            <v>0.89821600914001487</v>
          </cell>
          <cell r="AQ127">
            <v>4.8486958509626295</v>
          </cell>
          <cell r="AR127">
            <v>2.2056688919609453</v>
          </cell>
          <cell r="AS127">
            <v>9.359690662478739</v>
          </cell>
          <cell r="AT127">
            <v>1.1982595033201946</v>
          </cell>
          <cell r="AU127">
            <v>1.5575459069762005</v>
          </cell>
          <cell r="AV127">
            <v>4.6270758845101048</v>
          </cell>
          <cell r="AW127">
            <v>581.45550425517763</v>
          </cell>
          <cell r="AX127">
            <v>0.99192573448055754</v>
          </cell>
          <cell r="AY127">
            <v>263.75812724284418</v>
          </cell>
          <cell r="AZ127" t="str">
            <v>00°00'00''</v>
          </cell>
          <cell r="BA127" t="e">
            <v>#VALUE!</v>
          </cell>
          <cell r="BB127">
            <v>1E-3</v>
          </cell>
          <cell r="BC127" t="e">
            <v>#VALUE!</v>
          </cell>
          <cell r="BD127" t="e">
            <v>#VALUE!</v>
          </cell>
          <cell r="BE127" t="e">
            <v>#VALUE!</v>
          </cell>
          <cell r="BF127" t="e">
            <v>#VALUE!</v>
          </cell>
          <cell r="BG127" t="e">
            <v>#VALUE!</v>
          </cell>
          <cell r="BH127" t="e">
            <v>#VALUE!</v>
          </cell>
          <cell r="BI127" t="e">
            <v>#VALUE!</v>
          </cell>
          <cell r="BJ127" t="e">
            <v>#VALUE!</v>
          </cell>
          <cell r="BK127" t="e">
            <v>#VALUE!</v>
          </cell>
          <cell r="BL127" t="e">
            <v>#VALUE!</v>
          </cell>
          <cell r="BM127" t="e">
            <v>#VALUE!</v>
          </cell>
          <cell r="BN127">
            <v>6.0000000000059117E-2</v>
          </cell>
          <cell r="BO127">
            <v>682.65</v>
          </cell>
          <cell r="BP127">
            <v>680.83</v>
          </cell>
          <cell r="BQ127">
            <v>683.05</v>
          </cell>
          <cell r="BR127">
            <v>681.23</v>
          </cell>
          <cell r="BS127">
            <v>684.39</v>
          </cell>
          <cell r="BT127">
            <v>682.52200000000005</v>
          </cell>
          <cell r="BU127" t="str">
            <v/>
          </cell>
          <cell r="BV127">
            <v>1.3400000000000318</v>
          </cell>
          <cell r="BW127">
            <v>1.29200000000003</v>
          </cell>
          <cell r="BX127">
            <v>1.7400000000000317</v>
          </cell>
          <cell r="BY127">
            <v>400</v>
          </cell>
          <cell r="BZ127">
            <v>0.9</v>
          </cell>
          <cell r="CA127">
            <v>0.5</v>
          </cell>
          <cell r="CB127">
            <v>1.3160000000000309</v>
          </cell>
          <cell r="CC127">
            <v>14</v>
          </cell>
          <cell r="CD127">
            <v>1.130821130323443</v>
          </cell>
          <cell r="CE127">
            <v>1923.5267426801765</v>
          </cell>
          <cell r="CF127">
            <v>7.7775609571342996E-2</v>
          </cell>
          <cell r="CG127">
            <v>2643.4722382764166</v>
          </cell>
          <cell r="CH127">
            <v>4566.9989809565932</v>
          </cell>
          <cell r="CI127">
            <v>2</v>
          </cell>
          <cell r="CJ127">
            <v>1</v>
          </cell>
          <cell r="CK127">
            <v>1.5</v>
          </cell>
          <cell r="CL127">
            <v>3059</v>
          </cell>
          <cell r="CM127">
            <v>2.2394568393052925</v>
          </cell>
          <cell r="CN127">
            <v>3</v>
          </cell>
          <cell r="CO127" t="str">
            <v/>
          </cell>
          <cell r="CP127">
            <v>3</v>
          </cell>
          <cell r="CQ127">
            <v>3</v>
          </cell>
          <cell r="DV127" t="str">
            <v>400 mm</v>
          </cell>
          <cell r="DW127">
            <v>20.2</v>
          </cell>
          <cell r="DX127" t="str">
            <v>1</v>
          </cell>
          <cell r="DY127" t="str">
            <v>CS</v>
          </cell>
          <cell r="DZ127">
            <v>682.65</v>
          </cell>
          <cell r="EA127">
            <v>680.82999999999993</v>
          </cell>
        </row>
        <row r="128">
          <cell r="A128">
            <v>65</v>
          </cell>
          <cell r="B128" t="str">
            <v>ALIV103</v>
          </cell>
          <cell r="C128" t="str">
            <v>BOT4</v>
          </cell>
          <cell r="E128">
            <v>0</v>
          </cell>
          <cell r="F128">
            <v>4.7691695399999992</v>
          </cell>
          <cell r="G128">
            <v>2.33</v>
          </cell>
          <cell r="K128">
            <v>0.11292552585698236</v>
          </cell>
          <cell r="L128">
            <v>10.182641269339591</v>
          </cell>
          <cell r="M128">
            <v>10.182641269339591</v>
          </cell>
          <cell r="N128">
            <v>188.40521453194631</v>
          </cell>
          <cell r="O128">
            <v>0.63578027795519854</v>
          </cell>
          <cell r="P128">
            <v>574.21372726408003</v>
          </cell>
          <cell r="Q128">
            <v>0</v>
          </cell>
          <cell r="R128">
            <v>0</v>
          </cell>
          <cell r="V128">
            <v>158.4</v>
          </cell>
          <cell r="X128">
            <v>0.05</v>
          </cell>
          <cell r="Y128">
            <v>2.5000000000000001E-2</v>
          </cell>
          <cell r="AB128" t="str">
            <v/>
          </cell>
          <cell r="AC128" t="str">
            <v/>
          </cell>
          <cell r="AD128" t="str">
            <v/>
          </cell>
          <cell r="AE128" t="str">
            <v/>
          </cell>
          <cell r="AF128" t="str">
            <v/>
          </cell>
          <cell r="AG128" t="str">
            <v/>
          </cell>
          <cell r="AH128">
            <v>574.21372726408003</v>
          </cell>
          <cell r="AI128">
            <v>48.629999999999995</v>
          </cell>
          <cell r="AJ128">
            <v>13.8</v>
          </cell>
          <cell r="AK128">
            <v>16</v>
          </cell>
          <cell r="AL128">
            <v>0.36199999999999999</v>
          </cell>
          <cell r="AM128">
            <v>0.01</v>
          </cell>
          <cell r="AN128">
            <v>0.26039973020553581</v>
          </cell>
          <cell r="AO128">
            <v>0.36127363586425781</v>
          </cell>
          <cell r="AP128">
            <v>0.71933627128601052</v>
          </cell>
          <cell r="AQ128">
            <v>7.245316567258218</v>
          </cell>
          <cell r="AR128">
            <v>4.6826187646130277</v>
          </cell>
          <cell r="AS128">
            <v>11.019146470220427</v>
          </cell>
          <cell r="AT128">
            <v>2.6755663690003262</v>
          </cell>
          <cell r="AU128">
            <v>2.9359660992058618</v>
          </cell>
          <cell r="AV128">
            <v>7.5008565213216194</v>
          </cell>
          <cell r="AW128">
            <v>772.0010315769174</v>
          </cell>
          <cell r="AX128">
            <v>0.7437991709559898</v>
          </cell>
          <cell r="AY128">
            <v>238.87354238296777</v>
          </cell>
          <cell r="AZ128" t="str">
            <v>24°53'05''</v>
          </cell>
          <cell r="BA128" t="e">
            <v>#VALUE!</v>
          </cell>
          <cell r="BB128">
            <v>1.3779999999999999</v>
          </cell>
          <cell r="BC128" t="e">
            <v>#VALUE!</v>
          </cell>
          <cell r="BD128" t="e">
            <v>#VALUE!</v>
          </cell>
          <cell r="BE128" t="e">
            <v>#VALUE!</v>
          </cell>
          <cell r="BF128" t="e">
            <v>#VALUE!</v>
          </cell>
          <cell r="BG128" t="e">
            <v>#VALUE!</v>
          </cell>
          <cell r="BH128" t="e">
            <v>#VALUE!</v>
          </cell>
          <cell r="BI128" t="e">
            <v>#VALUE!</v>
          </cell>
          <cell r="BJ128" t="e">
            <v>#VALUE!</v>
          </cell>
          <cell r="BK128" t="e">
            <v>#VALUE!</v>
          </cell>
          <cell r="BL128" t="e">
            <v>#VALUE!</v>
          </cell>
          <cell r="BM128" t="e">
            <v>#VALUE!</v>
          </cell>
          <cell r="BN128">
            <v>0.43000000000006366</v>
          </cell>
          <cell r="BO128">
            <v>680.4</v>
          </cell>
          <cell r="BP128">
            <v>673.69</v>
          </cell>
          <cell r="BQ128">
            <v>680.76199999999994</v>
          </cell>
          <cell r="BR128">
            <v>674.05200000000002</v>
          </cell>
          <cell r="BS128">
            <v>682.52200000000005</v>
          </cell>
          <cell r="BT128">
            <v>674.46860166077397</v>
          </cell>
          <cell r="BU128" t="str">
            <v/>
          </cell>
          <cell r="BV128">
            <v>1.7600000000001046</v>
          </cell>
          <cell r="BW128">
            <v>0.41660166077394933</v>
          </cell>
          <cell r="BX128">
            <v>2.1220000000001047</v>
          </cell>
          <cell r="BY128">
            <v>400</v>
          </cell>
          <cell r="BZ128">
            <v>0.8</v>
          </cell>
          <cell r="CA128">
            <v>0.4</v>
          </cell>
          <cell r="CB128">
            <v>1.088300830387027</v>
          </cell>
          <cell r="CC128">
            <v>14</v>
          </cell>
          <cell r="CD128">
            <v>1.0702290542739843</v>
          </cell>
          <cell r="CE128">
            <v>2285.4317438127564</v>
          </cell>
          <cell r="CF128">
            <v>8.8792010119428499E-2</v>
          </cell>
          <cell r="CG128">
            <v>2913.114311108066</v>
          </cell>
          <cell r="CH128">
            <v>5198.5460549208219</v>
          </cell>
          <cell r="CI128">
            <v>4</v>
          </cell>
          <cell r="CJ128">
            <v>1</v>
          </cell>
          <cell r="CK128" t="str">
            <v/>
          </cell>
          <cell r="CL128" t="str">
            <v/>
          </cell>
          <cell r="CM128" t="str">
            <v/>
          </cell>
          <cell r="CN128" t="str">
            <v/>
          </cell>
          <cell r="CO128">
            <v>0.69141501027970698</v>
          </cell>
          <cell r="CP128">
            <v>3</v>
          </cell>
          <cell r="CQ128">
            <v>3</v>
          </cell>
          <cell r="DV128" t="str">
            <v>400 mm</v>
          </cell>
          <cell r="DW128">
            <v>48.629999999999995</v>
          </cell>
          <cell r="DX128" t="str">
            <v>-</v>
          </cell>
          <cell r="DY128" t="str">
            <v>PVC</v>
          </cell>
          <cell r="DZ128">
            <v>680.4</v>
          </cell>
          <cell r="EA128">
            <v>673.68999999999994</v>
          </cell>
        </row>
        <row r="129">
          <cell r="A129">
            <v>66</v>
          </cell>
          <cell r="B129" t="str">
            <v>ALIV103</v>
          </cell>
          <cell r="C129" t="str">
            <v>103A</v>
          </cell>
          <cell r="D129">
            <v>0.32064000000000004</v>
          </cell>
          <cell r="F129">
            <v>0.32064000000000004</v>
          </cell>
          <cell r="G129">
            <v>2.33</v>
          </cell>
          <cell r="K129">
            <v>0.32279632033254568</v>
          </cell>
          <cell r="L129">
            <v>10.392512063815154</v>
          </cell>
          <cell r="M129">
            <v>10.392512063815154</v>
          </cell>
          <cell r="N129">
            <v>186.25984596784554</v>
          </cell>
          <cell r="O129">
            <v>0.63267016806722698</v>
          </cell>
          <cell r="P129">
            <v>37.78455364760255</v>
          </cell>
          <cell r="Q129">
            <v>0.32064000000000004</v>
          </cell>
          <cell r="R129">
            <v>0</v>
          </cell>
          <cell r="S129">
            <v>5.0898095399999992</v>
          </cell>
          <cell r="U129">
            <v>186</v>
          </cell>
          <cell r="V129">
            <v>158.4</v>
          </cell>
          <cell r="W129">
            <v>0.32064000000000004</v>
          </cell>
          <cell r="X129">
            <v>0.37064000000000002</v>
          </cell>
          <cell r="Y129">
            <v>0.18532000000000001</v>
          </cell>
          <cell r="AB129" t="str">
            <v/>
          </cell>
          <cell r="AC129">
            <v>126.72000000000001</v>
          </cell>
          <cell r="AD129">
            <v>0.27280000000000004</v>
          </cell>
          <cell r="AE129">
            <v>1.0912000000000002</v>
          </cell>
          <cell r="AF129">
            <v>1.2765200000000001</v>
          </cell>
          <cell r="AG129">
            <v>2.8034628619999999</v>
          </cell>
          <cell r="AH129">
            <v>40.588016509602554</v>
          </cell>
          <cell r="AI129">
            <v>47.599999999999994</v>
          </cell>
          <cell r="AJ129">
            <v>10.25</v>
          </cell>
          <cell r="AK129">
            <v>10</v>
          </cell>
          <cell r="AL129">
            <v>0.25</v>
          </cell>
          <cell r="AM129">
            <v>1.4E-2</v>
          </cell>
          <cell r="AN129">
            <v>9.2164754867553711E-2</v>
          </cell>
          <cell r="AO129">
            <v>0.1640625</v>
          </cell>
          <cell r="AP129">
            <v>0.36865901947021484</v>
          </cell>
          <cell r="AQ129">
            <v>2.4703128393215192</v>
          </cell>
          <cell r="AR129">
            <v>3.0194460547507243</v>
          </cell>
          <cell r="AS129">
            <v>3.2388782004122443</v>
          </cell>
          <cell r="AT129">
            <v>0.31103188196313686</v>
          </cell>
          <cell r="AU129">
            <v>0.40319663683069057</v>
          </cell>
          <cell r="AV129">
            <v>3.6076647317552935</v>
          </cell>
          <cell r="AW129">
            <v>177.0908284046472</v>
          </cell>
          <cell r="AX129">
            <v>0.22919321613234628</v>
          </cell>
          <cell r="AY129">
            <v>263.34417544333701</v>
          </cell>
          <cell r="AZ129" t="str">
            <v>00°00'00''</v>
          </cell>
          <cell r="BA129" t="e">
            <v>#VALUE!</v>
          </cell>
          <cell r="BB129">
            <v>1E-3</v>
          </cell>
          <cell r="BC129" t="e">
            <v>#VALUE!</v>
          </cell>
          <cell r="BD129" t="e">
            <v>#VALUE!</v>
          </cell>
          <cell r="BE129" t="e">
            <v>#VALUE!</v>
          </cell>
          <cell r="BF129" t="e">
            <v>#VALUE!</v>
          </cell>
          <cell r="BG129" t="e">
            <v>#VALUE!</v>
          </cell>
          <cell r="BH129" t="e">
            <v>#VALUE!</v>
          </cell>
          <cell r="BI129" t="e">
            <v>#VALUE!</v>
          </cell>
          <cell r="BJ129" t="e">
            <v>#VALUE!</v>
          </cell>
          <cell r="BK129" t="e">
            <v>#VALUE!</v>
          </cell>
          <cell r="BL129" t="e">
            <v>#VALUE!</v>
          </cell>
          <cell r="BM129" t="e">
            <v>#VALUE!</v>
          </cell>
          <cell r="BN129">
            <v>3.0000000000086402E-2</v>
          </cell>
          <cell r="BO129">
            <v>680.8</v>
          </cell>
          <cell r="BP129">
            <v>675.92</v>
          </cell>
          <cell r="BQ129">
            <v>681.05</v>
          </cell>
          <cell r="BR129">
            <v>676.17</v>
          </cell>
          <cell r="BS129">
            <v>682.52200000000005</v>
          </cell>
          <cell r="BT129">
            <v>677.6</v>
          </cell>
          <cell r="BU129" t="str">
            <v/>
          </cell>
          <cell r="BV129">
            <v>1.4720000000000937</v>
          </cell>
          <cell r="BW129">
            <v>1.4300000000000637</v>
          </cell>
          <cell r="BX129">
            <v>1.7220000000000937</v>
          </cell>
          <cell r="BY129">
            <v>250</v>
          </cell>
          <cell r="BZ129">
            <v>0.71250000000000002</v>
          </cell>
          <cell r="CA129">
            <v>0.3125</v>
          </cell>
          <cell r="CB129">
            <v>1.4510000000000787</v>
          </cell>
          <cell r="CC129">
            <v>3</v>
          </cell>
          <cell r="CD129">
            <v>1.5238788020894261</v>
          </cell>
          <cell r="CE129">
            <v>1392.4918766217784</v>
          </cell>
          <cell r="CF129">
            <v>4.1825638625983763E-2</v>
          </cell>
          <cell r="CG129">
            <v>1294.9141845560709</v>
          </cell>
          <cell r="CH129">
            <v>2687.4060611778496</v>
          </cell>
          <cell r="CI129">
            <v>2</v>
          </cell>
          <cell r="CJ129">
            <v>1</v>
          </cell>
          <cell r="CK129">
            <v>1.5</v>
          </cell>
          <cell r="CL129">
            <v>2345</v>
          </cell>
          <cell r="CM129">
            <v>1.719023066851503</v>
          </cell>
          <cell r="CN129">
            <v>1.9</v>
          </cell>
          <cell r="CO129" t="str">
            <v/>
          </cell>
          <cell r="CP129">
            <v>3</v>
          </cell>
          <cell r="CQ129">
            <v>3</v>
          </cell>
          <cell r="DV129" t="str">
            <v>250 mm</v>
          </cell>
          <cell r="DW129">
            <v>47.599999999999994</v>
          </cell>
          <cell r="DX129" t="str">
            <v>1</v>
          </cell>
          <cell r="DY129" t="str">
            <v>CS</v>
          </cell>
          <cell r="DZ129">
            <v>680.8</v>
          </cell>
          <cell r="EA129">
            <v>675.92</v>
          </cell>
        </row>
        <row r="130">
          <cell r="A130">
            <v>67</v>
          </cell>
          <cell r="B130" t="str">
            <v>103A</v>
          </cell>
          <cell r="C130" t="str">
            <v>103C</v>
          </cell>
          <cell r="E130">
            <v>7.4483709999999995E-2</v>
          </cell>
          <cell r="F130">
            <v>0.39512371000000002</v>
          </cell>
          <cell r="G130">
            <v>2.33</v>
          </cell>
          <cell r="K130">
            <v>0.1118083254696887</v>
          </cell>
          <cell r="L130">
            <v>10.504320389284842</v>
          </cell>
          <cell r="M130">
            <v>10.504320389284842</v>
          </cell>
          <cell r="N130">
            <v>185.14390445696844</v>
          </cell>
          <cell r="O130">
            <v>0.63295702592087322</v>
          </cell>
          <cell r="P130">
            <v>46.513160720249587</v>
          </cell>
          <cell r="Q130">
            <v>0</v>
          </cell>
          <cell r="R130">
            <v>7.4483709999999995E-2</v>
          </cell>
          <cell r="S130">
            <v>5.1642932499999992</v>
          </cell>
          <cell r="U130">
            <v>186</v>
          </cell>
          <cell r="V130">
            <v>158.4</v>
          </cell>
          <cell r="X130">
            <v>0.37064000000000002</v>
          </cell>
          <cell r="Y130">
            <v>0.18532000000000001</v>
          </cell>
          <cell r="AB130" t="str">
            <v/>
          </cell>
          <cell r="AC130">
            <v>126.72000000000001</v>
          </cell>
          <cell r="AD130">
            <v>0.27280000000000004</v>
          </cell>
          <cell r="AE130">
            <v>1.0912000000000002</v>
          </cell>
          <cell r="AF130">
            <v>1.2765200000000001</v>
          </cell>
          <cell r="AG130">
            <v>2.825807975</v>
          </cell>
          <cell r="AH130">
            <v>49.338968695249591</v>
          </cell>
          <cell r="AI130">
            <v>14.66</v>
          </cell>
          <cell r="AJ130">
            <v>6.21</v>
          </cell>
          <cell r="AK130">
            <v>10</v>
          </cell>
          <cell r="AL130">
            <v>0.25</v>
          </cell>
          <cell r="AM130">
            <v>1.4E-2</v>
          </cell>
          <cell r="AN130">
            <v>0.11695766448974609</v>
          </cell>
          <cell r="AO130">
            <v>0.181640625</v>
          </cell>
          <cell r="AP130">
            <v>0.46783065795898438</v>
          </cell>
          <cell r="AQ130">
            <v>2.1894827382547661</v>
          </cell>
          <cell r="AR130">
            <v>2.3239560570435818</v>
          </cell>
          <cell r="AS130">
            <v>2.4022481775177238</v>
          </cell>
          <cell r="AT130">
            <v>0.2443340805869311</v>
          </cell>
          <cell r="AU130">
            <v>0.36129174507667716</v>
          </cell>
          <cell r="AV130">
            <v>2.8080836328318139</v>
          </cell>
          <cell r="AW130">
            <v>137.84148299328382</v>
          </cell>
          <cell r="AX130">
            <v>0.35793991492135629</v>
          </cell>
          <cell r="AY130">
            <v>260.46570395169329</v>
          </cell>
          <cell r="AZ130" t="str">
            <v>02°52'42''</v>
          </cell>
          <cell r="BA130" t="e">
            <v>#VALUE!</v>
          </cell>
          <cell r="BB130">
            <v>1E-3</v>
          </cell>
          <cell r="BC130" t="e">
            <v>#VALUE!</v>
          </cell>
          <cell r="BD130" t="e">
            <v>#VALUE!</v>
          </cell>
          <cell r="BE130" t="e">
            <v>#VALUE!</v>
          </cell>
          <cell r="BF130" t="e">
            <v>#VALUE!</v>
          </cell>
          <cell r="BG130" t="e">
            <v>#VALUE!</v>
          </cell>
          <cell r="BH130" t="e">
            <v>#VALUE!</v>
          </cell>
          <cell r="BI130" t="e">
            <v>#VALUE!</v>
          </cell>
          <cell r="BJ130" t="e">
            <v>#VALUE!</v>
          </cell>
          <cell r="BK130" t="e">
            <v>#VALUE!</v>
          </cell>
          <cell r="BL130" t="e">
            <v>#VALUE!</v>
          </cell>
          <cell r="BM130" t="e">
            <v>#VALUE!</v>
          </cell>
          <cell r="BN130">
            <v>5.999999999994543E-2</v>
          </cell>
          <cell r="BO130">
            <v>675.86</v>
          </cell>
          <cell r="BP130">
            <v>674.95</v>
          </cell>
          <cell r="BQ130">
            <v>676.11</v>
          </cell>
          <cell r="BR130">
            <v>675.2</v>
          </cell>
          <cell r="BS130">
            <v>677.6</v>
          </cell>
          <cell r="BT130">
            <v>676</v>
          </cell>
          <cell r="BU130" t="str">
            <v/>
          </cell>
          <cell r="BV130">
            <v>1.4900000000000091</v>
          </cell>
          <cell r="BW130">
            <v>0.79999999999995453</v>
          </cell>
          <cell r="BX130">
            <v>1.7400000000000091</v>
          </cell>
          <cell r="BY130">
            <v>250</v>
          </cell>
          <cell r="BZ130">
            <v>0.71250000000000002</v>
          </cell>
          <cell r="CA130">
            <v>0.3125</v>
          </cell>
          <cell r="CB130">
            <v>1.1449999999999818</v>
          </cell>
          <cell r="CC130">
            <v>4</v>
          </cell>
          <cell r="CD130">
            <v>1.1854640490605632</v>
          </cell>
          <cell r="CE130">
            <v>1173.5260556290079</v>
          </cell>
          <cell r="CF130">
            <v>6.2839840406346048E-2</v>
          </cell>
          <cell r="CG130">
            <v>1980.1448266973368</v>
          </cell>
          <cell r="CH130">
            <v>3153.6708823263448</v>
          </cell>
          <cell r="CI130">
            <v>2</v>
          </cell>
          <cell r="CJ130">
            <v>1</v>
          </cell>
          <cell r="CK130">
            <v>1.5</v>
          </cell>
          <cell r="CL130">
            <v>2345</v>
          </cell>
          <cell r="CM130">
            <v>2.0172734854965957</v>
          </cell>
          <cell r="CN130">
            <v>2.2000000000000002</v>
          </cell>
          <cell r="CO130" t="str">
            <v/>
          </cell>
          <cell r="CP130">
            <v>3</v>
          </cell>
          <cell r="CQ130">
            <v>3</v>
          </cell>
          <cell r="DV130" t="str">
            <v>250 mm</v>
          </cell>
          <cell r="DW130">
            <v>14.66</v>
          </cell>
          <cell r="DX130" t="str">
            <v>1</v>
          </cell>
          <cell r="DY130" t="str">
            <v>CS</v>
          </cell>
          <cell r="DZ130">
            <v>675.86</v>
          </cell>
          <cell r="EA130">
            <v>674.95</v>
          </cell>
        </row>
        <row r="131">
          <cell r="A131">
            <v>68</v>
          </cell>
          <cell r="B131" t="str">
            <v>103C</v>
          </cell>
          <cell r="C131" t="str">
            <v>103D</v>
          </cell>
          <cell r="F131">
            <v>0.39512371000000002</v>
          </cell>
          <cell r="G131">
            <v>2.33</v>
          </cell>
          <cell r="K131">
            <v>0.36908254921374323</v>
          </cell>
          <cell r="L131">
            <v>10.873402938498586</v>
          </cell>
          <cell r="M131">
            <v>10.873402938498586</v>
          </cell>
          <cell r="N131">
            <v>181.58625268390875</v>
          </cell>
          <cell r="O131">
            <v>0.62750000000000006</v>
          </cell>
          <cell r="P131">
            <v>46.513160720249587</v>
          </cell>
          <cell r="Q131">
            <v>0</v>
          </cell>
          <cell r="R131">
            <v>0</v>
          </cell>
          <cell r="S131">
            <v>5.1642932499999992</v>
          </cell>
          <cell r="U131">
            <v>186</v>
          </cell>
          <cell r="V131">
            <v>158.4</v>
          </cell>
          <cell r="X131">
            <v>0.37064000000000002</v>
          </cell>
          <cell r="Y131">
            <v>0.18532000000000001</v>
          </cell>
          <cell r="AB131" t="str">
            <v/>
          </cell>
          <cell r="AC131">
            <v>126.72000000000001</v>
          </cell>
          <cell r="AD131">
            <v>0.27280000000000004</v>
          </cell>
          <cell r="AE131">
            <v>1.0912000000000002</v>
          </cell>
          <cell r="AF131">
            <v>1.2765200000000001</v>
          </cell>
          <cell r="AG131">
            <v>2.825807975</v>
          </cell>
          <cell r="AH131">
            <v>49.338968695249591</v>
          </cell>
          <cell r="AI131">
            <v>19.62</v>
          </cell>
          <cell r="AJ131">
            <v>0.51</v>
          </cell>
          <cell r="AK131">
            <v>12</v>
          </cell>
          <cell r="AL131">
            <v>0.30000000000000004</v>
          </cell>
          <cell r="AM131">
            <v>1.4E-2</v>
          </cell>
          <cell r="AN131">
            <v>0.2205059051513672</v>
          </cell>
          <cell r="AO131">
            <v>0.17226562500000003</v>
          </cell>
          <cell r="AP131">
            <v>0.73501968383789051</v>
          </cell>
          <cell r="AQ131">
            <v>0.88599218062182816</v>
          </cell>
          <cell r="AR131">
            <v>0.61630348175327199</v>
          </cell>
          <cell r="AS131">
            <v>0.34319012406031169</v>
          </cell>
          <cell r="AT131">
            <v>4.0009283594445569E-2</v>
          </cell>
          <cell r="AU131">
            <v>0.26051518874581275</v>
          </cell>
          <cell r="AV131">
            <v>0.90873409660629823</v>
          </cell>
          <cell r="AW131">
            <v>64.234628144210348</v>
          </cell>
          <cell r="AX131">
            <v>0.7681054615040479</v>
          </cell>
          <cell r="AY131">
            <v>260.2608596735065</v>
          </cell>
          <cell r="AZ131" t="str">
            <v>00°00'00''</v>
          </cell>
          <cell r="BA131" t="e">
            <v>#VALUE!</v>
          </cell>
          <cell r="BB131">
            <v>1E-3</v>
          </cell>
          <cell r="BC131" t="e">
            <v>#VALUE!</v>
          </cell>
          <cell r="BD131" t="e">
            <v>#VALUE!</v>
          </cell>
          <cell r="BE131" t="e">
            <v>#VALUE!</v>
          </cell>
          <cell r="BF131" t="e">
            <v>#VALUE!</v>
          </cell>
          <cell r="BG131" t="e">
            <v>#VALUE!</v>
          </cell>
          <cell r="BH131" t="e">
            <v>#VALUE!</v>
          </cell>
          <cell r="BI131" t="e">
            <v>#VALUE!</v>
          </cell>
          <cell r="BJ131" t="e">
            <v>#VALUE!</v>
          </cell>
          <cell r="BK131" t="e">
            <v>#VALUE!</v>
          </cell>
          <cell r="BL131" t="e">
            <v>#VALUE!</v>
          </cell>
          <cell r="BM131" t="e">
            <v>#VALUE!</v>
          </cell>
          <cell r="BN131">
            <v>3.0000000000086402E-2</v>
          </cell>
          <cell r="BO131">
            <v>674.92</v>
          </cell>
          <cell r="BP131">
            <v>674.82</v>
          </cell>
          <cell r="BQ131">
            <v>675.22</v>
          </cell>
          <cell r="BR131">
            <v>675.12</v>
          </cell>
          <cell r="BS131">
            <v>676</v>
          </cell>
          <cell r="BT131">
            <v>676</v>
          </cell>
          <cell r="BU131" t="str">
            <v/>
          </cell>
          <cell r="BV131">
            <v>0.77999999999997272</v>
          </cell>
          <cell r="BW131">
            <v>0.87999999999999545</v>
          </cell>
          <cell r="BX131">
            <v>1.0799999999999728</v>
          </cell>
          <cell r="BY131">
            <v>300</v>
          </cell>
          <cell r="BZ131">
            <v>0.77500000000000002</v>
          </cell>
          <cell r="CA131">
            <v>0.375</v>
          </cell>
          <cell r="CB131">
            <v>0.82999999999998408</v>
          </cell>
          <cell r="CC131">
            <v>5</v>
          </cell>
          <cell r="CD131">
            <v>0.87110212617157035</v>
          </cell>
          <cell r="CE131">
            <v>889.44971470405915</v>
          </cell>
          <cell r="CF131">
            <v>0.12277972350625954</v>
          </cell>
          <cell r="CG131">
            <v>4417.6398103291212</v>
          </cell>
          <cell r="CH131">
            <v>5307.0895250331805</v>
          </cell>
          <cell r="CI131">
            <v>2</v>
          </cell>
          <cell r="CJ131">
            <v>1</v>
          </cell>
          <cell r="CK131">
            <v>1.5</v>
          </cell>
          <cell r="CL131">
            <v>2650</v>
          </cell>
          <cell r="CM131">
            <v>3.0040129386980263</v>
          </cell>
          <cell r="CN131">
            <v>4</v>
          </cell>
          <cell r="CO131" t="str">
            <v/>
          </cell>
          <cell r="CP131">
            <v>3</v>
          </cell>
          <cell r="CQ131">
            <v>3</v>
          </cell>
          <cell r="DV131" t="str">
            <v>300 mm</v>
          </cell>
          <cell r="DW131">
            <v>19.62</v>
          </cell>
          <cell r="DX131" t="str">
            <v>1</v>
          </cell>
          <cell r="DY131" t="str">
            <v>CS</v>
          </cell>
          <cell r="DZ131">
            <v>674.92000000000007</v>
          </cell>
          <cell r="EA131">
            <v>674.82</v>
          </cell>
        </row>
        <row r="132">
          <cell r="A132">
            <v>69</v>
          </cell>
          <cell r="B132" t="str">
            <v>103D</v>
          </cell>
          <cell r="C132" t="str">
            <v>103G</v>
          </cell>
          <cell r="F132">
            <v>0.39512371000000002</v>
          </cell>
          <cell r="G132">
            <v>2.33</v>
          </cell>
          <cell r="K132">
            <v>0.17455119484422654</v>
          </cell>
          <cell r="L132">
            <v>11.047954133342813</v>
          </cell>
          <cell r="M132">
            <v>11.047954133342813</v>
          </cell>
          <cell r="N132">
            <v>179.96777078176709</v>
          </cell>
          <cell r="O132">
            <v>0.62750000000000006</v>
          </cell>
          <cell r="P132">
            <v>46.513160720249587</v>
          </cell>
          <cell r="Q132">
            <v>0</v>
          </cell>
          <cell r="R132">
            <v>0</v>
          </cell>
          <cell r="S132">
            <v>5.1642932499999992</v>
          </cell>
          <cell r="U132">
            <v>186</v>
          </cell>
          <cell r="V132">
            <v>158.4</v>
          </cell>
          <cell r="W132">
            <v>0</v>
          </cell>
          <cell r="X132">
            <v>0.37064000000000002</v>
          </cell>
          <cell r="Y132">
            <v>0.18532000000000001</v>
          </cell>
          <cell r="AB132" t="str">
            <v/>
          </cell>
          <cell r="AC132">
            <v>126.72000000000001</v>
          </cell>
          <cell r="AD132">
            <v>0.27280000000000004</v>
          </cell>
          <cell r="AE132">
            <v>1.0912000000000002</v>
          </cell>
          <cell r="AF132">
            <v>1.2765200000000001</v>
          </cell>
          <cell r="AG132">
            <v>2.825807975</v>
          </cell>
          <cell r="AH132">
            <v>49.338968695249591</v>
          </cell>
          <cell r="AI132">
            <v>10.98</v>
          </cell>
          <cell r="AJ132">
            <v>0.82</v>
          </cell>
          <cell r="AK132">
            <v>12</v>
          </cell>
          <cell r="AL132">
            <v>0.30000000000000004</v>
          </cell>
          <cell r="AM132">
            <v>1.4E-2</v>
          </cell>
          <cell r="AN132">
            <v>0.18951730728149419</v>
          </cell>
          <cell r="AO132">
            <v>0.17226562500000003</v>
          </cell>
          <cell r="AP132">
            <v>0.63172435760498047</v>
          </cell>
          <cell r="AQ132">
            <v>1.0484382677523318</v>
          </cell>
          <cell r="AR132">
            <v>0.82939349978945309</v>
          </cell>
          <cell r="AS132">
            <v>0.48929075466286859</v>
          </cell>
          <cell r="AT132">
            <v>5.6025626976937318E-2</v>
          </cell>
          <cell r="AU132">
            <v>0.24554293425843149</v>
          </cell>
          <cell r="AV132">
            <v>1.1522816919984802</v>
          </cell>
          <cell r="AW132">
            <v>81.449993215089975</v>
          </cell>
          <cell r="AX132">
            <v>0.60575779994182644</v>
          </cell>
          <cell r="AY132">
            <v>242.44767819168163</v>
          </cell>
          <cell r="AZ132" t="str">
            <v>17°48'47''</v>
          </cell>
          <cell r="BA132" t="e">
            <v>#VALUE!</v>
          </cell>
          <cell r="BB132">
            <v>1E-3</v>
          </cell>
          <cell r="BC132" t="e">
            <v>#VALUE!</v>
          </cell>
          <cell r="BD132" t="e">
            <v>#VALUE!</v>
          </cell>
          <cell r="BE132" t="e">
            <v>#VALUE!</v>
          </cell>
          <cell r="BF132" t="e">
            <v>#VALUE!</v>
          </cell>
          <cell r="BG132" t="e">
            <v>#VALUE!</v>
          </cell>
          <cell r="BH132" t="e">
            <v>#VALUE!</v>
          </cell>
          <cell r="BI132" t="e">
            <v>#VALUE!</v>
          </cell>
          <cell r="BJ132" t="e">
            <v>#VALUE!</v>
          </cell>
          <cell r="BK132" t="e">
            <v>#VALUE!</v>
          </cell>
          <cell r="BL132" t="e">
            <v>#VALUE!</v>
          </cell>
          <cell r="BM132" t="e">
            <v>#VALUE!</v>
          </cell>
          <cell r="BN132">
            <v>3.0000000000086402E-2</v>
          </cell>
          <cell r="BO132">
            <v>674.79</v>
          </cell>
          <cell r="BP132">
            <v>674.7</v>
          </cell>
          <cell r="BQ132">
            <v>675.09</v>
          </cell>
          <cell r="BR132">
            <v>675</v>
          </cell>
          <cell r="BS132">
            <v>676</v>
          </cell>
          <cell r="BT132">
            <v>676</v>
          </cell>
          <cell r="BU132" t="str">
            <v/>
          </cell>
          <cell r="BV132">
            <v>0.90999999999996817</v>
          </cell>
          <cell r="BW132">
            <v>1</v>
          </cell>
          <cell r="BX132">
            <v>1.2099999999999682</v>
          </cell>
          <cell r="BY132">
            <v>300</v>
          </cell>
          <cell r="BZ132">
            <v>0.77500000000000002</v>
          </cell>
          <cell r="CA132">
            <v>0.375</v>
          </cell>
          <cell r="CB132">
            <v>0.95499999999998408</v>
          </cell>
          <cell r="CC132">
            <v>6</v>
          </cell>
          <cell r="CD132">
            <v>1.0397346179742086</v>
          </cell>
          <cell r="CE132">
            <v>1061.6340283652905</v>
          </cell>
          <cell r="CF132">
            <v>9.9826375570998938E-2</v>
          </cell>
          <cell r="CG132">
            <v>3429.2317107721688</v>
          </cell>
          <cell r="CH132">
            <v>4490.8657391374591</v>
          </cell>
          <cell r="CI132">
            <v>2</v>
          </cell>
          <cell r="CJ132">
            <v>1</v>
          </cell>
          <cell r="CK132">
            <v>1.5</v>
          </cell>
          <cell r="CL132">
            <v>2650</v>
          </cell>
          <cell r="CM132">
            <v>2.5419994749834673</v>
          </cell>
          <cell r="CN132">
            <v>3</v>
          </cell>
          <cell r="CO132" t="str">
            <v/>
          </cell>
          <cell r="CP132">
            <v>3</v>
          </cell>
          <cell r="CQ132">
            <v>3</v>
          </cell>
          <cell r="DV132" t="str">
            <v>300 mm</v>
          </cell>
          <cell r="DW132">
            <v>10.98</v>
          </cell>
          <cell r="DX132" t="str">
            <v>1</v>
          </cell>
          <cell r="DY132" t="str">
            <v>CS</v>
          </cell>
          <cell r="DZ132">
            <v>674.79000000000008</v>
          </cell>
          <cell r="EA132">
            <v>674.7</v>
          </cell>
        </row>
        <row r="133">
          <cell r="O133" t="str">
            <v/>
          </cell>
          <cell r="AC133" t="str">
            <v/>
          </cell>
          <cell r="AD133" t="str">
            <v/>
          </cell>
          <cell r="AL133" t="str">
            <v/>
          </cell>
        </row>
        <row r="134">
          <cell r="A134" t="str">
            <v>ALC.Simp. A.R. Oriental</v>
          </cell>
          <cell r="O134" t="str">
            <v/>
          </cell>
          <cell r="AC134" t="str">
            <v/>
          </cell>
          <cell r="AL134" t="str">
            <v/>
          </cell>
        </row>
        <row r="135">
          <cell r="O135" t="str">
            <v/>
          </cell>
          <cell r="AC135" t="str">
            <v/>
          </cell>
          <cell r="AD135" t="str">
            <v/>
          </cell>
          <cell r="AL135" t="str">
            <v/>
          </cell>
        </row>
        <row r="136">
          <cell r="A136">
            <v>69</v>
          </cell>
          <cell r="B136" t="str">
            <v>CO1</v>
          </cell>
          <cell r="C136" t="str">
            <v>CO2</v>
          </cell>
          <cell r="K136" t="str">
            <v/>
          </cell>
          <cell r="L136" t="str">
            <v/>
          </cell>
          <cell r="M136" t="str">
            <v/>
          </cell>
          <cell r="N136">
            <v>0</v>
          </cell>
          <cell r="O136" t="str">
            <v/>
          </cell>
          <cell r="P136" t="str">
            <v/>
          </cell>
          <cell r="Q136">
            <v>1.8149999999999999E-2</v>
          </cell>
          <cell r="R136">
            <v>0</v>
          </cell>
          <cell r="S136">
            <v>1.8149999999999999E-2</v>
          </cell>
          <cell r="U136">
            <v>25</v>
          </cell>
          <cell r="V136">
            <v>158.4</v>
          </cell>
          <cell r="Y136">
            <v>0</v>
          </cell>
          <cell r="AB136" t="str">
            <v/>
          </cell>
          <cell r="AC136">
            <v>126.72000000000001</v>
          </cell>
          <cell r="AD136">
            <v>3.6666666666666674E-2</v>
          </cell>
          <cell r="AE136">
            <v>0.1466666666666667</v>
          </cell>
          <cell r="AF136">
            <v>0.1466666666666667</v>
          </cell>
          <cell r="AG136">
            <v>0.1466666666666667</v>
          </cell>
          <cell r="AH136">
            <v>1.5</v>
          </cell>
          <cell r="AI136">
            <v>14.95</v>
          </cell>
          <cell r="AJ136">
            <v>17.39</v>
          </cell>
          <cell r="AK136">
            <v>6</v>
          </cell>
          <cell r="AL136">
            <v>0.14499999999999999</v>
          </cell>
          <cell r="AM136">
            <v>0.01</v>
          </cell>
          <cell r="AN136">
            <v>1.570892333984375E-2</v>
          </cell>
          <cell r="AO136">
            <v>3.6249999999999998E-2</v>
          </cell>
          <cell r="AP136">
            <v>0.10833740234375001</v>
          </cell>
          <cell r="AQ136">
            <v>1.5520635212880818</v>
          </cell>
          <cell r="AR136">
            <v>4.7812889258226798</v>
          </cell>
          <cell r="AS136">
            <v>1.120486219230731</v>
          </cell>
          <cell r="AT136">
            <v>0.12277783762044649</v>
          </cell>
          <cell r="AU136">
            <v>0.13848676096029022</v>
          </cell>
          <cell r="AV136">
            <v>4.5753823638329099</v>
          </cell>
          <cell r="AW136">
            <v>75.553272435939192</v>
          </cell>
          <cell r="AX136">
            <v>1.98535411060035E-2</v>
          </cell>
          <cell r="AY136">
            <v>273.57713124355445</v>
          </cell>
          <cell r="AZ136" t="e">
            <v>#REF!</v>
          </cell>
          <cell r="BA136" t="e">
            <v>#REF!</v>
          </cell>
          <cell r="BB136" t="e">
            <v>#REF!</v>
          </cell>
          <cell r="BC136" t="e">
            <v>#REF!</v>
          </cell>
          <cell r="BD136" t="e">
            <v>#REF!</v>
          </cell>
          <cell r="BE136" t="e">
            <v>#REF!</v>
          </cell>
          <cell r="BF136" t="e">
            <v>#REF!</v>
          </cell>
          <cell r="BG136" t="e">
            <v>#REF!</v>
          </cell>
          <cell r="BH136" t="e">
            <v>#REF!</v>
          </cell>
          <cell r="BI136" t="e">
            <v>#REF!</v>
          </cell>
          <cell r="BJ136" t="e">
            <v>#REF!</v>
          </cell>
          <cell r="BK136" t="e">
            <v>#REF!</v>
          </cell>
          <cell r="BL136" t="e">
            <v>#REF!</v>
          </cell>
          <cell r="BM136" t="e">
            <v>#REF!</v>
          </cell>
          <cell r="BO136">
            <v>755.25</v>
          </cell>
          <cell r="BP136">
            <v>752.65</v>
          </cell>
          <cell r="BQ136">
            <v>755.39499999999998</v>
          </cell>
          <cell r="BR136">
            <v>752.79499999999996</v>
          </cell>
          <cell r="BS136">
            <v>756</v>
          </cell>
          <cell r="BT136">
            <v>753.4</v>
          </cell>
          <cell r="BU136" t="str">
            <v/>
          </cell>
          <cell r="BV136">
            <v>0.60500000000001819</v>
          </cell>
          <cell r="BW136">
            <v>0.60500000000001819</v>
          </cell>
          <cell r="BX136">
            <v>0.75000000000001821</v>
          </cell>
          <cell r="BY136">
            <v>150</v>
          </cell>
          <cell r="BZ136">
            <v>0.4</v>
          </cell>
          <cell r="CA136">
            <v>0</v>
          </cell>
          <cell r="CB136">
            <v>0.60500000000001819</v>
          </cell>
          <cell r="CC136">
            <v>3</v>
          </cell>
          <cell r="CD136" t="e">
            <v>#VALUE!</v>
          </cell>
          <cell r="CE136" t="e">
            <v>#VALUE!</v>
          </cell>
          <cell r="CF136">
            <v>0</v>
          </cell>
          <cell r="CG136">
            <v>0</v>
          </cell>
          <cell r="CH136" t="e">
            <v>#VALUE!</v>
          </cell>
          <cell r="CI136">
            <v>4</v>
          </cell>
          <cell r="CJ136">
            <v>1</v>
          </cell>
          <cell r="CK136" t="str">
            <v/>
          </cell>
          <cell r="CL136" t="str">
            <v/>
          </cell>
          <cell r="CM136" t="str">
            <v/>
          </cell>
          <cell r="CN136" t="str">
            <v/>
          </cell>
          <cell r="CO136" t="e">
            <v>#VALUE!</v>
          </cell>
          <cell r="CP136">
            <v>3</v>
          </cell>
          <cell r="CQ136">
            <v>3</v>
          </cell>
          <cell r="DV136" t="str">
            <v>150 mm</v>
          </cell>
          <cell r="DW136">
            <v>14.95</v>
          </cell>
          <cell r="DX136" t="str">
            <v>-</v>
          </cell>
          <cell r="DY136" t="str">
            <v>PVC</v>
          </cell>
          <cell r="DZ136">
            <v>755.25</v>
          </cell>
          <cell r="EA136">
            <v>752.65</v>
          </cell>
        </row>
        <row r="137">
          <cell r="A137">
            <v>70</v>
          </cell>
          <cell r="B137" t="str">
            <v>CO2</v>
          </cell>
          <cell r="C137" t="str">
            <v>CO3</v>
          </cell>
          <cell r="K137" t="str">
            <v/>
          </cell>
          <cell r="L137" t="str">
            <v/>
          </cell>
          <cell r="M137" t="str">
            <v/>
          </cell>
          <cell r="N137">
            <v>0</v>
          </cell>
          <cell r="O137" t="str">
            <v/>
          </cell>
          <cell r="P137">
            <v>0</v>
          </cell>
          <cell r="Q137">
            <v>9.4503499999999997E-3</v>
          </cell>
          <cell r="R137">
            <v>1.8149999999999999E-2</v>
          </cell>
          <cell r="S137">
            <v>2.7600349999999999E-2</v>
          </cell>
          <cell r="U137">
            <v>47</v>
          </cell>
          <cell r="V137">
            <v>158.4</v>
          </cell>
          <cell r="Y137">
            <v>0</v>
          </cell>
          <cell r="AB137" t="str">
            <v/>
          </cell>
          <cell r="AC137">
            <v>126.72000000000001</v>
          </cell>
          <cell r="AD137">
            <v>6.8933333333333346E-2</v>
          </cell>
          <cell r="AE137">
            <v>0.27573333333333339</v>
          </cell>
          <cell r="AF137">
            <v>0.27573333333333339</v>
          </cell>
          <cell r="AG137">
            <v>0.27573333333333339</v>
          </cell>
          <cell r="AH137">
            <v>1.5</v>
          </cell>
          <cell r="AI137">
            <v>13.290000000000001</v>
          </cell>
          <cell r="AJ137">
            <v>14.82</v>
          </cell>
          <cell r="AK137">
            <v>6</v>
          </cell>
          <cell r="AL137">
            <v>0.14499999999999999</v>
          </cell>
          <cell r="AM137">
            <v>0.01</v>
          </cell>
          <cell r="AN137">
            <v>1.633617401123047E-2</v>
          </cell>
          <cell r="AO137">
            <v>3.6249999999999998E-2</v>
          </cell>
          <cell r="AP137">
            <v>0.11266326904296876</v>
          </cell>
          <cell r="AQ137">
            <v>1.4655367026600843</v>
          </cell>
          <cell r="AR137">
            <v>4.4249278663703349</v>
          </cell>
          <cell r="AS137">
            <v>0.98680036546603334</v>
          </cell>
          <cell r="AT137">
            <v>0.1094698178819466</v>
          </cell>
          <cell r="AU137">
            <v>0.12580599189317707</v>
          </cell>
          <cell r="AV137">
            <v>4.2237840382137426</v>
          </cell>
          <cell r="AW137">
            <v>69.747330555866156</v>
          </cell>
          <cell r="AX137">
            <v>2.150619942075821E-2</v>
          </cell>
          <cell r="AY137">
            <v>268.33180834414378</v>
          </cell>
          <cell r="AZ137" t="str">
            <v>05°14'43''</v>
          </cell>
          <cell r="BA137" t="e">
            <v>#VALUE!</v>
          </cell>
          <cell r="BB137">
            <v>1E-3</v>
          </cell>
          <cell r="BC137" t="e">
            <v>#VALUE!</v>
          </cell>
          <cell r="BD137" t="e">
            <v>#VALUE!</v>
          </cell>
          <cell r="BE137" t="e">
            <v>#VALUE!</v>
          </cell>
          <cell r="BF137" t="e">
            <v>#VALUE!</v>
          </cell>
          <cell r="BG137" t="e">
            <v>#VALUE!</v>
          </cell>
          <cell r="BH137" t="e">
            <v>#VALUE!</v>
          </cell>
          <cell r="BI137" t="e">
            <v>#VALUE!</v>
          </cell>
          <cell r="BJ137" t="e">
            <v>#VALUE!</v>
          </cell>
          <cell r="BK137" t="e">
            <v>#VALUE!</v>
          </cell>
          <cell r="BL137" t="e">
            <v>#VALUE!</v>
          </cell>
          <cell r="BM137" t="e">
            <v>#VALUE!</v>
          </cell>
          <cell r="BN137">
            <v>2.9999999999972715E-2</v>
          </cell>
          <cell r="BO137">
            <v>752.62</v>
          </cell>
          <cell r="BP137">
            <v>750.65</v>
          </cell>
          <cell r="BQ137">
            <v>752.76499999999999</v>
          </cell>
          <cell r="BR137">
            <v>750.79499999999996</v>
          </cell>
          <cell r="BS137">
            <v>753.4</v>
          </cell>
          <cell r="BT137">
            <v>751.4</v>
          </cell>
          <cell r="BU137" t="str">
            <v/>
          </cell>
          <cell r="BV137">
            <v>0.63499999999999091</v>
          </cell>
          <cell r="BW137">
            <v>0.60500000000001819</v>
          </cell>
          <cell r="BX137">
            <v>0.77999999999999092</v>
          </cell>
          <cell r="BY137">
            <v>150</v>
          </cell>
          <cell r="BZ137">
            <v>0.4</v>
          </cell>
          <cell r="CA137">
            <v>0</v>
          </cell>
          <cell r="CB137">
            <v>0.62000000000000455</v>
          </cell>
          <cell r="CC137">
            <v>3</v>
          </cell>
          <cell r="CD137" t="e">
            <v>#VALUE!</v>
          </cell>
          <cell r="CE137" t="e">
            <v>#VALUE!</v>
          </cell>
          <cell r="CF137">
            <v>0</v>
          </cell>
          <cell r="CG137">
            <v>0</v>
          </cell>
          <cell r="CH137" t="e">
            <v>#VALUE!</v>
          </cell>
          <cell r="CI137">
            <v>4</v>
          </cell>
          <cell r="CJ137">
            <v>1</v>
          </cell>
          <cell r="CK137" t="str">
            <v/>
          </cell>
          <cell r="CL137" t="str">
            <v/>
          </cell>
          <cell r="CM137" t="str">
            <v/>
          </cell>
          <cell r="CN137" t="str">
            <v/>
          </cell>
          <cell r="CO137" t="e">
            <v>#VALUE!</v>
          </cell>
          <cell r="CP137">
            <v>3</v>
          </cell>
          <cell r="CQ137">
            <v>3</v>
          </cell>
          <cell r="DV137" t="str">
            <v>150 mm</v>
          </cell>
          <cell r="DW137">
            <v>13.290000000000001</v>
          </cell>
          <cell r="DX137" t="str">
            <v>-</v>
          </cell>
          <cell r="DY137" t="str">
            <v>PVC</v>
          </cell>
          <cell r="DZ137">
            <v>752.62</v>
          </cell>
          <cell r="EA137">
            <v>750.65</v>
          </cell>
        </row>
        <row r="138">
          <cell r="A138">
            <v>71</v>
          </cell>
          <cell r="B138" t="str">
            <v>CO3</v>
          </cell>
          <cell r="C138" t="str">
            <v>CO4</v>
          </cell>
          <cell r="K138" t="str">
            <v/>
          </cell>
          <cell r="L138" t="str">
            <v/>
          </cell>
          <cell r="M138" t="str">
            <v/>
          </cell>
          <cell r="N138">
            <v>0</v>
          </cell>
          <cell r="O138" t="str">
            <v/>
          </cell>
          <cell r="P138">
            <v>0</v>
          </cell>
          <cell r="Q138">
            <v>1.3765969999999999E-2</v>
          </cell>
          <cell r="R138">
            <v>2.7600349999999999E-2</v>
          </cell>
          <cell r="S138">
            <v>4.1366319999999998E-2</v>
          </cell>
          <cell r="U138">
            <v>54</v>
          </cell>
          <cell r="V138">
            <v>158.4</v>
          </cell>
          <cell r="Y138">
            <v>0</v>
          </cell>
          <cell r="AB138" t="str">
            <v/>
          </cell>
          <cell r="AC138">
            <v>126.72000000000001</v>
          </cell>
          <cell r="AD138">
            <v>7.9200000000000007E-2</v>
          </cell>
          <cell r="AE138">
            <v>0.31680000000000003</v>
          </cell>
          <cell r="AF138">
            <v>0.31680000000000003</v>
          </cell>
          <cell r="AG138">
            <v>0.31680000000000003</v>
          </cell>
          <cell r="AH138">
            <v>1.5</v>
          </cell>
          <cell r="AI138">
            <v>15.64</v>
          </cell>
          <cell r="AJ138">
            <v>24.74</v>
          </cell>
          <cell r="AK138">
            <v>6</v>
          </cell>
          <cell r="AL138">
            <v>0.14499999999999999</v>
          </cell>
          <cell r="AM138">
            <v>0.01</v>
          </cell>
          <cell r="AN138">
            <v>1.4407958984375E-2</v>
          </cell>
          <cell r="AO138">
            <v>3.6249999999999998E-2</v>
          </cell>
          <cell r="AP138">
            <v>9.9365234375000014E-2</v>
          </cell>
          <cell r="AQ138">
            <v>1.7617765852042262</v>
          </cell>
          <cell r="AR138">
            <v>5.6730660597125642</v>
          </cell>
          <cell r="AS138">
            <v>1.4837167431650002</v>
          </cell>
          <cell r="AT138">
            <v>0.15819861040641509</v>
          </cell>
          <cell r="AU138">
            <v>0.17260656939079008</v>
          </cell>
          <cell r="AV138">
            <v>5.4572952487356146</v>
          </cell>
          <cell r="AW138">
            <v>90.116296716602875</v>
          </cell>
          <cell r="AX138">
            <v>1.6645158030818664E-2</v>
          </cell>
          <cell r="AY138">
            <v>282.96569890231308</v>
          </cell>
          <cell r="AZ138" t="str">
            <v>14°38'02''</v>
          </cell>
          <cell r="BA138" t="e">
            <v>#VALUE!</v>
          </cell>
          <cell r="BB138">
            <v>4.7E-2</v>
          </cell>
          <cell r="BC138" t="e">
            <v>#VALUE!</v>
          </cell>
          <cell r="BD138" t="e">
            <v>#VALUE!</v>
          </cell>
          <cell r="BE138" t="e">
            <v>#VALUE!</v>
          </cell>
          <cell r="BF138" t="e">
            <v>#VALUE!</v>
          </cell>
          <cell r="BG138" t="e">
            <v>#VALUE!</v>
          </cell>
          <cell r="BH138" t="e">
            <v>#VALUE!</v>
          </cell>
          <cell r="BI138" t="e">
            <v>#VALUE!</v>
          </cell>
          <cell r="BJ138" t="e">
            <v>#VALUE!</v>
          </cell>
          <cell r="BK138" t="e">
            <v>#VALUE!</v>
          </cell>
          <cell r="BL138" t="e">
            <v>#VALUE!</v>
          </cell>
          <cell r="BM138" t="e">
            <v>#VALUE!</v>
          </cell>
          <cell r="BN138">
            <v>2.9999999999972715E-2</v>
          </cell>
          <cell r="BO138">
            <v>750.62</v>
          </cell>
          <cell r="BP138">
            <v>746.75</v>
          </cell>
          <cell r="BQ138">
            <v>750.76499999999999</v>
          </cell>
          <cell r="BR138">
            <v>746.89499999999998</v>
          </cell>
          <cell r="BS138">
            <v>751.4</v>
          </cell>
          <cell r="BT138">
            <v>747.5</v>
          </cell>
          <cell r="BU138" t="str">
            <v/>
          </cell>
          <cell r="BV138">
            <v>0.63499999999999091</v>
          </cell>
          <cell r="BW138">
            <v>0.60500000000001819</v>
          </cell>
          <cell r="BX138">
            <v>0.77999999999999092</v>
          </cell>
          <cell r="BY138">
            <v>150</v>
          </cell>
          <cell r="BZ138">
            <v>0.4</v>
          </cell>
          <cell r="CA138">
            <v>0</v>
          </cell>
          <cell r="CB138">
            <v>0.62000000000000455</v>
          </cell>
          <cell r="CC138">
            <v>4</v>
          </cell>
          <cell r="CD138" t="e">
            <v>#VALUE!</v>
          </cell>
          <cell r="CE138" t="e">
            <v>#VALUE!</v>
          </cell>
          <cell r="CF138">
            <v>0</v>
          </cell>
          <cell r="CG138">
            <v>0</v>
          </cell>
          <cell r="CH138" t="e">
            <v>#VALUE!</v>
          </cell>
          <cell r="CI138">
            <v>4</v>
          </cell>
          <cell r="CJ138">
            <v>1</v>
          </cell>
          <cell r="CK138" t="str">
            <v/>
          </cell>
          <cell r="CL138" t="str">
            <v/>
          </cell>
          <cell r="CM138" t="str">
            <v/>
          </cell>
          <cell r="CN138" t="str">
            <v/>
          </cell>
          <cell r="CO138" t="e">
            <v>#VALUE!</v>
          </cell>
          <cell r="CP138">
            <v>3</v>
          </cell>
          <cell r="CQ138">
            <v>3</v>
          </cell>
          <cell r="DV138" t="str">
            <v>150 mm</v>
          </cell>
          <cell r="DW138">
            <v>15.64</v>
          </cell>
          <cell r="DX138" t="str">
            <v>-</v>
          </cell>
          <cell r="DY138" t="str">
            <v>PVC</v>
          </cell>
          <cell r="DZ138">
            <v>750.62</v>
          </cell>
          <cell r="EA138">
            <v>746.75</v>
          </cell>
        </row>
        <row r="139">
          <cell r="A139">
            <v>72</v>
          </cell>
          <cell r="B139" t="str">
            <v>CO4</v>
          </cell>
          <cell r="C139" t="str">
            <v>CO5</v>
          </cell>
          <cell r="K139" t="str">
            <v/>
          </cell>
          <cell r="L139" t="str">
            <v/>
          </cell>
          <cell r="M139" t="str">
            <v/>
          </cell>
          <cell r="N139">
            <v>0</v>
          </cell>
          <cell r="O139" t="str">
            <v/>
          </cell>
          <cell r="P139">
            <v>0</v>
          </cell>
          <cell r="Q139">
            <v>1.0321240000000001E-2</v>
          </cell>
          <cell r="R139">
            <v>4.1366319999999998E-2</v>
          </cell>
          <cell r="S139">
            <v>5.168756E-2</v>
          </cell>
          <cell r="U139">
            <v>58</v>
          </cell>
          <cell r="V139">
            <v>158.4</v>
          </cell>
          <cell r="Y139">
            <v>0</v>
          </cell>
          <cell r="AB139" t="str">
            <v/>
          </cell>
          <cell r="AC139">
            <v>126.72000000000001</v>
          </cell>
          <cell r="AD139">
            <v>8.5066666666666679E-2</v>
          </cell>
          <cell r="AE139">
            <v>0.34026666666666672</v>
          </cell>
          <cell r="AF139">
            <v>0.34026666666666672</v>
          </cell>
          <cell r="AG139">
            <v>0.34026666666666672</v>
          </cell>
          <cell r="AH139">
            <v>1.5</v>
          </cell>
          <cell r="AI139">
            <v>18.850000000000001</v>
          </cell>
          <cell r="AJ139">
            <v>17.88</v>
          </cell>
          <cell r="AK139">
            <v>8</v>
          </cell>
          <cell r="AL139">
            <v>0.18099999999999999</v>
          </cell>
          <cell r="AM139">
            <v>0.01</v>
          </cell>
          <cell r="AN139">
            <v>1.4568710327148435E-2</v>
          </cell>
          <cell r="AO139">
            <v>3.3937499999999995E-2</v>
          </cell>
          <cell r="AP139">
            <v>8.0490112304687486E-2</v>
          </cell>
          <cell r="AQ139">
            <v>1.5415639023991257</v>
          </cell>
          <cell r="AR139">
            <v>4.9472512319110651</v>
          </cell>
          <cell r="AS139">
            <v>1.1282539259947202</v>
          </cell>
          <cell r="AT139">
            <v>0.12112228670642308</v>
          </cell>
          <cell r="AU139">
            <v>0.13569099703357151</v>
          </cell>
          <cell r="AV139">
            <v>5.378589608666891</v>
          </cell>
          <cell r="AW139">
            <v>138.39341928873858</v>
          </cell>
          <cell r="AX139">
            <v>1.0838665651221891E-2</v>
          </cell>
          <cell r="AY139">
            <v>326.58020217951162</v>
          </cell>
          <cell r="AZ139" t="str">
            <v>43°36'52''</v>
          </cell>
          <cell r="BA139" t="e">
            <v>#VALUE!</v>
          </cell>
          <cell r="BB139">
            <v>1E-3</v>
          </cell>
          <cell r="BC139" t="e">
            <v>#VALUE!</v>
          </cell>
          <cell r="BD139" t="e">
            <v>#VALUE!</v>
          </cell>
          <cell r="BE139" t="e">
            <v>#VALUE!</v>
          </cell>
          <cell r="BF139" t="e">
            <v>#VALUE!</v>
          </cell>
          <cell r="BG139" t="e">
            <v>#VALUE!</v>
          </cell>
          <cell r="BH139" t="e">
            <v>#VALUE!</v>
          </cell>
          <cell r="BI139" t="e">
            <v>#VALUE!</v>
          </cell>
          <cell r="BJ139" t="e">
            <v>#VALUE!</v>
          </cell>
          <cell r="BK139" t="e">
            <v>#VALUE!</v>
          </cell>
          <cell r="BL139" t="e">
            <v>#VALUE!</v>
          </cell>
          <cell r="BM139" t="e">
            <v>#VALUE!</v>
          </cell>
          <cell r="BN139">
            <v>2.9999999999972715E-2</v>
          </cell>
          <cell r="BO139">
            <v>746.72</v>
          </cell>
          <cell r="BP139">
            <v>743.35</v>
          </cell>
          <cell r="BQ139">
            <v>746.90100000000007</v>
          </cell>
          <cell r="BR139">
            <v>743.53100000000006</v>
          </cell>
          <cell r="BS139">
            <v>747.5</v>
          </cell>
          <cell r="BT139">
            <v>744.1</v>
          </cell>
          <cell r="BU139" t="str">
            <v/>
          </cell>
          <cell r="BV139">
            <v>0.5989999999999327</v>
          </cell>
          <cell r="BW139">
            <v>0.56899999999995998</v>
          </cell>
          <cell r="BX139">
            <v>0.77999999999993275</v>
          </cell>
          <cell r="BY139">
            <v>200</v>
          </cell>
          <cell r="BZ139">
            <v>0.4</v>
          </cell>
          <cell r="CA139">
            <v>0</v>
          </cell>
          <cell r="CB139">
            <v>0.58399999999994634</v>
          </cell>
          <cell r="CC139">
            <v>5</v>
          </cell>
          <cell r="CD139" t="e">
            <v>#VALUE!</v>
          </cell>
          <cell r="CE139" t="e">
            <v>#VALUE!</v>
          </cell>
          <cell r="CF139">
            <v>0</v>
          </cell>
          <cell r="CG139">
            <v>0</v>
          </cell>
          <cell r="CH139" t="e">
            <v>#VALUE!</v>
          </cell>
          <cell r="CI139">
            <v>4</v>
          </cell>
          <cell r="CJ139">
            <v>1</v>
          </cell>
          <cell r="CK139" t="str">
            <v/>
          </cell>
          <cell r="CL139" t="str">
            <v/>
          </cell>
          <cell r="CM139" t="str">
            <v/>
          </cell>
          <cell r="CN139" t="str">
            <v/>
          </cell>
          <cell r="CO139" t="e">
            <v>#VALUE!</v>
          </cell>
          <cell r="CP139">
            <v>3</v>
          </cell>
          <cell r="CQ139">
            <v>3</v>
          </cell>
          <cell r="DV139" t="str">
            <v>200 mm</v>
          </cell>
          <cell r="DW139">
            <v>18.850000000000001</v>
          </cell>
          <cell r="DX139" t="str">
            <v>-</v>
          </cell>
          <cell r="DY139" t="str">
            <v>PVC</v>
          </cell>
          <cell r="DZ139">
            <v>746.72</v>
          </cell>
          <cell r="EA139">
            <v>743.35</v>
          </cell>
        </row>
        <row r="140">
          <cell r="A140">
            <v>73</v>
          </cell>
          <cell r="B140" t="str">
            <v>CO5</v>
          </cell>
          <cell r="C140" t="str">
            <v>CO6</v>
          </cell>
          <cell r="K140" t="str">
            <v/>
          </cell>
          <cell r="L140" t="str">
            <v/>
          </cell>
          <cell r="M140" t="str">
            <v/>
          </cell>
          <cell r="N140">
            <v>0</v>
          </cell>
          <cell r="O140" t="str">
            <v/>
          </cell>
          <cell r="P140">
            <v>0</v>
          </cell>
          <cell r="Q140">
            <v>7.4929300000000001E-3</v>
          </cell>
          <cell r="R140">
            <v>5.168756E-2</v>
          </cell>
          <cell r="S140">
            <v>5.9180490000000002E-2</v>
          </cell>
          <cell r="U140">
            <v>65</v>
          </cell>
          <cell r="V140">
            <v>158.4</v>
          </cell>
          <cell r="Y140">
            <v>0</v>
          </cell>
          <cell r="AB140" t="str">
            <v/>
          </cell>
          <cell r="AC140">
            <v>126.72000000000001</v>
          </cell>
          <cell r="AD140">
            <v>9.5333333333333339E-2</v>
          </cell>
          <cell r="AE140">
            <v>0.38133333333333336</v>
          </cell>
          <cell r="AF140">
            <v>0.38133333333333336</v>
          </cell>
          <cell r="AG140">
            <v>0.38133333333333336</v>
          </cell>
          <cell r="AH140">
            <v>1.5</v>
          </cell>
          <cell r="AI140">
            <v>11.58</v>
          </cell>
          <cell r="AJ140">
            <v>21.33</v>
          </cell>
          <cell r="AK140">
            <v>8</v>
          </cell>
          <cell r="AL140">
            <v>0.18099999999999999</v>
          </cell>
          <cell r="AM140">
            <v>0.01</v>
          </cell>
          <cell r="AN140">
            <v>1.3950748443603516E-2</v>
          </cell>
          <cell r="AO140">
            <v>3.3937499999999995E-2</v>
          </cell>
          <cell r="AP140">
            <v>7.7075958251953125E-2</v>
          </cell>
          <cell r="AQ140">
            <v>1.643314937413479</v>
          </cell>
          <cell r="AR140">
            <v>5.3914157822922544</v>
          </cell>
          <cell r="AS140">
            <v>1.3000380439117059</v>
          </cell>
          <cell r="AT140">
            <v>0.13763934676484538</v>
          </cell>
          <cell r="AU140">
            <v>0.15159009520844891</v>
          </cell>
          <cell r="AV140">
            <v>5.8746240509278032</v>
          </cell>
          <cell r="AW140">
            <v>151.1565984015032</v>
          </cell>
          <cell r="AX140">
            <v>9.9234834328283152E-3</v>
          </cell>
          <cell r="AY140">
            <v>307.32353809234098</v>
          </cell>
          <cell r="AZ140" t="str">
            <v>19°15'24''</v>
          </cell>
          <cell r="BA140" t="e">
            <v>#VALUE!</v>
          </cell>
          <cell r="BB140">
            <v>1.6E-2</v>
          </cell>
          <cell r="BC140" t="e">
            <v>#VALUE!</v>
          </cell>
          <cell r="BD140" t="e">
            <v>#VALUE!</v>
          </cell>
          <cell r="BE140" t="e">
            <v>#VALUE!</v>
          </cell>
          <cell r="BF140" t="e">
            <v>#VALUE!</v>
          </cell>
          <cell r="BG140" t="e">
            <v>#VALUE!</v>
          </cell>
          <cell r="BH140" t="e">
            <v>#VALUE!</v>
          </cell>
          <cell r="BI140" t="e">
            <v>#VALUE!</v>
          </cell>
          <cell r="BJ140" t="e">
            <v>#VALUE!</v>
          </cell>
          <cell r="BK140" t="e">
            <v>#VALUE!</v>
          </cell>
          <cell r="BL140" t="e">
            <v>#VALUE!</v>
          </cell>
          <cell r="BM140" t="e">
            <v>#VALUE!</v>
          </cell>
          <cell r="BN140">
            <v>2.9999999999972715E-2</v>
          </cell>
          <cell r="BO140">
            <v>743.32</v>
          </cell>
          <cell r="BP140">
            <v>740.85</v>
          </cell>
          <cell r="BQ140">
            <v>743.50100000000009</v>
          </cell>
          <cell r="BR140">
            <v>741.03100000000006</v>
          </cell>
          <cell r="BS140">
            <v>744.1</v>
          </cell>
          <cell r="BT140">
            <v>741.6</v>
          </cell>
          <cell r="BU140" t="str">
            <v/>
          </cell>
          <cell r="BV140">
            <v>0.5989999999999327</v>
          </cell>
          <cell r="BW140">
            <v>0.56899999999995998</v>
          </cell>
          <cell r="BX140">
            <v>0.77999999999993275</v>
          </cell>
          <cell r="BY140">
            <v>200</v>
          </cell>
          <cell r="BZ140">
            <v>0.4</v>
          </cell>
          <cell r="CA140">
            <v>0</v>
          </cell>
          <cell r="CB140">
            <v>0.58399999999994634</v>
          </cell>
          <cell r="CC140">
            <v>6</v>
          </cell>
          <cell r="CD140" t="e">
            <v>#VALUE!</v>
          </cell>
          <cell r="CE140" t="e">
            <v>#VALUE!</v>
          </cell>
          <cell r="CF140">
            <v>0</v>
          </cell>
          <cell r="CG140">
            <v>0</v>
          </cell>
          <cell r="CH140" t="e">
            <v>#VALUE!</v>
          </cell>
          <cell r="CI140">
            <v>4</v>
          </cell>
          <cell r="CJ140">
            <v>1</v>
          </cell>
          <cell r="CK140" t="str">
            <v/>
          </cell>
          <cell r="CL140" t="str">
            <v/>
          </cell>
          <cell r="CM140" t="str">
            <v/>
          </cell>
          <cell r="CN140" t="str">
            <v/>
          </cell>
          <cell r="CO140" t="e">
            <v>#VALUE!</v>
          </cell>
          <cell r="CP140">
            <v>3</v>
          </cell>
          <cell r="CQ140">
            <v>3</v>
          </cell>
          <cell r="DV140" t="str">
            <v>200 mm</v>
          </cell>
          <cell r="DW140">
            <v>11.58</v>
          </cell>
          <cell r="DX140" t="str">
            <v>-</v>
          </cell>
          <cell r="DY140" t="str">
            <v>PVC</v>
          </cell>
          <cell r="DZ140">
            <v>743.32</v>
          </cell>
          <cell r="EA140">
            <v>740.85</v>
          </cell>
        </row>
        <row r="141">
          <cell r="A141">
            <v>74</v>
          </cell>
          <cell r="B141" t="str">
            <v>CO6</v>
          </cell>
          <cell r="C141" t="str">
            <v>CO7</v>
          </cell>
          <cell r="K141" t="str">
            <v/>
          </cell>
          <cell r="L141" t="str">
            <v/>
          </cell>
          <cell r="M141" t="str">
            <v/>
          </cell>
          <cell r="N141">
            <v>0</v>
          </cell>
          <cell r="O141" t="str">
            <v/>
          </cell>
          <cell r="P141">
            <v>0</v>
          </cell>
          <cell r="Q141">
            <v>1.016511E-2</v>
          </cell>
          <cell r="R141">
            <v>5.9180490000000002E-2</v>
          </cell>
          <cell r="S141">
            <v>6.9345600000000007E-2</v>
          </cell>
          <cell r="U141">
            <v>75</v>
          </cell>
          <cell r="V141">
            <v>158.4</v>
          </cell>
          <cell r="Y141">
            <v>0</v>
          </cell>
          <cell r="AB141" t="str">
            <v/>
          </cell>
          <cell r="AC141">
            <v>126.72000000000001</v>
          </cell>
          <cell r="AD141">
            <v>0.11000000000000001</v>
          </cell>
          <cell r="AE141">
            <v>0.44000000000000006</v>
          </cell>
          <cell r="AF141">
            <v>0.44000000000000006</v>
          </cell>
          <cell r="AG141">
            <v>0.44000000000000006</v>
          </cell>
          <cell r="AH141">
            <v>1.5</v>
          </cell>
          <cell r="AI141">
            <v>13.46</v>
          </cell>
          <cell r="AJ141">
            <v>25.78</v>
          </cell>
          <cell r="AK141">
            <v>8</v>
          </cell>
          <cell r="AL141">
            <v>0.18099999999999999</v>
          </cell>
          <cell r="AM141">
            <v>0.01</v>
          </cell>
          <cell r="AN141">
            <v>1.3316215515136717E-2</v>
          </cell>
          <cell r="AO141">
            <v>3.3937499999999995E-2</v>
          </cell>
          <cell r="AP141">
            <v>7.357025146484375E-2</v>
          </cell>
          <cell r="AQ141">
            <v>1.7601399586390116</v>
          </cell>
          <cell r="AR141">
            <v>5.9130138228545368</v>
          </cell>
          <cell r="AS141">
            <v>1.5139027699066341</v>
          </cell>
          <cell r="AT141">
            <v>0.15790482538214787</v>
          </cell>
          <cell r="AU141">
            <v>0.17122104089728457</v>
          </cell>
          <cell r="AV141">
            <v>6.4584173735486887</v>
          </cell>
          <cell r="AW141">
            <v>166.17785117476748</v>
          </cell>
          <cell r="AX141">
            <v>9.0264736810350618E-3</v>
          </cell>
          <cell r="AY141">
            <v>291.01530909304762</v>
          </cell>
          <cell r="AZ141" t="str">
            <v>16°18'30''</v>
          </cell>
          <cell r="BA141" t="e">
            <v>#VALUE!</v>
          </cell>
          <cell r="BB141">
            <v>0.02</v>
          </cell>
          <cell r="BC141" t="e">
            <v>#VALUE!</v>
          </cell>
          <cell r="BD141" t="e">
            <v>#VALUE!</v>
          </cell>
          <cell r="BE141" t="e">
            <v>#VALUE!</v>
          </cell>
          <cell r="BF141" t="e">
            <v>#VALUE!</v>
          </cell>
          <cell r="BG141" t="e">
            <v>#VALUE!</v>
          </cell>
          <cell r="BH141" t="e">
            <v>#VALUE!</v>
          </cell>
          <cell r="BI141" t="e">
            <v>#VALUE!</v>
          </cell>
          <cell r="BJ141" t="e">
            <v>#VALUE!</v>
          </cell>
          <cell r="BK141" t="e">
            <v>#VALUE!</v>
          </cell>
          <cell r="BL141" t="e">
            <v>#VALUE!</v>
          </cell>
          <cell r="BM141" t="e">
            <v>#VALUE!</v>
          </cell>
          <cell r="BN141">
            <v>2.9999999999972715E-2</v>
          </cell>
          <cell r="BO141">
            <v>740.82</v>
          </cell>
          <cell r="BP141">
            <v>737.35</v>
          </cell>
          <cell r="BQ141">
            <v>741.00100000000009</v>
          </cell>
          <cell r="BR141">
            <v>737.53100000000006</v>
          </cell>
          <cell r="BS141">
            <v>741.6</v>
          </cell>
          <cell r="BT141">
            <v>738.1</v>
          </cell>
          <cell r="BU141" t="str">
            <v/>
          </cell>
          <cell r="BV141">
            <v>0.5989999999999327</v>
          </cell>
          <cell r="BW141">
            <v>0.56899999999995998</v>
          </cell>
          <cell r="BX141">
            <v>0.77999999999993275</v>
          </cell>
          <cell r="BY141">
            <v>200</v>
          </cell>
          <cell r="BZ141">
            <v>0.4</v>
          </cell>
          <cell r="CA141">
            <v>0</v>
          </cell>
          <cell r="CB141">
            <v>0.58399999999994634</v>
          </cell>
          <cell r="CC141">
            <v>7</v>
          </cell>
          <cell r="CD141">
            <v>2.380952380952381E-4</v>
          </cell>
          <cell r="CE141">
            <v>0</v>
          </cell>
          <cell r="CF141">
            <v>0</v>
          </cell>
          <cell r="CG141">
            <v>0</v>
          </cell>
          <cell r="CH141">
            <v>0</v>
          </cell>
          <cell r="CI141">
            <v>4</v>
          </cell>
          <cell r="CJ141">
            <v>1</v>
          </cell>
          <cell r="CK141" t="str">
            <v/>
          </cell>
          <cell r="CL141" t="str">
            <v/>
          </cell>
          <cell r="CM141" t="str">
            <v/>
          </cell>
          <cell r="CN141" t="str">
            <v/>
          </cell>
          <cell r="CO141" t="e">
            <v>#VALUE!</v>
          </cell>
          <cell r="CP141">
            <v>3</v>
          </cell>
          <cell r="CQ141">
            <v>3</v>
          </cell>
          <cell r="DV141" t="str">
            <v>200 mm</v>
          </cell>
          <cell r="DW141">
            <v>13.46</v>
          </cell>
          <cell r="DX141" t="str">
            <v>-</v>
          </cell>
          <cell r="DY141" t="str">
            <v>PVC</v>
          </cell>
          <cell r="DZ141">
            <v>740.82</v>
          </cell>
          <cell r="EA141">
            <v>737.35</v>
          </cell>
        </row>
        <row r="142">
          <cell r="A142">
            <v>75</v>
          </cell>
          <cell r="B142" t="str">
            <v>CO7</v>
          </cell>
          <cell r="C142" t="str">
            <v>CO8</v>
          </cell>
          <cell r="K142" t="str">
            <v/>
          </cell>
          <cell r="L142" t="str">
            <v/>
          </cell>
          <cell r="M142" t="str">
            <v/>
          </cell>
          <cell r="N142">
            <v>0</v>
          </cell>
          <cell r="O142" t="str">
            <v/>
          </cell>
          <cell r="P142">
            <v>0</v>
          </cell>
          <cell r="Q142">
            <v>4.4381300000000002E-3</v>
          </cell>
          <cell r="R142">
            <v>6.9345600000000007E-2</v>
          </cell>
          <cell r="S142">
            <v>7.3783730000000006E-2</v>
          </cell>
          <cell r="U142">
            <v>75</v>
          </cell>
          <cell r="V142">
            <v>158.4</v>
          </cell>
          <cell r="Y142">
            <v>0</v>
          </cell>
          <cell r="AB142" t="str">
            <v/>
          </cell>
          <cell r="AC142">
            <v>126.72000000000001</v>
          </cell>
          <cell r="AD142">
            <v>0.11000000000000001</v>
          </cell>
          <cell r="AE142">
            <v>0.44000000000000006</v>
          </cell>
          <cell r="AF142">
            <v>0.44000000000000006</v>
          </cell>
          <cell r="AG142">
            <v>0.44000000000000006</v>
          </cell>
          <cell r="AH142">
            <v>1.5</v>
          </cell>
          <cell r="AI142">
            <v>8.0100000000000016</v>
          </cell>
          <cell r="AJ142">
            <v>28.34</v>
          </cell>
          <cell r="AK142">
            <v>8</v>
          </cell>
          <cell r="AL142">
            <v>0.18099999999999999</v>
          </cell>
          <cell r="AM142">
            <v>0.01</v>
          </cell>
          <cell r="AN142">
            <v>1.301034164428711E-2</v>
          </cell>
          <cell r="AO142">
            <v>3.3937499999999995E-2</v>
          </cell>
          <cell r="AP142">
            <v>7.1880340576171875E-2</v>
          </cell>
          <cell r="AQ142">
            <v>1.8216214633973518</v>
          </cell>
          <cell r="AR142">
            <v>6.1922448740999601</v>
          </cell>
          <cell r="AS142">
            <v>1.6336676582123102</v>
          </cell>
          <cell r="AT142">
            <v>0.16912868276808915</v>
          </cell>
          <cell r="AU142">
            <v>0.18213902441237625</v>
          </cell>
          <cell r="AV142">
            <v>6.7714951883607091</v>
          </cell>
          <cell r="AW142">
            <v>174.23347773260429</v>
          </cell>
          <cell r="AX142">
            <v>8.6091376899567282E-3</v>
          </cell>
          <cell r="AY142">
            <v>249.35892261230669</v>
          </cell>
          <cell r="AZ142" t="str">
            <v>41°39'23''</v>
          </cell>
          <cell r="BA142" t="e">
            <v>#VALUE!</v>
          </cell>
          <cell r="BB142">
            <v>1.0999999999999999E-2</v>
          </cell>
          <cell r="BC142" t="e">
            <v>#VALUE!</v>
          </cell>
          <cell r="BD142" t="e">
            <v>#VALUE!</v>
          </cell>
          <cell r="BE142" t="e">
            <v>#VALUE!</v>
          </cell>
          <cell r="BF142" t="e">
            <v>#VALUE!</v>
          </cell>
          <cell r="BG142" t="e">
            <v>#VALUE!</v>
          </cell>
          <cell r="BH142" t="e">
            <v>#VALUE!</v>
          </cell>
          <cell r="BI142" t="e">
            <v>#VALUE!</v>
          </cell>
          <cell r="BJ142" t="e">
            <v>#VALUE!</v>
          </cell>
          <cell r="BK142" t="e">
            <v>#VALUE!</v>
          </cell>
          <cell r="BL142" t="e">
            <v>#VALUE!</v>
          </cell>
          <cell r="BM142" t="e">
            <v>#VALUE!</v>
          </cell>
          <cell r="BN142">
            <v>2.9999999999972715E-2</v>
          </cell>
          <cell r="BO142">
            <v>737.32</v>
          </cell>
          <cell r="BP142">
            <v>735.05</v>
          </cell>
          <cell r="BQ142">
            <v>737.50100000000009</v>
          </cell>
          <cell r="BR142">
            <v>735.23099999999999</v>
          </cell>
          <cell r="BS142">
            <v>738.1</v>
          </cell>
          <cell r="BT142">
            <v>735.8</v>
          </cell>
          <cell r="BU142" t="str">
            <v/>
          </cell>
          <cell r="BV142">
            <v>0.5989999999999327</v>
          </cell>
          <cell r="BW142">
            <v>0.56899999999995998</v>
          </cell>
          <cell r="BX142">
            <v>0.77999999999993275</v>
          </cell>
          <cell r="BY142">
            <v>200</v>
          </cell>
          <cell r="BZ142">
            <v>0.4</v>
          </cell>
          <cell r="CA142">
            <v>0</v>
          </cell>
          <cell r="CB142">
            <v>0.58399999999994634</v>
          </cell>
          <cell r="CC142">
            <v>8</v>
          </cell>
          <cell r="CD142" t="e">
            <v>#VALUE!</v>
          </cell>
          <cell r="CE142">
            <v>0</v>
          </cell>
          <cell r="CF142">
            <v>0</v>
          </cell>
          <cell r="CG142">
            <v>0</v>
          </cell>
          <cell r="CH142">
            <v>0</v>
          </cell>
          <cell r="CI142">
            <v>4</v>
          </cell>
          <cell r="CJ142">
            <v>1</v>
          </cell>
          <cell r="CK142" t="str">
            <v/>
          </cell>
          <cell r="CL142" t="str">
            <v/>
          </cell>
          <cell r="CM142" t="str">
            <v/>
          </cell>
          <cell r="CN142" t="str">
            <v/>
          </cell>
          <cell r="CO142" t="e">
            <v>#VALUE!</v>
          </cell>
          <cell r="CP142">
            <v>3</v>
          </cell>
          <cell r="CQ142">
            <v>3</v>
          </cell>
          <cell r="DV142" t="str">
            <v>200 mm</v>
          </cell>
          <cell r="DW142">
            <v>8.0100000000000016</v>
          </cell>
          <cell r="DX142" t="str">
            <v>-</v>
          </cell>
          <cell r="DY142" t="str">
            <v>PVC</v>
          </cell>
          <cell r="DZ142">
            <v>737.32</v>
          </cell>
          <cell r="EA142">
            <v>735.05000000000007</v>
          </cell>
        </row>
        <row r="143">
          <cell r="A143">
            <v>76</v>
          </cell>
          <cell r="B143" t="str">
            <v>CO8</v>
          </cell>
          <cell r="C143" t="str">
            <v>CO9</v>
          </cell>
          <cell r="K143" t="str">
            <v/>
          </cell>
          <cell r="L143" t="str">
            <v/>
          </cell>
          <cell r="M143" t="str">
            <v/>
          </cell>
          <cell r="N143">
            <v>0</v>
          </cell>
          <cell r="O143" t="str">
            <v/>
          </cell>
          <cell r="P143">
            <v>0</v>
          </cell>
          <cell r="Q143">
            <v>1.720236E-2</v>
          </cell>
          <cell r="R143">
            <v>7.3783730000000006E-2</v>
          </cell>
          <cell r="S143">
            <v>9.0986090000000006E-2</v>
          </cell>
          <cell r="U143">
            <v>95</v>
          </cell>
          <cell r="V143">
            <v>158.4</v>
          </cell>
          <cell r="AB143" t="str">
            <v/>
          </cell>
          <cell r="AC143">
            <v>126.72000000000001</v>
          </cell>
          <cell r="AD143">
            <v>0.13933333333333334</v>
          </cell>
          <cell r="AE143">
            <v>0.55733333333333335</v>
          </cell>
          <cell r="AF143">
            <v>0.55733333333333335</v>
          </cell>
          <cell r="AG143">
            <v>0.55733333333333335</v>
          </cell>
          <cell r="AH143">
            <v>1.5</v>
          </cell>
          <cell r="AI143">
            <v>21.59</v>
          </cell>
          <cell r="AJ143">
            <v>12.83</v>
          </cell>
          <cell r="AK143">
            <v>8</v>
          </cell>
          <cell r="AL143">
            <v>0.18099999999999999</v>
          </cell>
          <cell r="AM143">
            <v>0.01</v>
          </cell>
          <cell r="AN143">
            <v>1.5806015014648435E-2</v>
          </cell>
          <cell r="AO143">
            <v>3.3937499999999995E-2</v>
          </cell>
          <cell r="AP143">
            <v>8.7326049804687486E-2</v>
          </cell>
          <cell r="AQ143">
            <v>1.3670763352040987</v>
          </cell>
          <cell r="AR143">
            <v>4.2087757003502118</v>
          </cell>
          <cell r="AS143">
            <v>0.86448808041369718</v>
          </cell>
          <cell r="AT143">
            <v>9.5254725090472434E-2</v>
          </cell>
          <cell r="AU143">
            <v>0.11106074010512088</v>
          </cell>
          <cell r="AV143">
            <v>4.5561496403522126</v>
          </cell>
          <cell r="AW143">
            <v>117.2316858872194</v>
          </cell>
          <cell r="AX143">
            <v>1.2795175541901254E-2</v>
          </cell>
          <cell r="AY143">
            <v>306.15321910545396</v>
          </cell>
          <cell r="AZ143" t="str">
            <v>56°47'39''</v>
          </cell>
          <cell r="BA143" t="e">
            <v>#VALUE!</v>
          </cell>
          <cell r="BB143">
            <v>1E-3</v>
          </cell>
          <cell r="BC143" t="e">
            <v>#VALUE!</v>
          </cell>
          <cell r="BD143" t="e">
            <v>#VALUE!</v>
          </cell>
          <cell r="BE143" t="e">
            <v>#VALUE!</v>
          </cell>
          <cell r="BF143" t="e">
            <v>#VALUE!</v>
          </cell>
          <cell r="BG143" t="e">
            <v>#VALUE!</v>
          </cell>
          <cell r="BH143" t="e">
            <v>#VALUE!</v>
          </cell>
          <cell r="BI143" t="e">
            <v>#VALUE!</v>
          </cell>
          <cell r="BJ143" t="e">
            <v>#VALUE!</v>
          </cell>
          <cell r="BK143" t="e">
            <v>#VALUE!</v>
          </cell>
          <cell r="BL143" t="e">
            <v>#VALUE!</v>
          </cell>
          <cell r="BM143" t="e">
            <v>#VALUE!</v>
          </cell>
          <cell r="BN143">
            <v>2.9999999999972715E-2</v>
          </cell>
          <cell r="BO143">
            <v>735.02</v>
          </cell>
          <cell r="BP143">
            <v>732.25</v>
          </cell>
          <cell r="BQ143">
            <v>735.20100000000014</v>
          </cell>
          <cell r="BR143">
            <v>732.43100000000004</v>
          </cell>
          <cell r="BS143">
            <v>735.8</v>
          </cell>
          <cell r="BT143">
            <v>733</v>
          </cell>
          <cell r="BU143" t="str">
            <v/>
          </cell>
          <cell r="BV143">
            <v>0.59899999999981901</v>
          </cell>
          <cell r="BW143">
            <v>0.56899999999995998</v>
          </cell>
          <cell r="BX143">
            <v>0.77999999999981906</v>
          </cell>
          <cell r="BY143">
            <v>200</v>
          </cell>
          <cell r="BZ143">
            <v>0.4</v>
          </cell>
          <cell r="CA143">
            <v>0</v>
          </cell>
          <cell r="CB143">
            <v>0.5839999999998895</v>
          </cell>
          <cell r="CC143">
            <v>9</v>
          </cell>
          <cell r="CD143" t="e">
            <v>#VALUE!</v>
          </cell>
          <cell r="CE143">
            <v>0</v>
          </cell>
          <cell r="CF143">
            <v>0</v>
          </cell>
          <cell r="CG143">
            <v>0</v>
          </cell>
          <cell r="CH143">
            <v>0</v>
          </cell>
          <cell r="CI143">
            <v>4</v>
          </cell>
          <cell r="CJ143">
            <v>1</v>
          </cell>
          <cell r="CK143" t="str">
            <v/>
          </cell>
          <cell r="CL143" t="str">
            <v/>
          </cell>
          <cell r="CM143" t="str">
            <v/>
          </cell>
          <cell r="CN143" t="str">
            <v/>
          </cell>
          <cell r="CO143" t="e">
            <v>#VALUE!</v>
          </cell>
          <cell r="CP143">
            <v>3</v>
          </cell>
          <cell r="CQ143">
            <v>3</v>
          </cell>
          <cell r="DV143" t="str">
            <v>200 mm</v>
          </cell>
          <cell r="DW143">
            <v>21.59</v>
          </cell>
          <cell r="DX143" t="str">
            <v>-</v>
          </cell>
          <cell r="DY143" t="str">
            <v>PVC</v>
          </cell>
          <cell r="DZ143">
            <v>735.0200000000001</v>
          </cell>
          <cell r="EA143">
            <v>732.25000000000011</v>
          </cell>
        </row>
        <row r="144">
          <cell r="A144">
            <v>77</v>
          </cell>
          <cell r="B144" t="str">
            <v>CO9</v>
          </cell>
          <cell r="C144" t="str">
            <v>CO10</v>
          </cell>
          <cell r="K144" t="str">
            <v/>
          </cell>
          <cell r="L144" t="str">
            <v/>
          </cell>
          <cell r="M144" t="str">
            <v/>
          </cell>
          <cell r="N144">
            <v>0</v>
          </cell>
          <cell r="O144" t="str">
            <v/>
          </cell>
          <cell r="P144">
            <v>0</v>
          </cell>
          <cell r="Q144">
            <v>1.4443719999999998E-2</v>
          </cell>
          <cell r="R144">
            <v>9.0986090000000006E-2</v>
          </cell>
          <cell r="S144">
            <v>0.10542981</v>
          </cell>
          <cell r="U144">
            <v>114</v>
          </cell>
          <cell r="V144">
            <v>158.4</v>
          </cell>
          <cell r="AB144" t="str">
            <v/>
          </cell>
          <cell r="AC144">
            <v>126.72000000000001</v>
          </cell>
          <cell r="AD144">
            <v>0.16720000000000002</v>
          </cell>
          <cell r="AE144">
            <v>0.66880000000000006</v>
          </cell>
          <cell r="AF144">
            <v>0.66880000000000006</v>
          </cell>
          <cell r="AG144">
            <v>0.66880000000000006</v>
          </cell>
          <cell r="AH144">
            <v>1.5</v>
          </cell>
          <cell r="AI144">
            <v>18.91</v>
          </cell>
          <cell r="AJ144">
            <v>13.06</v>
          </cell>
          <cell r="AK144">
            <v>8</v>
          </cell>
          <cell r="AL144">
            <v>0.18099999999999999</v>
          </cell>
          <cell r="AM144">
            <v>0.01</v>
          </cell>
          <cell r="AN144">
            <v>1.5736968994140621E-2</v>
          </cell>
          <cell r="AO144">
            <v>3.3937499999999995E-2</v>
          </cell>
          <cell r="AP144">
            <v>8.6944580078124986E-2</v>
          </cell>
          <cell r="AQ144">
            <v>1.3758774353766159</v>
          </cell>
          <cell r="AR144">
            <v>4.2453394316940747</v>
          </cell>
          <cell r="AS144">
            <v>0.87687830806356626</v>
          </cell>
          <cell r="AT144">
            <v>9.6485153780761154E-2</v>
          </cell>
          <cell r="AU144">
            <v>0.11222212277490178</v>
          </cell>
          <cell r="AV144">
            <v>4.5968066795729969</v>
          </cell>
          <cell r="AW144">
            <v>118.27780895763438</v>
          </cell>
          <cell r="AX144">
            <v>1.2682006990316172E-2</v>
          </cell>
          <cell r="AY144">
            <v>339.34644808018299</v>
          </cell>
          <cell r="AZ144" t="str">
            <v>33°11'36''</v>
          </cell>
          <cell r="BA144" t="e">
            <v>#VALUE!</v>
          </cell>
          <cell r="BB144">
            <v>1E-3</v>
          </cell>
          <cell r="BC144" t="e">
            <v>#VALUE!</v>
          </cell>
          <cell r="BD144" t="e">
            <v>#VALUE!</v>
          </cell>
          <cell r="BE144" t="e">
            <v>#VALUE!</v>
          </cell>
          <cell r="BF144" t="e">
            <v>#VALUE!</v>
          </cell>
          <cell r="BG144" t="e">
            <v>#VALUE!</v>
          </cell>
          <cell r="BH144" t="e">
            <v>#VALUE!</v>
          </cell>
          <cell r="BI144" t="e">
            <v>#VALUE!</v>
          </cell>
          <cell r="BJ144" t="e">
            <v>#VALUE!</v>
          </cell>
          <cell r="BK144" t="e">
            <v>#VALUE!</v>
          </cell>
          <cell r="BL144" t="e">
            <v>#VALUE!</v>
          </cell>
          <cell r="BM144" t="e">
            <v>#VALUE!</v>
          </cell>
          <cell r="BN144">
            <v>2.9999999999972715E-2</v>
          </cell>
          <cell r="BO144">
            <v>732.22</v>
          </cell>
          <cell r="BP144">
            <v>729.75</v>
          </cell>
          <cell r="BQ144">
            <v>732.40100000000018</v>
          </cell>
          <cell r="BR144">
            <v>729.93100000000004</v>
          </cell>
          <cell r="BS144">
            <v>733</v>
          </cell>
          <cell r="BT144">
            <v>730.5</v>
          </cell>
          <cell r="BU144" t="str">
            <v/>
          </cell>
          <cell r="BV144">
            <v>0.59899999999981901</v>
          </cell>
          <cell r="BW144">
            <v>0.56899999999995998</v>
          </cell>
          <cell r="BX144">
            <v>0.77999999999981906</v>
          </cell>
          <cell r="BY144">
            <v>200</v>
          </cell>
          <cell r="BZ144">
            <v>0.4</v>
          </cell>
          <cell r="CA144">
            <v>0</v>
          </cell>
          <cell r="CB144">
            <v>0.5839999999998895</v>
          </cell>
          <cell r="CC144">
            <v>10</v>
          </cell>
          <cell r="CD144" t="e">
            <v>#VALUE!</v>
          </cell>
          <cell r="CE144">
            <v>0</v>
          </cell>
          <cell r="CF144">
            <v>0</v>
          </cell>
          <cell r="CG144">
            <v>0</v>
          </cell>
          <cell r="CH144">
            <v>0</v>
          </cell>
          <cell r="CI144">
            <v>4</v>
          </cell>
          <cell r="CJ144">
            <v>1</v>
          </cell>
          <cell r="CK144" t="str">
            <v/>
          </cell>
          <cell r="CL144" t="str">
            <v/>
          </cell>
          <cell r="CM144" t="str">
            <v/>
          </cell>
          <cell r="CN144" t="str">
            <v/>
          </cell>
          <cell r="CO144" t="e">
            <v>#VALUE!</v>
          </cell>
          <cell r="CP144">
            <v>3</v>
          </cell>
          <cell r="CQ144">
            <v>3</v>
          </cell>
          <cell r="DV144" t="str">
            <v>200 mm</v>
          </cell>
          <cell r="DW144">
            <v>18.91</v>
          </cell>
          <cell r="DX144" t="str">
            <v>-</v>
          </cell>
          <cell r="DY144" t="str">
            <v>PVC</v>
          </cell>
          <cell r="DZ144">
            <v>732.22000000000014</v>
          </cell>
          <cell r="EA144">
            <v>729.75000000000011</v>
          </cell>
        </row>
        <row r="145">
          <cell r="A145">
            <v>78</v>
          </cell>
          <cell r="B145" t="str">
            <v>CO10</v>
          </cell>
          <cell r="C145" t="str">
            <v>CO11</v>
          </cell>
          <cell r="K145" t="str">
            <v/>
          </cell>
          <cell r="L145" t="str">
            <v/>
          </cell>
          <cell r="M145" t="str">
            <v/>
          </cell>
          <cell r="N145">
            <v>0</v>
          </cell>
          <cell r="O145" t="str">
            <v/>
          </cell>
          <cell r="P145">
            <v>0</v>
          </cell>
          <cell r="Q145">
            <v>2.0928469999999998E-2</v>
          </cell>
          <cell r="R145">
            <v>0.10542981</v>
          </cell>
          <cell r="S145">
            <v>0.12635827999999999</v>
          </cell>
          <cell r="U145">
            <v>140</v>
          </cell>
          <cell r="V145">
            <v>158.4</v>
          </cell>
          <cell r="AB145" t="str">
            <v/>
          </cell>
          <cell r="AC145">
            <v>126.72000000000001</v>
          </cell>
          <cell r="AD145">
            <v>0.20533333333333337</v>
          </cell>
          <cell r="AE145">
            <v>0.82133333333333347</v>
          </cell>
          <cell r="AF145">
            <v>0.82133333333333347</v>
          </cell>
          <cell r="AG145">
            <v>0.82133333333333347</v>
          </cell>
          <cell r="AH145">
            <v>1.5</v>
          </cell>
          <cell r="AI145">
            <v>20.09</v>
          </cell>
          <cell r="AJ145">
            <v>16.77</v>
          </cell>
          <cell r="AK145">
            <v>8</v>
          </cell>
          <cell r="AL145">
            <v>0.18099999999999999</v>
          </cell>
          <cell r="AM145">
            <v>0.01</v>
          </cell>
          <cell r="AN145">
            <v>1.4799324035644528E-2</v>
          </cell>
          <cell r="AO145">
            <v>3.3937499999999995E-2</v>
          </cell>
          <cell r="AP145">
            <v>8.1764221191406236E-2</v>
          </cell>
          <cell r="AQ145">
            <v>1.5061639869406926</v>
          </cell>
          <cell r="AR145">
            <v>4.7951417608169438</v>
          </cell>
          <cell r="AS145">
            <v>1.0716325106253006</v>
          </cell>
          <cell r="AT145">
            <v>0.11562334126182888</v>
          </cell>
          <cell r="AU145">
            <v>0.1304226652974734</v>
          </cell>
          <cell r="AV145">
            <v>5.2089619200787274</v>
          </cell>
          <cell r="AW145">
            <v>134.02882605189188</v>
          </cell>
          <cell r="AX145">
            <v>1.1191622311302239E-2</v>
          </cell>
          <cell r="AY145">
            <v>308.95479917918499</v>
          </cell>
          <cell r="AZ145" t="str">
            <v>30°23'30''</v>
          </cell>
          <cell r="BA145" t="e">
            <v>#VALUE!</v>
          </cell>
          <cell r="BB145">
            <v>1.7999999999999999E-2</v>
          </cell>
          <cell r="BC145" t="e">
            <v>#VALUE!</v>
          </cell>
          <cell r="BD145" t="e">
            <v>#VALUE!</v>
          </cell>
          <cell r="BE145" t="e">
            <v>#VALUE!</v>
          </cell>
          <cell r="BF145" t="e">
            <v>#VALUE!</v>
          </cell>
          <cell r="BG145" t="e">
            <v>#VALUE!</v>
          </cell>
          <cell r="BH145" t="e">
            <v>#VALUE!</v>
          </cell>
          <cell r="BI145" t="e">
            <v>#VALUE!</v>
          </cell>
          <cell r="BJ145" t="e">
            <v>#VALUE!</v>
          </cell>
          <cell r="BK145" t="e">
            <v>#VALUE!</v>
          </cell>
          <cell r="BL145" t="e">
            <v>#VALUE!</v>
          </cell>
          <cell r="BM145" t="e">
            <v>#VALUE!</v>
          </cell>
          <cell r="BN145">
            <v>2.9999999999972715E-2</v>
          </cell>
          <cell r="BO145">
            <v>729.72</v>
          </cell>
          <cell r="BP145">
            <v>726.35</v>
          </cell>
          <cell r="BQ145">
            <v>729.90100000000018</v>
          </cell>
          <cell r="BR145">
            <v>726.53100000000006</v>
          </cell>
          <cell r="BS145">
            <v>730.5</v>
          </cell>
          <cell r="BT145">
            <v>727.1</v>
          </cell>
          <cell r="BU145" t="str">
            <v/>
          </cell>
          <cell r="BV145">
            <v>0.59899999999981901</v>
          </cell>
          <cell r="BW145">
            <v>0.56899999999995998</v>
          </cell>
          <cell r="BX145">
            <v>0.77999999999981906</v>
          </cell>
          <cell r="BY145">
            <v>200</v>
          </cell>
          <cell r="BZ145">
            <v>0.4</v>
          </cell>
          <cell r="CA145">
            <v>0</v>
          </cell>
          <cell r="CB145">
            <v>0.5839999999998895</v>
          </cell>
          <cell r="CC145">
            <v>10</v>
          </cell>
          <cell r="CD145" t="e">
            <v>#VALUE!</v>
          </cell>
          <cell r="CE145">
            <v>0</v>
          </cell>
          <cell r="CF145">
            <v>0</v>
          </cell>
          <cell r="CG145">
            <v>0</v>
          </cell>
          <cell r="CH145">
            <v>0</v>
          </cell>
          <cell r="CI145">
            <v>4</v>
          </cell>
          <cell r="CJ145">
            <v>1</v>
          </cell>
          <cell r="CK145" t="str">
            <v/>
          </cell>
          <cell r="CL145" t="str">
            <v/>
          </cell>
          <cell r="CM145" t="str">
            <v/>
          </cell>
          <cell r="CN145" t="str">
            <v/>
          </cell>
          <cell r="CO145" t="e">
            <v>#VALUE!</v>
          </cell>
          <cell r="CP145">
            <v>3</v>
          </cell>
          <cell r="CQ145">
            <v>3</v>
          </cell>
          <cell r="DV145" t="str">
            <v>200 mm</v>
          </cell>
          <cell r="DW145">
            <v>20.09</v>
          </cell>
          <cell r="DX145" t="str">
            <v>-</v>
          </cell>
          <cell r="DY145" t="str">
            <v>PVC</v>
          </cell>
          <cell r="DZ145">
            <v>729.72000000000014</v>
          </cell>
          <cell r="EA145">
            <v>726.35000000000014</v>
          </cell>
        </row>
        <row r="146">
          <cell r="A146">
            <v>79</v>
          </cell>
          <cell r="B146" t="str">
            <v>CO11</v>
          </cell>
          <cell r="C146" t="str">
            <v>CO12</v>
          </cell>
          <cell r="K146" t="str">
            <v/>
          </cell>
          <cell r="L146" t="str">
            <v/>
          </cell>
          <cell r="M146" t="str">
            <v/>
          </cell>
          <cell r="N146">
            <v>0</v>
          </cell>
          <cell r="O146" t="str">
            <v/>
          </cell>
          <cell r="P146">
            <v>0</v>
          </cell>
          <cell r="Q146">
            <v>8.6777199999999999E-3</v>
          </cell>
          <cell r="R146">
            <v>0.12635827999999999</v>
          </cell>
          <cell r="S146">
            <v>0.13503599999999999</v>
          </cell>
          <cell r="U146">
            <v>148</v>
          </cell>
          <cell r="V146">
            <v>158.4</v>
          </cell>
          <cell r="AB146" t="str">
            <v/>
          </cell>
          <cell r="AC146">
            <v>126.72000000000001</v>
          </cell>
          <cell r="AD146">
            <v>0.21706666666666669</v>
          </cell>
          <cell r="AE146">
            <v>0.86826666666666674</v>
          </cell>
          <cell r="AF146">
            <v>0.86826666666666674</v>
          </cell>
          <cell r="AG146">
            <v>0.86826666666666674</v>
          </cell>
          <cell r="AH146">
            <v>1.5</v>
          </cell>
          <cell r="AI146">
            <v>12.31</v>
          </cell>
          <cell r="AJ146">
            <v>12.75</v>
          </cell>
          <cell r="AK146">
            <v>8</v>
          </cell>
          <cell r="AL146">
            <v>0.18099999999999999</v>
          </cell>
          <cell r="AM146">
            <v>0.01</v>
          </cell>
          <cell r="AN146">
            <v>1.5830871582031249E-2</v>
          </cell>
          <cell r="AO146">
            <v>3.3937499999999995E-2</v>
          </cell>
          <cell r="AP146">
            <v>8.746337890625E-2</v>
          </cell>
          <cell r="AQ146">
            <v>1.3640149249377997</v>
          </cell>
          <cell r="AR146">
            <v>4.1959864359936008</v>
          </cell>
          <cell r="AS146">
            <v>0.86018945854643813</v>
          </cell>
          <cell r="AT146">
            <v>9.4828578769269686E-2</v>
          </cell>
          <cell r="AU146">
            <v>0.11065945035130094</v>
          </cell>
          <cell r="AV146">
            <v>4.5419227527212191</v>
          </cell>
          <cell r="AW146">
            <v>116.86562196185183</v>
          </cell>
          <cell r="AX146">
            <v>1.2835254498449866E-2</v>
          </cell>
          <cell r="AY146">
            <v>303.33495457341388</v>
          </cell>
          <cell r="AZ146" t="str">
            <v>05°37'11''</v>
          </cell>
          <cell r="BA146" t="e">
            <v>#VALUE!</v>
          </cell>
          <cell r="BB146">
            <v>1E-3</v>
          </cell>
          <cell r="BC146" t="e">
            <v>#VALUE!</v>
          </cell>
          <cell r="BD146" t="e">
            <v>#VALUE!</v>
          </cell>
          <cell r="BE146" t="e">
            <v>#VALUE!</v>
          </cell>
          <cell r="BF146" t="e">
            <v>#VALUE!</v>
          </cell>
          <cell r="BG146" t="e">
            <v>#VALUE!</v>
          </cell>
          <cell r="BH146" t="e">
            <v>#VALUE!</v>
          </cell>
          <cell r="BI146" t="e">
            <v>#VALUE!</v>
          </cell>
          <cell r="BJ146" t="e">
            <v>#VALUE!</v>
          </cell>
          <cell r="BK146" t="e">
            <v>#VALUE!</v>
          </cell>
          <cell r="BL146" t="e">
            <v>#VALUE!</v>
          </cell>
          <cell r="BM146" t="e">
            <v>#VALUE!</v>
          </cell>
          <cell r="BN146">
            <v>2.9999999999972715E-2</v>
          </cell>
          <cell r="BO146">
            <v>726.32</v>
          </cell>
          <cell r="BP146">
            <v>724.75</v>
          </cell>
          <cell r="BQ146">
            <v>726.5010000000002</v>
          </cell>
          <cell r="BR146">
            <v>724.93100000000004</v>
          </cell>
          <cell r="BS146">
            <v>727.1</v>
          </cell>
          <cell r="BT146">
            <v>725.5</v>
          </cell>
          <cell r="BU146" t="str">
            <v/>
          </cell>
          <cell r="BV146">
            <v>0.59899999999981901</v>
          </cell>
          <cell r="BW146">
            <v>0.56899999999995998</v>
          </cell>
          <cell r="BX146">
            <v>0.77999999999981906</v>
          </cell>
          <cell r="BY146">
            <v>200</v>
          </cell>
          <cell r="BZ146">
            <v>0.4</v>
          </cell>
          <cell r="CA146">
            <v>0</v>
          </cell>
          <cell r="CB146">
            <v>0.5839999999998895</v>
          </cell>
          <cell r="CC146">
            <v>10</v>
          </cell>
          <cell r="CD146" t="e">
            <v>#VALUE!</v>
          </cell>
          <cell r="CE146">
            <v>0</v>
          </cell>
          <cell r="CF146">
            <v>0</v>
          </cell>
          <cell r="CG146">
            <v>0</v>
          </cell>
          <cell r="CH146">
            <v>0</v>
          </cell>
          <cell r="CI146">
            <v>4</v>
          </cell>
          <cell r="CJ146">
            <v>1</v>
          </cell>
          <cell r="CK146" t="str">
            <v/>
          </cell>
          <cell r="CL146" t="str">
            <v/>
          </cell>
          <cell r="CM146" t="str">
            <v/>
          </cell>
          <cell r="CN146" t="str">
            <v/>
          </cell>
          <cell r="CO146" t="e">
            <v>#VALUE!</v>
          </cell>
          <cell r="CP146">
            <v>3</v>
          </cell>
          <cell r="CQ146">
            <v>3</v>
          </cell>
          <cell r="DV146" t="str">
            <v>200 mm</v>
          </cell>
          <cell r="DW146">
            <v>12.31</v>
          </cell>
          <cell r="DX146" t="str">
            <v>-</v>
          </cell>
          <cell r="DY146" t="str">
            <v>PVC</v>
          </cell>
          <cell r="DZ146">
            <v>726.32000000000016</v>
          </cell>
          <cell r="EA146">
            <v>724.75000000000011</v>
          </cell>
        </row>
        <row r="147">
          <cell r="A147">
            <v>80</v>
          </cell>
          <cell r="B147" t="str">
            <v>CO12</v>
          </cell>
          <cell r="C147" t="str">
            <v>CO13</v>
          </cell>
          <cell r="K147" t="str">
            <v/>
          </cell>
          <cell r="L147" t="str">
            <v/>
          </cell>
          <cell r="M147" t="str">
            <v/>
          </cell>
          <cell r="N147">
            <v>0</v>
          </cell>
          <cell r="O147" t="str">
            <v/>
          </cell>
          <cell r="P147">
            <v>0</v>
          </cell>
          <cell r="Q147">
            <v>0</v>
          </cell>
          <cell r="R147">
            <v>0.13503599999999999</v>
          </cell>
          <cell r="S147">
            <v>0.13503599999999999</v>
          </cell>
          <cell r="U147">
            <v>148</v>
          </cell>
          <cell r="V147">
            <v>158.4</v>
          </cell>
          <cell r="AB147" t="str">
            <v/>
          </cell>
          <cell r="AC147">
            <v>126.72000000000001</v>
          </cell>
          <cell r="AD147">
            <v>0.21706666666666669</v>
          </cell>
          <cell r="AE147">
            <v>0.86826666666666674</v>
          </cell>
          <cell r="AF147">
            <v>0.86826666666666674</v>
          </cell>
          <cell r="AG147">
            <v>0.86826666666666674</v>
          </cell>
          <cell r="AH147">
            <v>1.5</v>
          </cell>
          <cell r="AI147">
            <v>5.96</v>
          </cell>
          <cell r="AJ147">
            <v>7.89</v>
          </cell>
          <cell r="AK147">
            <v>8</v>
          </cell>
          <cell r="AL147">
            <v>0.18099999999999999</v>
          </cell>
          <cell r="AM147">
            <v>0.01</v>
          </cell>
          <cell r="AN147">
            <v>1.7809730529785156E-2</v>
          </cell>
          <cell r="AO147">
            <v>3.3937499999999995E-2</v>
          </cell>
          <cell r="AP147">
            <v>9.839630126953125E-2</v>
          </cell>
          <cell r="AQ147">
            <v>1.1470218108931296</v>
          </cell>
          <cell r="AR147">
            <v>3.3224653301491642</v>
          </cell>
          <cell r="AS147">
            <v>0.58591886030545248</v>
          </cell>
          <cell r="AT147">
            <v>6.7057035405940588E-2</v>
          </cell>
          <cell r="AU147">
            <v>8.4866765935725744E-2</v>
          </cell>
          <cell r="AV147">
            <v>3.5729188537940106</v>
          </cell>
          <cell r="AW147">
            <v>91.932735715880384</v>
          </cell>
          <cell r="AX147">
            <v>1.6316277203321506E-2</v>
          </cell>
          <cell r="AY147">
            <v>1.8702083034738555</v>
          </cell>
          <cell r="AZ147" t="str">
            <v>58°32'07''</v>
          </cell>
          <cell r="BA147" t="e">
            <v>#VALUE!</v>
          </cell>
          <cell r="BB147">
            <v>1E-3</v>
          </cell>
          <cell r="BC147" t="e">
            <v>#VALUE!</v>
          </cell>
          <cell r="BD147" t="e">
            <v>#VALUE!</v>
          </cell>
          <cell r="BE147" t="e">
            <v>#VALUE!</v>
          </cell>
          <cell r="BF147" t="e">
            <v>#VALUE!</v>
          </cell>
          <cell r="BG147" t="e">
            <v>#VALUE!</v>
          </cell>
          <cell r="BH147" t="e">
            <v>#VALUE!</v>
          </cell>
          <cell r="BI147" t="e">
            <v>#VALUE!</v>
          </cell>
          <cell r="BJ147" t="e">
            <v>#VALUE!</v>
          </cell>
          <cell r="BK147" t="e">
            <v>#VALUE!</v>
          </cell>
          <cell r="BL147" t="e">
            <v>#VALUE!</v>
          </cell>
          <cell r="BM147" t="e">
            <v>#VALUE!</v>
          </cell>
          <cell r="BN147">
            <v>2.9999999999972715E-2</v>
          </cell>
          <cell r="BO147">
            <v>724.72</v>
          </cell>
          <cell r="BP147">
            <v>724.25</v>
          </cell>
          <cell r="BQ147">
            <v>724.90100000000018</v>
          </cell>
          <cell r="BR147">
            <v>724.43100000000004</v>
          </cell>
          <cell r="BS147">
            <v>725.5</v>
          </cell>
          <cell r="BT147">
            <v>725</v>
          </cell>
          <cell r="BU147" t="str">
            <v/>
          </cell>
          <cell r="BV147">
            <v>0.59899999999981901</v>
          </cell>
          <cell r="BW147">
            <v>0.56899999999995998</v>
          </cell>
          <cell r="BX147">
            <v>0.77999999999981906</v>
          </cell>
          <cell r="BY147">
            <v>200</v>
          </cell>
          <cell r="BZ147">
            <v>0.4</v>
          </cell>
          <cell r="CA147">
            <v>0</v>
          </cell>
          <cell r="CB147">
            <v>0.5839999999998895</v>
          </cell>
          <cell r="CC147">
            <v>10</v>
          </cell>
          <cell r="CD147" t="e">
            <v>#VALUE!</v>
          </cell>
          <cell r="CE147">
            <v>0</v>
          </cell>
          <cell r="CF147">
            <v>0</v>
          </cell>
          <cell r="CG147">
            <v>0</v>
          </cell>
          <cell r="CH147">
            <v>0</v>
          </cell>
          <cell r="CI147">
            <v>4</v>
          </cell>
          <cell r="CJ147">
            <v>1</v>
          </cell>
          <cell r="CK147" t="str">
            <v/>
          </cell>
          <cell r="CL147" t="str">
            <v/>
          </cell>
          <cell r="CM147" t="str">
            <v/>
          </cell>
          <cell r="CN147" t="str">
            <v/>
          </cell>
          <cell r="CO147" t="e">
            <v>#VALUE!</v>
          </cell>
          <cell r="CP147">
            <v>3</v>
          </cell>
          <cell r="CQ147">
            <v>3</v>
          </cell>
          <cell r="DV147" t="str">
            <v>200 mm</v>
          </cell>
          <cell r="DW147">
            <v>5.96</v>
          </cell>
          <cell r="DX147" t="str">
            <v>-</v>
          </cell>
          <cell r="DY147" t="str">
            <v>PVC</v>
          </cell>
          <cell r="DZ147">
            <v>724.72000000000014</v>
          </cell>
          <cell r="EA147">
            <v>724.25000000000011</v>
          </cell>
        </row>
        <row r="148">
          <cell r="A148">
            <v>81</v>
          </cell>
          <cell r="B148" t="str">
            <v>CO13</v>
          </cell>
          <cell r="C148" t="str">
            <v>CO14</v>
          </cell>
          <cell r="K148" t="str">
            <v/>
          </cell>
          <cell r="L148" t="str">
            <v/>
          </cell>
          <cell r="M148" t="str">
            <v/>
          </cell>
          <cell r="N148">
            <v>0</v>
          </cell>
          <cell r="O148" t="str">
            <v/>
          </cell>
          <cell r="P148">
            <v>0</v>
          </cell>
          <cell r="Q148">
            <v>0</v>
          </cell>
          <cell r="R148">
            <v>0.13503599999999999</v>
          </cell>
          <cell r="S148">
            <v>0.13503599999999999</v>
          </cell>
          <cell r="U148">
            <v>148</v>
          </cell>
          <cell r="V148">
            <v>158.4</v>
          </cell>
          <cell r="AB148" t="str">
            <v/>
          </cell>
          <cell r="AC148">
            <v>126.72000000000001</v>
          </cell>
          <cell r="AD148">
            <v>0.21706666666666669</v>
          </cell>
          <cell r="AE148">
            <v>0.86826666666666674</v>
          </cell>
          <cell r="AF148">
            <v>0.86826666666666674</v>
          </cell>
          <cell r="AG148">
            <v>0.86826666666666674</v>
          </cell>
          <cell r="AH148">
            <v>1.5</v>
          </cell>
          <cell r="AI148">
            <v>39.159999999999997</v>
          </cell>
          <cell r="AJ148">
            <v>1.99</v>
          </cell>
          <cell r="AK148">
            <v>8</v>
          </cell>
          <cell r="AL148">
            <v>0.18099999999999999</v>
          </cell>
          <cell r="AM148">
            <v>0.01</v>
          </cell>
          <cell r="AN148">
            <v>2.4957374572753908E-2</v>
          </cell>
          <cell r="AO148">
            <v>3.3937499999999995E-2</v>
          </cell>
          <cell r="AP148">
            <v>0.13788604736328125</v>
          </cell>
          <cell r="AQ148">
            <v>0.70037530884191934</v>
          </cell>
          <cell r="AR148">
            <v>1.7055976042797276</v>
          </cell>
          <cell r="AS148">
            <v>0.19652298773944854</v>
          </cell>
          <cell r="AT148">
            <v>2.5001303426881442E-2</v>
          </cell>
          <cell r="AU148">
            <v>4.9958677999635354E-2</v>
          </cell>
          <cell r="AV148">
            <v>1.7943666523799033</v>
          </cell>
          <cell r="AW148">
            <v>46.169824163641962</v>
          </cell>
          <cell r="AX148">
            <v>3.2488752711803209E-2</v>
          </cell>
          <cell r="AY148">
            <v>291.24835936241817</v>
          </cell>
          <cell r="AZ148" t="str">
            <v>70°37'19''</v>
          </cell>
          <cell r="BA148" t="e">
            <v>#VALUE!</v>
          </cell>
          <cell r="BB148">
            <v>1E-3</v>
          </cell>
          <cell r="BC148" t="e">
            <v>#VALUE!</v>
          </cell>
          <cell r="BD148" t="e">
            <v>#VALUE!</v>
          </cell>
          <cell r="BE148" t="e">
            <v>#VALUE!</v>
          </cell>
          <cell r="BF148" t="e">
            <v>#VALUE!</v>
          </cell>
          <cell r="BG148" t="e">
            <v>#VALUE!</v>
          </cell>
          <cell r="BH148" t="e">
            <v>#VALUE!</v>
          </cell>
          <cell r="BI148" t="e">
            <v>#VALUE!</v>
          </cell>
          <cell r="BJ148" t="e">
            <v>#VALUE!</v>
          </cell>
          <cell r="BK148" t="e">
            <v>#VALUE!</v>
          </cell>
          <cell r="BL148" t="e">
            <v>#VALUE!</v>
          </cell>
          <cell r="BM148" t="e">
            <v>#VALUE!</v>
          </cell>
          <cell r="BN148">
            <v>2.9999999999972715E-2</v>
          </cell>
          <cell r="BO148">
            <v>724.22</v>
          </cell>
          <cell r="BP148">
            <v>723.44</v>
          </cell>
          <cell r="BQ148">
            <v>724.40100000000018</v>
          </cell>
          <cell r="BR148">
            <v>723.62100000000009</v>
          </cell>
          <cell r="BS148">
            <v>725</v>
          </cell>
          <cell r="BT148">
            <v>724.4</v>
          </cell>
          <cell r="BU148" t="str">
            <v/>
          </cell>
          <cell r="BV148">
            <v>0.59899999999981901</v>
          </cell>
          <cell r="BW148">
            <v>0.77899999999988268</v>
          </cell>
          <cell r="BX148">
            <v>0.77999999999981906</v>
          </cell>
          <cell r="BY148">
            <v>200</v>
          </cell>
          <cell r="BZ148">
            <v>0.4</v>
          </cell>
          <cell r="CA148">
            <v>0</v>
          </cell>
          <cell r="CB148">
            <v>0.68899999999985084</v>
          </cell>
          <cell r="CC148">
            <v>10</v>
          </cell>
          <cell r="CD148" t="e">
            <v>#VALUE!</v>
          </cell>
          <cell r="CE148">
            <v>0</v>
          </cell>
          <cell r="CF148">
            <v>0</v>
          </cell>
          <cell r="CG148">
            <v>0</v>
          </cell>
          <cell r="CH148">
            <v>0</v>
          </cell>
          <cell r="CI148">
            <v>4</v>
          </cell>
          <cell r="CJ148">
            <v>1</v>
          </cell>
          <cell r="CK148" t="str">
            <v/>
          </cell>
          <cell r="CL148" t="str">
            <v/>
          </cell>
          <cell r="CM148" t="str">
            <v/>
          </cell>
          <cell r="CN148" t="str">
            <v/>
          </cell>
          <cell r="CO148" t="e">
            <v>#VALUE!</v>
          </cell>
          <cell r="CP148">
            <v>3</v>
          </cell>
          <cell r="CQ148">
            <v>3</v>
          </cell>
          <cell r="DV148" t="str">
            <v>200 mm</v>
          </cell>
          <cell r="DW148">
            <v>39.159999999999997</v>
          </cell>
          <cell r="DX148" t="str">
            <v>-</v>
          </cell>
          <cell r="DY148" t="str">
            <v>PVC</v>
          </cell>
          <cell r="DZ148">
            <v>724.22000000000014</v>
          </cell>
          <cell r="EA148">
            <v>723.44000000000017</v>
          </cell>
        </row>
        <row r="149">
          <cell r="A149">
            <v>82</v>
          </cell>
          <cell r="B149" t="str">
            <v>CO14</v>
          </cell>
          <cell r="C149" t="str">
            <v>CO15</v>
          </cell>
          <cell r="K149" t="str">
            <v/>
          </cell>
          <cell r="L149" t="str">
            <v/>
          </cell>
          <cell r="M149" t="str">
            <v/>
          </cell>
          <cell r="N149">
            <v>0</v>
          </cell>
          <cell r="O149" t="str">
            <v/>
          </cell>
          <cell r="P149">
            <v>0</v>
          </cell>
          <cell r="Q149">
            <v>4.3419159999999998E-2</v>
          </cell>
          <cell r="R149">
            <v>0.13503599999999999</v>
          </cell>
          <cell r="S149">
            <v>0.17845516</v>
          </cell>
          <cell r="U149">
            <v>187</v>
          </cell>
          <cell r="V149">
            <v>158.4</v>
          </cell>
          <cell r="AB149" t="str">
            <v/>
          </cell>
          <cell r="AC149">
            <v>126.72000000000001</v>
          </cell>
          <cell r="AD149">
            <v>0.27426666666666671</v>
          </cell>
          <cell r="AE149">
            <v>1.0970666666666669</v>
          </cell>
          <cell r="AF149">
            <v>1.0970666666666669</v>
          </cell>
          <cell r="AG149">
            <v>1.0970666666666669</v>
          </cell>
          <cell r="AH149">
            <v>1.5</v>
          </cell>
          <cell r="AI149">
            <v>50.23</v>
          </cell>
          <cell r="AJ149">
            <v>1.95</v>
          </cell>
          <cell r="AK149">
            <v>8</v>
          </cell>
          <cell r="AL149">
            <v>0.18099999999999999</v>
          </cell>
          <cell r="AM149">
            <v>0.01</v>
          </cell>
          <cell r="AN149">
            <v>2.5083038330078126E-2</v>
          </cell>
          <cell r="AO149">
            <v>3.3937499999999995E-2</v>
          </cell>
          <cell r="AP149">
            <v>0.138580322265625</v>
          </cell>
          <cell r="AQ149">
            <v>0.69533394939923665</v>
          </cell>
          <cell r="AR149">
            <v>1.6889269618191654</v>
          </cell>
          <cell r="AS149">
            <v>0.19340306223682716</v>
          </cell>
          <cell r="AT149">
            <v>2.4642675901485226E-2</v>
          </cell>
          <cell r="AU149">
            <v>4.9725714231563356E-2</v>
          </cell>
          <cell r="AV149">
            <v>1.7762412720054706</v>
          </cell>
          <cell r="AW149">
            <v>45.703450346631506</v>
          </cell>
          <cell r="AX149">
            <v>3.2820279182938207E-2</v>
          </cell>
          <cell r="AY149">
            <v>334.67410230162369</v>
          </cell>
          <cell r="AZ149" t="str">
            <v>43°25'33''</v>
          </cell>
          <cell r="BA149" t="e">
            <v>#VALUE!</v>
          </cell>
          <cell r="BB149">
            <v>1E-3</v>
          </cell>
          <cell r="BC149" t="e">
            <v>#VALUE!</v>
          </cell>
          <cell r="BD149" t="e">
            <v>#VALUE!</v>
          </cell>
          <cell r="BE149" t="e">
            <v>#VALUE!</v>
          </cell>
          <cell r="BF149" t="e">
            <v>#VALUE!</v>
          </cell>
          <cell r="BG149" t="e">
            <v>#VALUE!</v>
          </cell>
          <cell r="BH149" t="e">
            <v>#VALUE!</v>
          </cell>
          <cell r="BI149" t="e">
            <v>#VALUE!</v>
          </cell>
          <cell r="BJ149" t="e">
            <v>#VALUE!</v>
          </cell>
          <cell r="BK149" t="e">
            <v>#VALUE!</v>
          </cell>
          <cell r="BL149" t="e">
            <v>#VALUE!</v>
          </cell>
          <cell r="BM149" t="e">
            <v>#VALUE!</v>
          </cell>
          <cell r="BN149">
            <v>3.0000000000086402E-2</v>
          </cell>
          <cell r="BO149">
            <v>723.41</v>
          </cell>
          <cell r="BP149">
            <v>722.43</v>
          </cell>
          <cell r="BQ149">
            <v>723.59100000000024</v>
          </cell>
          <cell r="BR149">
            <v>722.61099999999999</v>
          </cell>
          <cell r="BS149">
            <v>724.4</v>
          </cell>
          <cell r="BT149">
            <v>723.2</v>
          </cell>
          <cell r="BU149" t="str">
            <v/>
          </cell>
          <cell r="BV149">
            <v>0.8089999999997417</v>
          </cell>
          <cell r="BW149">
            <v>0.58900000000005548</v>
          </cell>
          <cell r="BX149">
            <v>0.98999999999974175</v>
          </cell>
          <cell r="BY149">
            <v>200</v>
          </cell>
          <cell r="BZ149">
            <v>0.4</v>
          </cell>
          <cell r="CA149">
            <v>0</v>
          </cell>
          <cell r="CB149">
            <v>0.69899999999989859</v>
          </cell>
          <cell r="CC149">
            <v>10</v>
          </cell>
          <cell r="CD149" t="e">
            <v>#VALUE!</v>
          </cell>
          <cell r="CE149">
            <v>0</v>
          </cell>
          <cell r="CF149">
            <v>0</v>
          </cell>
          <cell r="CG149">
            <v>0</v>
          </cell>
          <cell r="CH149">
            <v>0</v>
          </cell>
          <cell r="CI149">
            <v>4</v>
          </cell>
          <cell r="CJ149">
            <v>1</v>
          </cell>
          <cell r="CK149" t="str">
            <v/>
          </cell>
          <cell r="CL149" t="str">
            <v/>
          </cell>
          <cell r="CM149" t="str">
            <v/>
          </cell>
          <cell r="CN149" t="str">
            <v/>
          </cell>
          <cell r="CO149" t="e">
            <v>#VALUE!</v>
          </cell>
          <cell r="CP149">
            <v>3</v>
          </cell>
          <cell r="CQ149">
            <v>3</v>
          </cell>
          <cell r="DV149" t="str">
            <v>200 mm</v>
          </cell>
          <cell r="DW149">
            <v>50.23</v>
          </cell>
          <cell r="DX149" t="str">
            <v>-</v>
          </cell>
          <cell r="DY149" t="str">
            <v>PVC</v>
          </cell>
          <cell r="DZ149">
            <v>723.4100000000002</v>
          </cell>
          <cell r="EA149">
            <v>722.43000000000018</v>
          </cell>
        </row>
        <row r="150">
          <cell r="A150">
            <v>83</v>
          </cell>
          <cell r="B150" t="str">
            <v>CO15</v>
          </cell>
          <cell r="C150" t="str">
            <v>C53</v>
          </cell>
          <cell r="K150" t="str">
            <v/>
          </cell>
          <cell r="L150" t="str">
            <v/>
          </cell>
          <cell r="M150" t="str">
            <v/>
          </cell>
          <cell r="N150">
            <v>0</v>
          </cell>
          <cell r="O150" t="str">
            <v/>
          </cell>
          <cell r="P150">
            <v>0</v>
          </cell>
          <cell r="R150">
            <v>0.17845516</v>
          </cell>
          <cell r="S150">
            <v>0.17845516</v>
          </cell>
          <cell r="U150">
            <v>201</v>
          </cell>
          <cell r="V150">
            <v>158.4</v>
          </cell>
          <cell r="AB150" t="str">
            <v/>
          </cell>
          <cell r="AC150">
            <v>126.72000000000001</v>
          </cell>
          <cell r="AD150">
            <v>0.29480000000000001</v>
          </cell>
          <cell r="AE150">
            <v>1.1792</v>
          </cell>
          <cell r="AF150">
            <v>1.1792</v>
          </cell>
          <cell r="AG150">
            <v>1.1792</v>
          </cell>
          <cell r="AH150">
            <v>1.5</v>
          </cell>
          <cell r="AI150">
            <v>9.7100000000000009</v>
          </cell>
          <cell r="AJ150">
            <v>1.96</v>
          </cell>
          <cell r="AK150">
            <v>8</v>
          </cell>
          <cell r="AL150">
            <v>0.18099999999999999</v>
          </cell>
          <cell r="AM150">
            <v>0.01</v>
          </cell>
          <cell r="AN150">
            <v>2.5051277160644533E-2</v>
          </cell>
          <cell r="AO150">
            <v>3.3937499999999995E-2</v>
          </cell>
          <cell r="AP150">
            <v>0.13840484619140625</v>
          </cell>
          <cell r="AQ150">
            <v>0.69659983392692426</v>
          </cell>
          <cell r="AR150">
            <v>1.6931111404511063</v>
          </cell>
          <cell r="AS150">
            <v>0.19418403690886973</v>
          </cell>
          <cell r="AT150">
            <v>2.4732483620133458E-2</v>
          </cell>
          <cell r="AU150">
            <v>4.9783760780777994E-2</v>
          </cell>
          <cell r="AV150">
            <v>1.7807899126721753</v>
          </cell>
          <cell r="AW150">
            <v>45.8204888234037</v>
          </cell>
          <cell r="AX150">
            <v>3.2736446915290131E-2</v>
          </cell>
          <cell r="AY150">
            <v>304.94302493606335</v>
          </cell>
          <cell r="AZ150" t="str">
            <v>29°43'52''</v>
          </cell>
          <cell r="BA150" t="e">
            <v>#VALUE!</v>
          </cell>
          <cell r="BB150">
            <v>0</v>
          </cell>
          <cell r="BC150" t="str">
            <v/>
          </cell>
          <cell r="BD150" t="str">
            <v/>
          </cell>
          <cell r="BE150" t="str">
            <v/>
          </cell>
          <cell r="BF150" t="str">
            <v/>
          </cell>
          <cell r="BG150" t="e">
            <v>#VALUE!</v>
          </cell>
          <cell r="BH150" t="e">
            <v>#VALUE!</v>
          </cell>
          <cell r="BI150" t="e">
            <v>#VALUE!</v>
          </cell>
          <cell r="BJ150" t="e">
            <v>#VALUE!</v>
          </cell>
          <cell r="BK150" t="e">
            <v>#VALUE!</v>
          </cell>
          <cell r="BL150" t="e">
            <v>#VALUE!</v>
          </cell>
          <cell r="BM150" t="e">
            <v>#VALUE!</v>
          </cell>
          <cell r="BN150">
            <v>2.9999999999972715E-2</v>
          </cell>
          <cell r="BO150">
            <v>722.4</v>
          </cell>
          <cell r="BP150">
            <v>722.21</v>
          </cell>
          <cell r="BQ150">
            <v>722.58100000000024</v>
          </cell>
          <cell r="BR150">
            <v>722.39100000000008</v>
          </cell>
          <cell r="BS150">
            <v>723.2</v>
          </cell>
          <cell r="BT150">
            <v>724</v>
          </cell>
          <cell r="BU150" t="str">
            <v/>
          </cell>
          <cell r="BV150">
            <v>0.61899999999980082</v>
          </cell>
          <cell r="BW150">
            <v>1.6089999999999236</v>
          </cell>
          <cell r="BX150">
            <v>0.79999999999980087</v>
          </cell>
          <cell r="BY150">
            <v>200</v>
          </cell>
          <cell r="BZ150">
            <v>0.4</v>
          </cell>
          <cell r="CA150">
            <v>0</v>
          </cell>
          <cell r="CB150">
            <v>1.1139999999998622</v>
          </cell>
          <cell r="CC150">
            <v>10</v>
          </cell>
          <cell r="CD150" t="e">
            <v>#VALUE!</v>
          </cell>
          <cell r="CE150">
            <v>0</v>
          </cell>
          <cell r="CF150">
            <v>0</v>
          </cell>
          <cell r="CG150">
            <v>0</v>
          </cell>
          <cell r="CH150">
            <v>0</v>
          </cell>
          <cell r="CI150">
            <v>4</v>
          </cell>
          <cell r="CJ150">
            <v>1</v>
          </cell>
          <cell r="CK150" t="str">
            <v/>
          </cell>
          <cell r="CL150" t="str">
            <v/>
          </cell>
          <cell r="CM150" t="str">
            <v/>
          </cell>
          <cell r="CN150" t="str">
            <v/>
          </cell>
          <cell r="CO150" t="e">
            <v>#VALUE!</v>
          </cell>
          <cell r="CP150">
            <v>3</v>
          </cell>
          <cell r="CQ150">
            <v>3</v>
          </cell>
          <cell r="DV150" t="str">
            <v>200 mm</v>
          </cell>
          <cell r="DW150">
            <v>9.7100000000000009</v>
          </cell>
          <cell r="DX150" t="str">
            <v>-</v>
          </cell>
          <cell r="DY150" t="str">
            <v>PVC</v>
          </cell>
          <cell r="DZ150">
            <v>722.4000000000002</v>
          </cell>
          <cell r="EA150">
            <v>722.21000000000015</v>
          </cell>
        </row>
        <row r="151">
          <cell r="O151" t="str">
            <v/>
          </cell>
          <cell r="AC151" t="str">
            <v/>
          </cell>
          <cell r="AD151" t="str">
            <v/>
          </cell>
        </row>
        <row r="152">
          <cell r="A152" t="str">
            <v>Alc. Simpl.margen derecha BA</v>
          </cell>
          <cell r="O152" t="str">
            <v/>
          </cell>
          <cell r="AC152" t="str">
            <v/>
          </cell>
        </row>
        <row r="153">
          <cell r="O153" t="str">
            <v/>
          </cell>
          <cell r="AC153" t="str">
            <v/>
          </cell>
          <cell r="AD153" t="str">
            <v/>
          </cell>
        </row>
        <row r="154">
          <cell r="A154">
            <v>84</v>
          </cell>
          <cell r="B154" t="str">
            <v>CBA1</v>
          </cell>
          <cell r="C154" t="str">
            <v>CBA2</v>
          </cell>
          <cell r="D154">
            <v>3.3433499999999998E-2</v>
          </cell>
          <cell r="F154">
            <v>3.3433499999999998E-2</v>
          </cell>
          <cell r="G154">
            <v>2.33</v>
          </cell>
          <cell r="H154">
            <v>2</v>
          </cell>
          <cell r="I154">
            <v>0.5</v>
          </cell>
          <cell r="J154">
            <v>25</v>
          </cell>
          <cell r="K154" t="str">
            <v/>
          </cell>
          <cell r="L154">
            <v>5</v>
          </cell>
          <cell r="M154">
            <v>10</v>
          </cell>
          <cell r="N154">
            <v>190.32831544687943</v>
          </cell>
          <cell r="O154">
            <v>0.63638797023563454</v>
          </cell>
          <cell r="P154">
            <v>4.0495541303298568</v>
          </cell>
          <cell r="Q154">
            <v>3.3433499999999998E-2</v>
          </cell>
          <cell r="R154">
            <v>0</v>
          </cell>
          <cell r="S154">
            <v>3.3433499999999998E-2</v>
          </cell>
          <cell r="U154">
            <v>95</v>
          </cell>
          <cell r="V154">
            <v>158.4</v>
          </cell>
          <cell r="Y154">
            <v>0</v>
          </cell>
          <cell r="AB154" t="str">
            <v/>
          </cell>
          <cell r="AC154">
            <v>126.72000000000001</v>
          </cell>
          <cell r="AD154">
            <v>0.13933333333333334</v>
          </cell>
          <cell r="AE154">
            <v>0.55733333333333335</v>
          </cell>
          <cell r="AF154">
            <v>0.55733333333333335</v>
          </cell>
          <cell r="AG154">
            <v>0.55733333333333335</v>
          </cell>
          <cell r="AH154">
            <v>5.5495541303298568</v>
          </cell>
          <cell r="AI154">
            <v>24.19</v>
          </cell>
          <cell r="AJ154">
            <v>17.78</v>
          </cell>
          <cell r="AK154">
            <v>10</v>
          </cell>
          <cell r="AL154">
            <v>0.25</v>
          </cell>
          <cell r="AM154">
            <v>1.4E-2</v>
          </cell>
          <cell r="AN154">
            <v>2.959442138671875E-2</v>
          </cell>
          <cell r="AO154">
            <v>5.859375E-2</v>
          </cell>
          <cell r="AP154">
            <v>0.118377685546875</v>
          </cell>
          <cell r="AQ154">
            <v>1.6966264320212219</v>
          </cell>
          <cell r="AR154">
            <v>3.8033607035837083</v>
          </cell>
          <cell r="AS154">
            <v>2.1284530194315638</v>
          </cell>
          <cell r="AT154">
            <v>0.14671464066427431</v>
          </cell>
          <cell r="AU154">
            <v>0.17630906205099306</v>
          </cell>
          <cell r="AV154">
            <v>4.7514932476149028</v>
          </cell>
          <cell r="AW154">
            <v>233.23837937950759</v>
          </cell>
          <cell r="AX154">
            <v>2.379348606817426E-2</v>
          </cell>
          <cell r="AY154">
            <v>275.32609482509065</v>
          </cell>
          <cell r="AZ154" t="e">
            <v>#REF!</v>
          </cell>
          <cell r="BA154" t="e">
            <v>#REF!</v>
          </cell>
          <cell r="BB154" t="e">
            <v>#REF!</v>
          </cell>
          <cell r="BC154" t="e">
            <v>#REF!</v>
          </cell>
          <cell r="BD154" t="e">
            <v>#REF!</v>
          </cell>
          <cell r="BE154" t="e">
            <v>#REF!</v>
          </cell>
          <cell r="BF154" t="e">
            <v>#REF!</v>
          </cell>
          <cell r="BG154" t="e">
            <v>#REF!</v>
          </cell>
          <cell r="BH154" t="e">
            <v>#REF!</v>
          </cell>
          <cell r="BI154" t="e">
            <v>#REF!</v>
          </cell>
          <cell r="BJ154" t="e">
            <v>#REF!</v>
          </cell>
          <cell r="BK154" t="e">
            <v>#REF!</v>
          </cell>
          <cell r="BL154" t="e">
            <v>#REF!</v>
          </cell>
          <cell r="BM154" t="e">
            <v>#REF!</v>
          </cell>
          <cell r="BO154">
            <v>749.2</v>
          </cell>
          <cell r="BP154">
            <v>744.9</v>
          </cell>
          <cell r="BQ154">
            <v>749.45</v>
          </cell>
          <cell r="BR154">
            <v>745.15</v>
          </cell>
          <cell r="BS154">
            <v>750</v>
          </cell>
          <cell r="BT154">
            <v>745.7</v>
          </cell>
          <cell r="BU154" t="str">
            <v/>
          </cell>
          <cell r="BV154">
            <v>0.54999999999995453</v>
          </cell>
          <cell r="BW154">
            <v>0.55000000000006821</v>
          </cell>
          <cell r="BX154">
            <v>0.79999999999995453</v>
          </cell>
          <cell r="BY154">
            <v>250</v>
          </cell>
          <cell r="BZ154">
            <v>0.83750000000000002</v>
          </cell>
          <cell r="CA154">
            <v>0.3125</v>
          </cell>
          <cell r="CB154">
            <v>0.55000000000001137</v>
          </cell>
          <cell r="CC154">
            <v>3</v>
          </cell>
          <cell r="CD154" t="e">
            <v>#VALUE!</v>
          </cell>
          <cell r="CE154" t="e">
            <v>#VALUE!</v>
          </cell>
          <cell r="CF154">
            <v>0</v>
          </cell>
          <cell r="CG154">
            <v>0</v>
          </cell>
          <cell r="CH154" t="e">
            <v>#VALUE!</v>
          </cell>
          <cell r="CI154">
            <v>2</v>
          </cell>
          <cell r="CJ154">
            <v>1</v>
          </cell>
          <cell r="CK154">
            <v>1.5</v>
          </cell>
          <cell r="CL154" t="e">
            <v>#VALUE!</v>
          </cell>
          <cell r="CM154" t="e">
            <v>#VALUE!</v>
          </cell>
          <cell r="CN154" t="e">
            <v>#VALUE!</v>
          </cell>
          <cell r="CO154" t="str">
            <v/>
          </cell>
          <cell r="CP154">
            <v>3</v>
          </cell>
          <cell r="CQ154">
            <v>3</v>
          </cell>
          <cell r="DV154" t="str">
            <v>250 mm</v>
          </cell>
          <cell r="DW154">
            <v>24.19</v>
          </cell>
          <cell r="DX154" t="str">
            <v>1</v>
          </cell>
          <cell r="DY154" t="str">
            <v>CS</v>
          </cell>
          <cell r="DZ154">
            <v>749.2</v>
          </cell>
          <cell r="EA154">
            <v>744.90000000000009</v>
          </cell>
        </row>
        <row r="155">
          <cell r="A155">
            <v>85</v>
          </cell>
          <cell r="B155" t="str">
            <v>CBA2</v>
          </cell>
          <cell r="C155" t="str">
            <v>CBA3</v>
          </cell>
          <cell r="D155">
            <v>4.1540000000000001E-2</v>
          </cell>
          <cell r="E155">
            <v>3.3433499999999998E-2</v>
          </cell>
          <cell r="F155">
            <v>7.4973499999999998E-2</v>
          </cell>
          <cell r="G155">
            <v>2.33</v>
          </cell>
          <cell r="K155">
            <v>0.24515138179700377</v>
          </cell>
          <cell r="L155">
            <v>10.245151381797005</v>
          </cell>
          <cell r="M155">
            <v>10.245151381797005</v>
          </cell>
          <cell r="N155">
            <v>187.75915398445784</v>
          </cell>
          <cell r="O155">
            <v>0.63504840827043008</v>
          </cell>
          <cell r="P155">
            <v>12.989105763007583</v>
          </cell>
          <cell r="Q155">
            <v>4.1540000000000001E-2</v>
          </cell>
          <cell r="R155">
            <v>3.3433499999999998E-2</v>
          </cell>
          <cell r="S155">
            <v>0.108407</v>
          </cell>
          <cell r="U155">
            <v>98</v>
          </cell>
          <cell r="V155">
            <v>158.4</v>
          </cell>
          <cell r="Y155">
            <v>0</v>
          </cell>
          <cell r="AB155" t="str">
            <v/>
          </cell>
          <cell r="AC155">
            <v>126.72000000000001</v>
          </cell>
          <cell r="AD155">
            <v>0.14373333333333335</v>
          </cell>
          <cell r="AE155">
            <v>0.57493333333333341</v>
          </cell>
          <cell r="AF155">
            <v>0.57493333333333341</v>
          </cell>
          <cell r="AG155">
            <v>0.57493333333333341</v>
          </cell>
          <cell r="AH155">
            <v>14.489105763007583</v>
          </cell>
          <cell r="AI155">
            <v>30.470000000000002</v>
          </cell>
          <cell r="AJ155">
            <v>15</v>
          </cell>
          <cell r="AK155">
            <v>10</v>
          </cell>
          <cell r="AL155">
            <v>0.25</v>
          </cell>
          <cell r="AM155">
            <v>1.4E-2</v>
          </cell>
          <cell r="AN155">
            <v>4.963994026184082E-2</v>
          </cell>
          <cell r="AO155">
            <v>9.5703125E-2</v>
          </cell>
          <cell r="AP155">
            <v>0.19855976104736328</v>
          </cell>
          <cell r="AQ155">
            <v>2.0946840061411178</v>
          </cell>
          <cell r="AR155">
            <v>3.5881749421264524</v>
          </cell>
          <cell r="AS155">
            <v>2.7691151840807038</v>
          </cell>
          <cell r="AT155">
            <v>0.22363410222137625</v>
          </cell>
          <cell r="AU155">
            <v>0.27327404248321707</v>
          </cell>
          <cell r="AV155">
            <v>4.3642524825943241</v>
          </cell>
          <cell r="AW155">
            <v>214.22974277702102</v>
          </cell>
          <cell r="AX155">
            <v>6.7633492787639818E-2</v>
          </cell>
          <cell r="AY155">
            <v>264.66259627233711</v>
          </cell>
          <cell r="AZ155" t="str">
            <v>10°39'49''</v>
          </cell>
          <cell r="BA155" t="e">
            <v>#VALUE!</v>
          </cell>
          <cell r="BB155">
            <v>9.7000000000000003E-2</v>
          </cell>
          <cell r="BC155" t="e">
            <v>#VALUE!</v>
          </cell>
          <cell r="BD155" t="e">
            <v>#VALUE!</v>
          </cell>
          <cell r="BE155" t="e">
            <v>#VALUE!</v>
          </cell>
          <cell r="BF155" t="e">
            <v>#VALUE!</v>
          </cell>
          <cell r="BG155" t="e">
            <v>#VALUE!</v>
          </cell>
          <cell r="BH155" t="e">
            <v>#VALUE!</v>
          </cell>
          <cell r="BI155" t="e">
            <v>#VALUE!</v>
          </cell>
          <cell r="BJ155" t="e">
            <v>#VALUE!</v>
          </cell>
          <cell r="BK155" t="e">
            <v>#VALUE!</v>
          </cell>
          <cell r="BL155" t="e">
            <v>#VALUE!</v>
          </cell>
          <cell r="BM155" t="e">
            <v>#VALUE!</v>
          </cell>
          <cell r="BN155">
            <v>2.9999999999972715E-2</v>
          </cell>
          <cell r="BO155">
            <v>744.87</v>
          </cell>
          <cell r="BP155">
            <v>740.3</v>
          </cell>
          <cell r="BQ155">
            <v>745.12000000000012</v>
          </cell>
          <cell r="BR155">
            <v>740.55</v>
          </cell>
          <cell r="BS155">
            <v>745.7</v>
          </cell>
          <cell r="BT155">
            <v>741.1</v>
          </cell>
          <cell r="BU155" t="str">
            <v/>
          </cell>
          <cell r="BV155">
            <v>0.57999999999992724</v>
          </cell>
          <cell r="BW155">
            <v>0.55000000000006821</v>
          </cell>
          <cell r="BX155">
            <v>0.82999999999992724</v>
          </cell>
          <cell r="BY155">
            <v>250</v>
          </cell>
          <cell r="BZ155">
            <v>0.83750000000000002</v>
          </cell>
          <cell r="CA155">
            <v>0.3125</v>
          </cell>
          <cell r="CB155">
            <v>0.56499999999999773</v>
          </cell>
          <cell r="CC155">
            <v>3</v>
          </cell>
          <cell r="CD155" t="e">
            <v>#VALUE!</v>
          </cell>
          <cell r="CE155" t="e">
            <v>#VALUE!</v>
          </cell>
          <cell r="CF155">
            <v>0</v>
          </cell>
          <cell r="CG155">
            <v>0</v>
          </cell>
          <cell r="CH155" t="e">
            <v>#VALUE!</v>
          </cell>
          <cell r="CI155">
            <v>2</v>
          </cell>
          <cell r="CJ155">
            <v>1</v>
          </cell>
          <cell r="CK155">
            <v>1.5</v>
          </cell>
          <cell r="CL155" t="e">
            <v>#VALUE!</v>
          </cell>
          <cell r="CM155" t="e">
            <v>#VALUE!</v>
          </cell>
          <cell r="CN155" t="e">
            <v>#VALUE!</v>
          </cell>
          <cell r="CO155" t="str">
            <v/>
          </cell>
          <cell r="CP155">
            <v>3</v>
          </cell>
          <cell r="CQ155">
            <v>3</v>
          </cell>
          <cell r="DV155" t="str">
            <v>250 mm</v>
          </cell>
          <cell r="DW155">
            <v>30.470000000000002</v>
          </cell>
          <cell r="DX155" t="str">
            <v>1</v>
          </cell>
          <cell r="DY155" t="str">
            <v>CS</v>
          </cell>
          <cell r="DZ155">
            <v>744.87000000000012</v>
          </cell>
          <cell r="EA155">
            <v>740.30000000000007</v>
          </cell>
        </row>
        <row r="156">
          <cell r="A156">
            <v>86</v>
          </cell>
          <cell r="B156" t="str">
            <v>CBA3</v>
          </cell>
          <cell r="C156" t="str">
            <v>CBA4</v>
          </cell>
          <cell r="D156">
            <v>1.70125E-2</v>
          </cell>
          <cell r="E156">
            <v>7.4973499999999998E-2</v>
          </cell>
          <cell r="F156">
            <v>9.1985999999999998E-2</v>
          </cell>
          <cell r="G156">
            <v>2.33</v>
          </cell>
          <cell r="K156">
            <v>7.7159092018957251E-2</v>
          </cell>
          <cell r="L156">
            <v>10.322310473815962</v>
          </cell>
          <cell r="M156">
            <v>10.322310473815962</v>
          </cell>
          <cell r="N156">
            <v>186.970000425059</v>
          </cell>
          <cell r="O156">
            <v>0.6318290043290048</v>
          </cell>
          <cell r="P156">
            <v>23.855694267170865</v>
          </cell>
          <cell r="Q156">
            <v>1.70125E-2</v>
          </cell>
          <cell r="R156">
            <v>7.4973499999999998E-2</v>
          </cell>
          <cell r="S156">
            <v>0.20039299999999999</v>
          </cell>
          <cell r="U156">
            <v>98</v>
          </cell>
          <cell r="V156">
            <v>158.4</v>
          </cell>
          <cell r="Y156">
            <v>0</v>
          </cell>
          <cell r="AB156" t="str">
            <v/>
          </cell>
          <cell r="AC156">
            <v>126.72000000000001</v>
          </cell>
          <cell r="AD156">
            <v>0.14373333333333335</v>
          </cell>
          <cell r="AE156">
            <v>0.57493333333333341</v>
          </cell>
          <cell r="AF156">
            <v>0.57493333333333341</v>
          </cell>
          <cell r="AG156">
            <v>0.57493333333333341</v>
          </cell>
          <cell r="AH156">
            <v>25.355694267170865</v>
          </cell>
          <cell r="AI156">
            <v>9.24</v>
          </cell>
          <cell r="AJ156">
            <v>8.33</v>
          </cell>
          <cell r="AK156">
            <v>10</v>
          </cell>
          <cell r="AL156">
            <v>0.25</v>
          </cell>
          <cell r="AM156">
            <v>1.4E-2</v>
          </cell>
          <cell r="AN156">
            <v>7.6196193695068359E-2</v>
          </cell>
          <cell r="AO156">
            <v>0.12890625</v>
          </cell>
          <cell r="AP156">
            <v>0.30478477478027344</v>
          </cell>
          <cell r="AQ156">
            <v>2.0027888721276828</v>
          </cell>
          <cell r="AR156">
            <v>2.7240702835983015</v>
          </cell>
          <cell r="AS156">
            <v>2.2389811896465623</v>
          </cell>
          <cell r="AT156">
            <v>0.20444257218748599</v>
          </cell>
          <cell r="AU156">
            <v>0.28063876588255432</v>
          </cell>
          <cell r="AV156">
            <v>3.252271091264789</v>
          </cell>
          <cell r="AW156">
            <v>159.64548387187378</v>
          </cell>
          <cell r="AX156">
            <v>0.15882500182417006</v>
          </cell>
          <cell r="AY156">
            <v>284.18977618477481</v>
          </cell>
          <cell r="AZ156" t="str">
            <v>19°31'38''</v>
          </cell>
          <cell r="BA156" t="e">
            <v>#VALUE!</v>
          </cell>
          <cell r="BB156">
            <v>7.0000000000000001E-3</v>
          </cell>
          <cell r="BC156" t="e">
            <v>#VALUE!</v>
          </cell>
          <cell r="BD156" t="e">
            <v>#VALUE!</v>
          </cell>
          <cell r="BE156" t="e">
            <v>#VALUE!</v>
          </cell>
          <cell r="BF156" t="e">
            <v>#VALUE!</v>
          </cell>
          <cell r="BG156" t="e">
            <v>#VALUE!</v>
          </cell>
          <cell r="BH156" t="e">
            <v>#VALUE!</v>
          </cell>
          <cell r="BI156" t="e">
            <v>#VALUE!</v>
          </cell>
          <cell r="BJ156" t="e">
            <v>#VALUE!</v>
          </cell>
          <cell r="BK156" t="e">
            <v>#VALUE!</v>
          </cell>
          <cell r="BL156" t="e">
            <v>#VALUE!</v>
          </cell>
          <cell r="BM156" t="e">
            <v>#VALUE!</v>
          </cell>
          <cell r="BN156">
            <v>2.9999999999972715E-2</v>
          </cell>
          <cell r="BO156">
            <v>740.27</v>
          </cell>
          <cell r="BP156">
            <v>739.5</v>
          </cell>
          <cell r="BQ156">
            <v>740.5200000000001</v>
          </cell>
          <cell r="BR156">
            <v>739.75</v>
          </cell>
          <cell r="BS156">
            <v>741.1</v>
          </cell>
          <cell r="BT156">
            <v>740.3</v>
          </cell>
          <cell r="BU156" t="str">
            <v/>
          </cell>
          <cell r="BV156">
            <v>0.57999999999992724</v>
          </cell>
          <cell r="BW156">
            <v>0.54999999999995453</v>
          </cell>
          <cell r="BX156">
            <v>0.82999999999992724</v>
          </cell>
          <cell r="BY156">
            <v>250</v>
          </cell>
          <cell r="BZ156">
            <v>0.83750000000000002</v>
          </cell>
          <cell r="CA156">
            <v>0.3125</v>
          </cell>
          <cell r="CB156">
            <v>0.56499999999994088</v>
          </cell>
          <cell r="CC156">
            <v>4</v>
          </cell>
          <cell r="CD156" t="e">
            <v>#VALUE!</v>
          </cell>
          <cell r="CE156" t="e">
            <v>#VALUE!</v>
          </cell>
          <cell r="CF156">
            <v>0</v>
          </cell>
          <cell r="CG156">
            <v>0</v>
          </cell>
          <cell r="CH156" t="e">
            <v>#VALUE!</v>
          </cell>
          <cell r="CI156">
            <v>2</v>
          </cell>
          <cell r="CJ156">
            <v>1</v>
          </cell>
          <cell r="CK156">
            <v>1.5</v>
          </cell>
          <cell r="CL156" t="e">
            <v>#VALUE!</v>
          </cell>
          <cell r="CM156" t="e">
            <v>#VALUE!</v>
          </cell>
          <cell r="CN156" t="e">
            <v>#VALUE!</v>
          </cell>
          <cell r="CO156" t="str">
            <v/>
          </cell>
          <cell r="CP156">
            <v>3</v>
          </cell>
          <cell r="CQ156">
            <v>3</v>
          </cell>
          <cell r="DV156" t="str">
            <v>250 mm</v>
          </cell>
          <cell r="DW156">
            <v>9.24</v>
          </cell>
          <cell r="DX156" t="str">
            <v>1</v>
          </cell>
          <cell r="DY156" t="str">
            <v>CS</v>
          </cell>
          <cell r="DZ156">
            <v>740.2700000000001</v>
          </cell>
          <cell r="EA156">
            <v>739.50000000000011</v>
          </cell>
        </row>
        <row r="157">
          <cell r="A157">
            <v>87</v>
          </cell>
          <cell r="B157" t="str">
            <v>CBA4</v>
          </cell>
          <cell r="C157" t="str">
            <v>CBA5</v>
          </cell>
          <cell r="D157">
            <v>5.8992999999999997E-2</v>
          </cell>
          <cell r="E157">
            <v>9.1985999999999998E-2</v>
          </cell>
          <cell r="F157">
            <v>0.150979</v>
          </cell>
          <cell r="G157">
            <v>2.33</v>
          </cell>
          <cell r="K157">
            <v>0.25511289054092862</v>
          </cell>
          <cell r="L157">
            <v>10.577423364356891</v>
          </cell>
          <cell r="M157">
            <v>10.577423364356891</v>
          </cell>
          <cell r="N157">
            <v>184.42410444968903</v>
          </cell>
          <cell r="O157">
            <v>0.63318900126422251</v>
          </cell>
          <cell r="P157">
            <v>41.486314475903882</v>
          </cell>
          <cell r="Q157">
            <v>5.8992999999999997E-2</v>
          </cell>
          <cell r="R157">
            <v>9.1985999999999998E-2</v>
          </cell>
          <cell r="S157">
            <v>0.35137200000000002</v>
          </cell>
          <cell r="U157">
            <v>104</v>
          </cell>
          <cell r="V157">
            <v>158.4</v>
          </cell>
          <cell r="Y157">
            <v>0</v>
          </cell>
          <cell r="AB157" t="str">
            <v/>
          </cell>
          <cell r="AC157">
            <v>126.72000000000001</v>
          </cell>
          <cell r="AD157">
            <v>0.15253333333333335</v>
          </cell>
          <cell r="AE157">
            <v>0.61013333333333342</v>
          </cell>
          <cell r="AF157">
            <v>0.61013333333333342</v>
          </cell>
          <cell r="AG157">
            <v>0.61013333333333342</v>
          </cell>
          <cell r="AH157">
            <v>42.986314475903882</v>
          </cell>
          <cell r="AI157">
            <v>39.549999999999997</v>
          </cell>
          <cell r="AJ157">
            <v>11.3</v>
          </cell>
          <cell r="AK157">
            <v>10</v>
          </cell>
          <cell r="AL157">
            <v>0.25</v>
          </cell>
          <cell r="AM157">
            <v>1.4E-2</v>
          </cell>
          <cell r="AN157">
            <v>9.2584133148193359E-2</v>
          </cell>
          <cell r="AO157">
            <v>0.1689453125</v>
          </cell>
          <cell r="AP157">
            <v>0.37033653259277344</v>
          </cell>
          <cell r="AQ157">
            <v>2.6002675345564819</v>
          </cell>
          <cell r="AR157">
            <v>3.1700337357568622</v>
          </cell>
          <cell r="AS157">
            <v>3.5844521514902867</v>
          </cell>
          <cell r="AT157">
            <v>0.34461729109421224</v>
          </cell>
          <cell r="AU157">
            <v>0.4372014242424056</v>
          </cell>
          <cell r="AV157">
            <v>3.7879432147247329</v>
          </cell>
          <cell r="AW157">
            <v>185.94022774366445</v>
          </cell>
          <cell r="AX157">
            <v>0.23118350987051836</v>
          </cell>
          <cell r="AY157">
            <v>285.1953942697661</v>
          </cell>
          <cell r="AZ157" t="str">
            <v>01°00'20''</v>
          </cell>
          <cell r="BA157" t="e">
            <v>#VALUE!</v>
          </cell>
          <cell r="BB157">
            <v>0.157</v>
          </cell>
          <cell r="BC157" t="e">
            <v>#VALUE!</v>
          </cell>
          <cell r="BD157" t="e">
            <v>#VALUE!</v>
          </cell>
          <cell r="BE157" t="e">
            <v>#VALUE!</v>
          </cell>
          <cell r="BF157" t="e">
            <v>#VALUE!</v>
          </cell>
          <cell r="BG157" t="e">
            <v>#VALUE!</v>
          </cell>
          <cell r="BH157" t="e">
            <v>#VALUE!</v>
          </cell>
          <cell r="BI157" t="e">
            <v>#VALUE!</v>
          </cell>
          <cell r="BJ157" t="e">
            <v>#VALUE!</v>
          </cell>
          <cell r="BK157" t="e">
            <v>#VALUE!</v>
          </cell>
          <cell r="BL157" t="e">
            <v>#VALUE!</v>
          </cell>
          <cell r="BM157" t="e">
            <v>#VALUE!</v>
          </cell>
          <cell r="BN157">
            <v>2.9999999999972715E-2</v>
          </cell>
          <cell r="BO157">
            <v>739.47</v>
          </cell>
          <cell r="BP157">
            <v>735</v>
          </cell>
          <cell r="BQ157">
            <v>739.72000000000014</v>
          </cell>
          <cell r="BR157">
            <v>735.25</v>
          </cell>
          <cell r="BS157">
            <v>740.3</v>
          </cell>
          <cell r="BT157">
            <v>735.8</v>
          </cell>
          <cell r="BU157" t="str">
            <v/>
          </cell>
          <cell r="BV157">
            <v>0.57999999999981355</v>
          </cell>
          <cell r="BW157">
            <v>0.54999999999995453</v>
          </cell>
          <cell r="BX157">
            <v>0.82999999999981355</v>
          </cell>
          <cell r="BY157">
            <v>250</v>
          </cell>
          <cell r="BZ157">
            <v>0.83750000000000002</v>
          </cell>
          <cell r="CA157">
            <v>0.3125</v>
          </cell>
          <cell r="CB157">
            <v>0.56499999999988404</v>
          </cell>
          <cell r="CC157">
            <v>5</v>
          </cell>
          <cell r="CD157" t="e">
            <v>#VALUE!</v>
          </cell>
          <cell r="CE157" t="e">
            <v>#VALUE!</v>
          </cell>
          <cell r="CF157">
            <v>0</v>
          </cell>
          <cell r="CG157">
            <v>0</v>
          </cell>
          <cell r="CH157" t="e">
            <v>#VALUE!</v>
          </cell>
          <cell r="CI157">
            <v>2</v>
          </cell>
          <cell r="CJ157">
            <v>1</v>
          </cell>
          <cell r="CK157">
            <v>1.5</v>
          </cell>
          <cell r="CL157" t="e">
            <v>#VALUE!</v>
          </cell>
          <cell r="CM157" t="e">
            <v>#VALUE!</v>
          </cell>
          <cell r="CN157" t="e">
            <v>#VALUE!</v>
          </cell>
          <cell r="CO157" t="str">
            <v/>
          </cell>
          <cell r="CP157">
            <v>3</v>
          </cell>
          <cell r="CQ157">
            <v>3</v>
          </cell>
          <cell r="DV157" t="str">
            <v>250 mm</v>
          </cell>
          <cell r="DW157">
            <v>39.549999999999997</v>
          </cell>
          <cell r="DX157" t="str">
            <v>1</v>
          </cell>
          <cell r="DY157" t="str">
            <v>CS</v>
          </cell>
          <cell r="DZ157">
            <v>739.47000000000014</v>
          </cell>
          <cell r="EA157">
            <v>735.00000000000011</v>
          </cell>
        </row>
        <row r="158">
          <cell r="A158">
            <v>88</v>
          </cell>
          <cell r="B158" t="str">
            <v>CBA5</v>
          </cell>
          <cell r="C158" t="str">
            <v>CBA6</v>
          </cell>
          <cell r="D158">
            <v>2.7105000000000001E-2</v>
          </cell>
          <cell r="E158">
            <v>0.150979</v>
          </cell>
          <cell r="F158">
            <v>0.17808399999999999</v>
          </cell>
          <cell r="G158">
            <v>2.33</v>
          </cell>
          <cell r="K158">
            <v>8.0238581547356205E-2</v>
          </cell>
          <cell r="L158">
            <v>10.657661945904247</v>
          </cell>
          <cell r="M158">
            <v>10.657661945904247</v>
          </cell>
          <cell r="N158">
            <v>183.64280443457844</v>
          </cell>
          <cell r="O158">
            <v>0.64062192454893374</v>
          </cell>
          <cell r="P158">
            <v>62.437114718422492</v>
          </cell>
          <cell r="Q158">
            <v>2.7105000000000001E-2</v>
          </cell>
          <cell r="R158">
            <v>0.150979</v>
          </cell>
          <cell r="S158">
            <v>0.52945600000000004</v>
          </cell>
          <cell r="U158">
            <v>130</v>
          </cell>
          <cell r="V158">
            <v>158.4</v>
          </cell>
          <cell r="Y158">
            <v>0</v>
          </cell>
          <cell r="AB158" t="str">
            <v/>
          </cell>
          <cell r="AC158">
            <v>126.72000000000001</v>
          </cell>
          <cell r="AD158">
            <v>0.19066666666666668</v>
          </cell>
          <cell r="AE158">
            <v>0.76266666666666671</v>
          </cell>
          <cell r="AF158">
            <v>0.76266666666666671</v>
          </cell>
          <cell r="AG158">
            <v>0.76266666666666671</v>
          </cell>
          <cell r="AH158">
            <v>63.937114718422492</v>
          </cell>
          <cell r="AI158">
            <v>18.29</v>
          </cell>
          <cell r="AJ158">
            <v>26.08</v>
          </cell>
          <cell r="AK158">
            <v>10</v>
          </cell>
          <cell r="AL158">
            <v>0.25</v>
          </cell>
          <cell r="AM158">
            <v>1.4E-2</v>
          </cell>
          <cell r="AN158">
            <v>9.1561555862426758E-2</v>
          </cell>
          <cell r="AO158">
            <v>0.205078125</v>
          </cell>
          <cell r="AP158">
            <v>0.36624622344970703</v>
          </cell>
          <cell r="AQ158">
            <v>3.9261620604067149</v>
          </cell>
          <cell r="AR158">
            <v>4.8169819291304306</v>
          </cell>
          <cell r="AS158">
            <v>8.1951658696224872</v>
          </cell>
          <cell r="AT158">
            <v>0.78566506241473499</v>
          </cell>
          <cell r="AU158">
            <v>0.87722661827716175</v>
          </cell>
          <cell r="AV158">
            <v>5.7546382973861183</v>
          </cell>
          <cell r="AW158">
            <v>282.48014686147974</v>
          </cell>
          <cell r="AX158">
            <v>0.22634197634347536</v>
          </cell>
          <cell r="AY158">
            <v>275.08338942487001</v>
          </cell>
          <cell r="AZ158" t="str">
            <v>10°06'43''</v>
          </cell>
          <cell r="BA158" t="e">
            <v>#VALUE!</v>
          </cell>
          <cell r="BB158">
            <v>0.44</v>
          </cell>
          <cell r="BC158" t="e">
            <v>#VALUE!</v>
          </cell>
          <cell r="BD158" t="e">
            <v>#VALUE!</v>
          </cell>
          <cell r="BE158" t="e">
            <v>#VALUE!</v>
          </cell>
          <cell r="BF158" t="e">
            <v>#VALUE!</v>
          </cell>
          <cell r="BG158" t="e">
            <v>#VALUE!</v>
          </cell>
          <cell r="BH158" t="e">
            <v>#VALUE!</v>
          </cell>
          <cell r="BI158" t="e">
            <v>#VALUE!</v>
          </cell>
          <cell r="BJ158" t="e">
            <v>#VALUE!</v>
          </cell>
          <cell r="BK158" t="e">
            <v>#VALUE!</v>
          </cell>
          <cell r="BL158" t="e">
            <v>#VALUE!</v>
          </cell>
          <cell r="BM158" t="e">
            <v>#VALUE!</v>
          </cell>
          <cell r="BN158">
            <v>2.9999999999972715E-2</v>
          </cell>
          <cell r="BO158">
            <v>734.97</v>
          </cell>
          <cell r="BP158">
            <v>730.2</v>
          </cell>
          <cell r="BQ158">
            <v>735.22000000000014</v>
          </cell>
          <cell r="BR158">
            <v>730.45</v>
          </cell>
          <cell r="BS158">
            <v>735.8</v>
          </cell>
          <cell r="BT158">
            <v>731</v>
          </cell>
          <cell r="BU158" t="str">
            <v/>
          </cell>
          <cell r="BV158">
            <v>0.57999999999981355</v>
          </cell>
          <cell r="BW158">
            <v>0.54999999999995453</v>
          </cell>
          <cell r="BX158">
            <v>0.82999999999981355</v>
          </cell>
          <cell r="BY158">
            <v>250</v>
          </cell>
          <cell r="BZ158">
            <v>0.83750000000000002</v>
          </cell>
          <cell r="CA158">
            <v>0.3125</v>
          </cell>
          <cell r="CB158">
            <v>0.56499999999988404</v>
          </cell>
          <cell r="CC158">
            <v>6</v>
          </cell>
          <cell r="CD158" t="e">
            <v>#VALUE!</v>
          </cell>
          <cell r="CE158" t="e">
            <v>#VALUE!</v>
          </cell>
          <cell r="CF158">
            <v>0</v>
          </cell>
          <cell r="CG158">
            <v>0</v>
          </cell>
          <cell r="CH158" t="e">
            <v>#VALUE!</v>
          </cell>
          <cell r="CI158">
            <v>2</v>
          </cell>
          <cell r="CJ158">
            <v>1</v>
          </cell>
          <cell r="CK158">
            <v>1.5</v>
          </cell>
          <cell r="CL158" t="e">
            <v>#VALUE!</v>
          </cell>
          <cell r="CM158" t="e">
            <v>#VALUE!</v>
          </cell>
          <cell r="CN158" t="e">
            <v>#VALUE!</v>
          </cell>
          <cell r="CO158" t="str">
            <v/>
          </cell>
          <cell r="CP158">
            <v>3</v>
          </cell>
          <cell r="CQ158">
            <v>3</v>
          </cell>
          <cell r="DV158" t="str">
            <v>250 mm</v>
          </cell>
          <cell r="DW158">
            <v>18.29</v>
          </cell>
          <cell r="DX158" t="str">
            <v>1</v>
          </cell>
          <cell r="DY158" t="str">
            <v>CS</v>
          </cell>
          <cell r="DZ158">
            <v>734.97000000000014</v>
          </cell>
          <cell r="EA158">
            <v>730.20000000000016</v>
          </cell>
        </row>
        <row r="159">
          <cell r="A159">
            <v>89</v>
          </cell>
          <cell r="B159" t="str">
            <v>CBA6</v>
          </cell>
          <cell r="C159" t="str">
            <v>CBA7</v>
          </cell>
          <cell r="D159">
            <v>2.2678999999999998E-2</v>
          </cell>
          <cell r="E159">
            <v>0.17808399999999999</v>
          </cell>
          <cell r="F159">
            <v>0.200763</v>
          </cell>
          <cell r="G159">
            <v>2.33</v>
          </cell>
          <cell r="K159">
            <v>4.8446369194690538E-2</v>
          </cell>
          <cell r="L159">
            <v>10.706108315098938</v>
          </cell>
          <cell r="M159">
            <v>10.706108315098938</v>
          </cell>
          <cell r="N159">
            <v>183.17544025011674</v>
          </cell>
          <cell r="O159">
            <v>0.63494786494538236</v>
          </cell>
          <cell r="P159">
            <v>85.787227788004898</v>
          </cell>
          <cell r="Q159">
            <v>2.2678999999999998E-2</v>
          </cell>
          <cell r="R159">
            <v>0.17808399999999999</v>
          </cell>
          <cell r="S159">
            <v>0.73021900000000006</v>
          </cell>
          <cell r="U159">
            <v>144</v>
          </cell>
          <cell r="V159">
            <v>158.4</v>
          </cell>
          <cell r="Y159">
            <v>0</v>
          </cell>
          <cell r="AB159" t="str">
            <v/>
          </cell>
          <cell r="AC159">
            <v>126.72000000000001</v>
          </cell>
          <cell r="AD159">
            <v>0.2112</v>
          </cell>
          <cell r="AE159">
            <v>0.8448</v>
          </cell>
          <cell r="AF159">
            <v>0.8448</v>
          </cell>
          <cell r="AG159">
            <v>0.8448</v>
          </cell>
          <cell r="AH159">
            <v>87.287227788004898</v>
          </cell>
          <cell r="AI159">
            <v>10.07</v>
          </cell>
          <cell r="AJ159">
            <v>14.6</v>
          </cell>
          <cell r="AK159">
            <v>10</v>
          </cell>
          <cell r="AL159">
            <v>0.25</v>
          </cell>
          <cell r="AM159">
            <v>1.4E-2</v>
          </cell>
          <cell r="AN159">
            <v>0.12655258178710938</v>
          </cell>
          <cell r="AO159">
            <v>0.22998046875</v>
          </cell>
          <cell r="AP159">
            <v>0.5062103271484375</v>
          </cell>
          <cell r="AQ159">
            <v>3.5010398454745939</v>
          </cell>
          <cell r="AR159">
            <v>3.5364207325113077</v>
          </cell>
          <cell r="AS159">
            <v>6.0379889764871626</v>
          </cell>
          <cell r="AT159">
            <v>0.62473394493378021</v>
          </cell>
          <cell r="AU159">
            <v>0.75128652672088958</v>
          </cell>
          <cell r="AV159">
            <v>4.3056692556421359</v>
          </cell>
          <cell r="AW159">
            <v>211.35404534863696</v>
          </cell>
          <cell r="AX159">
            <v>0.4129905706040361</v>
          </cell>
          <cell r="AY159">
            <v>254.64603619733589</v>
          </cell>
          <cell r="AZ159" t="str">
            <v>20°26'14''</v>
          </cell>
          <cell r="BA159" t="e">
            <v>#VALUE!</v>
          </cell>
          <cell r="BB159">
            <v>1E-3</v>
          </cell>
          <cell r="BC159" t="e">
            <v>#VALUE!</v>
          </cell>
          <cell r="BD159" t="e">
            <v>#VALUE!</v>
          </cell>
          <cell r="BE159" t="e">
            <v>#VALUE!</v>
          </cell>
          <cell r="BF159" t="e">
            <v>#VALUE!</v>
          </cell>
          <cell r="BG159" t="e">
            <v>#VALUE!</v>
          </cell>
          <cell r="BH159" t="e">
            <v>#VALUE!</v>
          </cell>
          <cell r="BI159" t="e">
            <v>#VALUE!</v>
          </cell>
          <cell r="BJ159" t="e">
            <v>#VALUE!</v>
          </cell>
          <cell r="BK159" t="e">
            <v>#VALUE!</v>
          </cell>
          <cell r="BL159" t="e">
            <v>#VALUE!</v>
          </cell>
          <cell r="BM159" t="e">
            <v>#VALUE!</v>
          </cell>
          <cell r="BN159">
            <v>3.0000000000086402E-2</v>
          </cell>
          <cell r="BO159">
            <v>730.17</v>
          </cell>
          <cell r="BP159">
            <v>728.7</v>
          </cell>
          <cell r="BQ159">
            <v>730.42000000000019</v>
          </cell>
          <cell r="BR159">
            <v>728.95</v>
          </cell>
          <cell r="BS159">
            <v>731</v>
          </cell>
          <cell r="BT159">
            <v>729.5</v>
          </cell>
          <cell r="BU159" t="str">
            <v/>
          </cell>
          <cell r="BV159">
            <v>0.57999999999981355</v>
          </cell>
          <cell r="BW159">
            <v>0.54999999999995453</v>
          </cell>
          <cell r="BX159">
            <v>0.82999999999981355</v>
          </cell>
          <cell r="BY159">
            <v>250</v>
          </cell>
          <cell r="BZ159">
            <v>0.83750000000000002</v>
          </cell>
          <cell r="CA159">
            <v>0.3125</v>
          </cell>
          <cell r="CB159">
            <v>0.56499999999988404</v>
          </cell>
          <cell r="CC159">
            <v>7</v>
          </cell>
          <cell r="CD159">
            <v>2.380952380952381E-4</v>
          </cell>
          <cell r="CE159">
            <v>0</v>
          </cell>
          <cell r="CF159">
            <v>0</v>
          </cell>
          <cell r="CG159">
            <v>0</v>
          </cell>
          <cell r="CH159">
            <v>0</v>
          </cell>
          <cell r="CI159">
            <v>2</v>
          </cell>
          <cell r="CJ159">
            <v>1</v>
          </cell>
          <cell r="CK159">
            <v>1.5</v>
          </cell>
          <cell r="CL159" t="e">
            <v>#VALUE!</v>
          </cell>
          <cell r="CM159" t="e">
            <v>#VALUE!</v>
          </cell>
          <cell r="CN159" t="e">
            <v>#VALUE!</v>
          </cell>
          <cell r="CO159" t="str">
            <v/>
          </cell>
          <cell r="CP159">
            <v>3</v>
          </cell>
          <cell r="CQ159">
            <v>3</v>
          </cell>
          <cell r="DV159" t="str">
            <v>250 mm</v>
          </cell>
          <cell r="DW159">
            <v>10.07</v>
          </cell>
          <cell r="DX159" t="str">
            <v>1</v>
          </cell>
          <cell r="DY159" t="str">
            <v>CS</v>
          </cell>
          <cell r="DZ159">
            <v>730.17000000000019</v>
          </cell>
          <cell r="EA159">
            <v>728.70000000000016</v>
          </cell>
        </row>
        <row r="160">
          <cell r="A160">
            <v>90</v>
          </cell>
          <cell r="B160" t="str">
            <v>CBA7</v>
          </cell>
          <cell r="C160" t="str">
            <v>CBA8</v>
          </cell>
          <cell r="D160">
            <v>8.1678000000000001E-2</v>
          </cell>
          <cell r="E160">
            <v>0.200763</v>
          </cell>
          <cell r="F160">
            <v>0.282441</v>
          </cell>
          <cell r="G160">
            <v>2.33</v>
          </cell>
          <cell r="K160">
            <v>0.25076535741446426</v>
          </cell>
          <cell r="L160">
            <v>10.956873672513401</v>
          </cell>
          <cell r="M160">
            <v>10.956873672513401</v>
          </cell>
          <cell r="N160">
            <v>180.80733809771507</v>
          </cell>
          <cell r="O160">
            <v>0.63389503014799931</v>
          </cell>
          <cell r="P160">
            <v>118.15860226072252</v>
          </cell>
          <cell r="Q160">
            <v>8.1678000000000001E-2</v>
          </cell>
          <cell r="R160">
            <v>0.200763</v>
          </cell>
          <cell r="S160">
            <v>1.0126600000000001</v>
          </cell>
          <cell r="U160">
            <v>208</v>
          </cell>
          <cell r="V160">
            <v>158.4</v>
          </cell>
          <cell r="Y160">
            <v>0</v>
          </cell>
          <cell r="AB160" t="str">
            <v/>
          </cell>
          <cell r="AC160">
            <v>126.72000000000001</v>
          </cell>
          <cell r="AD160">
            <v>0.30506666666666671</v>
          </cell>
          <cell r="AE160">
            <v>1.2202666666666668</v>
          </cell>
          <cell r="AF160">
            <v>1.2202666666666668</v>
          </cell>
          <cell r="AG160">
            <v>1.2202666666666668</v>
          </cell>
          <cell r="AH160">
            <v>119.65860226072252</v>
          </cell>
          <cell r="AI160">
            <v>54.73</v>
          </cell>
          <cell r="AJ160">
            <v>12.81</v>
          </cell>
          <cell r="AK160">
            <v>10</v>
          </cell>
          <cell r="AL160">
            <v>0.25</v>
          </cell>
          <cell r="AM160">
            <v>1.4E-2</v>
          </cell>
          <cell r="AN160">
            <v>0.15771842002868652</v>
          </cell>
          <cell r="AO160">
            <v>0.2435302734375</v>
          </cell>
          <cell r="AP160">
            <v>0.63087368011474609</v>
          </cell>
          <cell r="AQ160">
            <v>3.6672544092199431</v>
          </cell>
          <cell r="AR160">
            <v>3.1812278248085342</v>
          </cell>
          <cell r="AS160">
            <v>6.3627601211021041</v>
          </cell>
          <cell r="AT160">
            <v>0.68546151386050524</v>
          </cell>
          <cell r="AU160">
            <v>0.84317993388919177</v>
          </cell>
          <cell r="AV160">
            <v>4.0330982595249809</v>
          </cell>
          <cell r="AW160">
            <v>197.97424786452282</v>
          </cell>
          <cell r="AX160">
            <v>0.6044149860471093</v>
          </cell>
          <cell r="AY160">
            <v>246.15366276791491</v>
          </cell>
          <cell r="AZ160" t="str">
            <v>08°29'33''</v>
          </cell>
          <cell r="BA160" t="e">
            <v>#VALUE!</v>
          </cell>
          <cell r="BB160">
            <v>9.1999999999999998E-2</v>
          </cell>
          <cell r="BC160" t="e">
            <v>#VALUE!</v>
          </cell>
          <cell r="BD160" t="e">
            <v>#VALUE!</v>
          </cell>
          <cell r="BE160" t="e">
            <v>#VALUE!</v>
          </cell>
          <cell r="BF160" t="e">
            <v>#VALUE!</v>
          </cell>
          <cell r="BG160" t="e">
            <v>#VALUE!</v>
          </cell>
          <cell r="BH160" t="e">
            <v>#VALUE!</v>
          </cell>
          <cell r="BI160" t="e">
            <v>#VALUE!</v>
          </cell>
          <cell r="BJ160" t="e">
            <v>#VALUE!</v>
          </cell>
          <cell r="BK160" t="e">
            <v>#VALUE!</v>
          </cell>
          <cell r="BL160" t="e">
            <v>#VALUE!</v>
          </cell>
          <cell r="BM160" t="e">
            <v>#VALUE!</v>
          </cell>
          <cell r="BN160">
            <v>5.0000000000068212E-2</v>
          </cell>
          <cell r="BO160">
            <v>728.65</v>
          </cell>
          <cell r="BP160">
            <v>721.64</v>
          </cell>
          <cell r="BQ160">
            <v>728.9</v>
          </cell>
          <cell r="BR160">
            <v>721.89</v>
          </cell>
          <cell r="BS160">
            <v>729.5</v>
          </cell>
          <cell r="BT160">
            <v>722.5</v>
          </cell>
          <cell r="BU160" t="str">
            <v/>
          </cell>
          <cell r="BV160">
            <v>0.60000000000002274</v>
          </cell>
          <cell r="BW160">
            <v>0.61000000000001364</v>
          </cell>
          <cell r="BX160">
            <v>0.85000000000002274</v>
          </cell>
          <cell r="BY160">
            <v>250</v>
          </cell>
          <cell r="BZ160">
            <v>0.83750000000000002</v>
          </cell>
          <cell r="CA160">
            <v>0.3125</v>
          </cell>
          <cell r="CB160">
            <v>0.60500000000001819</v>
          </cell>
          <cell r="CC160">
            <v>8</v>
          </cell>
          <cell r="CD160" t="e">
            <v>#VALUE!</v>
          </cell>
          <cell r="CE160" t="e">
            <v>#VALUE!</v>
          </cell>
          <cell r="CF160">
            <v>0</v>
          </cell>
          <cell r="CG160">
            <v>0</v>
          </cell>
          <cell r="CH160" t="e">
            <v>#VALUE!</v>
          </cell>
          <cell r="CI160">
            <v>2</v>
          </cell>
          <cell r="CJ160">
            <v>1</v>
          </cell>
          <cell r="CK160">
            <v>1.5</v>
          </cell>
          <cell r="CL160" t="e">
            <v>#VALUE!</v>
          </cell>
          <cell r="CM160" t="e">
            <v>#VALUE!</v>
          </cell>
          <cell r="CN160" t="e">
            <v>#VALUE!</v>
          </cell>
          <cell r="CO160" t="str">
            <v/>
          </cell>
          <cell r="CP160">
            <v>3</v>
          </cell>
          <cell r="CQ160">
            <v>3</v>
          </cell>
          <cell r="DV160" t="str">
            <v>250 mm</v>
          </cell>
          <cell r="DW160">
            <v>54.73</v>
          </cell>
          <cell r="DX160" t="str">
            <v>1</v>
          </cell>
          <cell r="DY160" t="str">
            <v>CS</v>
          </cell>
          <cell r="DZ160">
            <v>728.65</v>
          </cell>
          <cell r="EA160">
            <v>721.64</v>
          </cell>
        </row>
        <row r="161">
          <cell r="A161">
            <v>91</v>
          </cell>
          <cell r="B161" t="str">
            <v>CBA8</v>
          </cell>
          <cell r="C161" t="str">
            <v>ALIVBA9</v>
          </cell>
          <cell r="D161">
            <v>4.9570605000000004E-2</v>
          </cell>
          <cell r="E161">
            <v>0.282441</v>
          </cell>
          <cell r="F161">
            <v>0.33201160499999999</v>
          </cell>
          <cell r="G161">
            <v>2.33</v>
          </cell>
          <cell r="K161">
            <v>0.11863535578156598</v>
          </cell>
          <cell r="L161">
            <v>11.075509028294967</v>
          </cell>
          <cell r="M161">
            <v>11.075509028294967</v>
          </cell>
          <cell r="N161">
            <v>179.71587067719258</v>
          </cell>
          <cell r="O161">
            <v>0.63534379172229649</v>
          </cell>
          <cell r="P161">
            <v>156.06813975473227</v>
          </cell>
          <cell r="Q161">
            <v>4.9570605000000004E-2</v>
          </cell>
          <cell r="R161">
            <v>0.282441</v>
          </cell>
          <cell r="S161">
            <v>1.344671605</v>
          </cell>
          <cell r="U161">
            <v>234</v>
          </cell>
          <cell r="V161">
            <v>158.4</v>
          </cell>
          <cell r="AB161" t="str">
            <v/>
          </cell>
          <cell r="AC161">
            <v>126.72000000000001</v>
          </cell>
          <cell r="AD161">
            <v>0.34320000000000006</v>
          </cell>
          <cell r="AE161">
            <v>1.3728000000000002</v>
          </cell>
          <cell r="AF161">
            <v>1.3728000000000002</v>
          </cell>
          <cell r="AG161">
            <v>1.3728000000000002</v>
          </cell>
          <cell r="AH161">
            <v>157.56813975473227</v>
          </cell>
          <cell r="AI161">
            <v>29.96</v>
          </cell>
          <cell r="AJ161">
            <v>15.59</v>
          </cell>
          <cell r="AK161">
            <v>10</v>
          </cell>
          <cell r="AL161">
            <v>0.25</v>
          </cell>
          <cell r="AM161">
            <v>1.4E-2</v>
          </cell>
          <cell r="AN161">
            <v>0.17625796794891357</v>
          </cell>
          <cell r="AO161">
            <v>0.247802734375</v>
          </cell>
          <cell r="AP161">
            <v>0.7050318717956543</v>
          </cell>
          <cell r="AQ161">
            <v>4.2598178365089723</v>
          </cell>
          <cell r="AR161">
            <v>3.3738363899118076</v>
          </cell>
          <cell r="AS161">
            <v>8.462877495818077</v>
          </cell>
          <cell r="AT161">
            <v>0.9248750254964313</v>
          </cell>
          <cell r="AU161">
            <v>1.1011329934453449</v>
          </cell>
          <cell r="AV161">
            <v>4.4492549849702625</v>
          </cell>
          <cell r="AW161">
            <v>218.40229335516159</v>
          </cell>
          <cell r="AX161">
            <v>0.72145826554347581</v>
          </cell>
          <cell r="AY161">
            <v>249.0407446952469</v>
          </cell>
          <cell r="AZ161" t="str">
            <v>02°53'13''</v>
          </cell>
          <cell r="BA161" t="e">
            <v>#VALUE!</v>
          </cell>
          <cell r="BB161">
            <v>0.25800000000000001</v>
          </cell>
          <cell r="BC161" t="e">
            <v>#VALUE!</v>
          </cell>
          <cell r="BD161" t="e">
            <v>#VALUE!</v>
          </cell>
          <cell r="BE161" t="e">
            <v>#VALUE!</v>
          </cell>
          <cell r="BF161" t="e">
            <v>#VALUE!</v>
          </cell>
          <cell r="BG161" t="e">
            <v>#VALUE!</v>
          </cell>
          <cell r="BH161" t="e">
            <v>#VALUE!</v>
          </cell>
          <cell r="BI161" t="e">
            <v>#VALUE!</v>
          </cell>
          <cell r="BJ161" t="e">
            <v>#VALUE!</v>
          </cell>
          <cell r="BK161" t="e">
            <v>#VALUE!</v>
          </cell>
          <cell r="BL161" t="e">
            <v>#VALUE!</v>
          </cell>
          <cell r="BM161" t="e">
            <v>#VALUE!</v>
          </cell>
          <cell r="BN161">
            <v>2.9999999999972715E-2</v>
          </cell>
          <cell r="BO161">
            <v>721.61</v>
          </cell>
          <cell r="BP161">
            <v>716.94</v>
          </cell>
          <cell r="BQ161">
            <v>721.86</v>
          </cell>
          <cell r="BR161">
            <v>717.19</v>
          </cell>
          <cell r="BS161">
            <v>722.5</v>
          </cell>
          <cell r="BT161">
            <v>717.8</v>
          </cell>
          <cell r="BU161" t="str">
            <v/>
          </cell>
          <cell r="BV161">
            <v>0.63999999999998636</v>
          </cell>
          <cell r="BW161">
            <v>0.60999999999989996</v>
          </cell>
          <cell r="BX161">
            <v>0.88999999999998636</v>
          </cell>
          <cell r="BY161">
            <v>250</v>
          </cell>
          <cell r="BZ161">
            <v>0.83750000000000002</v>
          </cell>
          <cell r="CA161">
            <v>0.3125</v>
          </cell>
          <cell r="CB161">
            <v>0.62499999999994316</v>
          </cell>
          <cell r="CC161">
            <v>9</v>
          </cell>
          <cell r="CD161" t="e">
            <v>#VALUE!</v>
          </cell>
          <cell r="CE161" t="e">
            <v>#VALUE!</v>
          </cell>
          <cell r="CF161">
            <v>0</v>
          </cell>
          <cell r="CG161">
            <v>0</v>
          </cell>
          <cell r="CH161" t="e">
            <v>#VALUE!</v>
          </cell>
          <cell r="CI161">
            <v>2</v>
          </cell>
          <cell r="CJ161">
            <v>1</v>
          </cell>
          <cell r="CK161">
            <v>1.5</v>
          </cell>
          <cell r="CL161" t="e">
            <v>#VALUE!</v>
          </cell>
          <cell r="CM161" t="e">
            <v>#VALUE!</v>
          </cell>
          <cell r="CN161" t="e">
            <v>#VALUE!</v>
          </cell>
          <cell r="CO161" t="str">
            <v/>
          </cell>
          <cell r="CP161">
            <v>3</v>
          </cell>
          <cell r="CQ161">
            <v>3</v>
          </cell>
          <cell r="DV161" t="str">
            <v>250 mm</v>
          </cell>
          <cell r="DW161">
            <v>29.96</v>
          </cell>
          <cell r="DX161" t="str">
            <v>1</v>
          </cell>
          <cell r="DY161" t="str">
            <v>CS</v>
          </cell>
          <cell r="DZ161">
            <v>721.61</v>
          </cell>
          <cell r="EA161">
            <v>716.94</v>
          </cell>
        </row>
        <row r="162">
          <cell r="A162">
            <v>91</v>
          </cell>
          <cell r="B162" t="str">
            <v>ALIVBA9</v>
          </cell>
          <cell r="C162" t="str">
            <v>BOTBA9</v>
          </cell>
          <cell r="F162">
            <v>0.33201160499999999</v>
          </cell>
          <cell r="G162">
            <v>2.33</v>
          </cell>
          <cell r="K162">
            <v>2.9753652845035367E-2</v>
          </cell>
          <cell r="L162">
            <v>11.105262681140003</v>
          </cell>
          <cell r="M162">
            <v>11.105262681140003</v>
          </cell>
          <cell r="N162">
            <v>179.44495169647078</v>
          </cell>
          <cell r="O162">
            <v>0.63082225913621159</v>
          </cell>
          <cell r="P162">
            <v>156.06813975473227</v>
          </cell>
          <cell r="Q162">
            <v>0</v>
          </cell>
          <cell r="R162">
            <v>0</v>
          </cell>
          <cell r="S162">
            <v>0</v>
          </cell>
          <cell r="V162">
            <v>158.4</v>
          </cell>
          <cell r="AB162" t="str">
            <v/>
          </cell>
          <cell r="AC162" t="str">
            <v/>
          </cell>
          <cell r="AD162" t="str">
            <v/>
          </cell>
          <cell r="AE162" t="str">
            <v/>
          </cell>
          <cell r="AF162" t="str">
            <v/>
          </cell>
          <cell r="AG162" t="str">
            <v/>
          </cell>
          <cell r="AH162">
            <v>156.06813975473227</v>
          </cell>
          <cell r="AI162">
            <v>3.01</v>
          </cell>
          <cell r="AJ162">
            <v>1.33</v>
          </cell>
          <cell r="AK162">
            <v>16</v>
          </cell>
          <cell r="AL162">
            <v>0.4</v>
          </cell>
          <cell r="AM162">
            <v>1.4E-2</v>
          </cell>
          <cell r="AN162">
            <v>0.27619400024414065</v>
          </cell>
          <cell r="AO162">
            <v>0.28671875000000002</v>
          </cell>
          <cell r="AP162">
            <v>0.69048500061035156</v>
          </cell>
          <cell r="AQ162">
            <v>1.6862166041462696</v>
          </cell>
          <cell r="AR162">
            <v>1.0752450835712817</v>
          </cell>
          <cell r="AS162">
            <v>1.136341757740517</v>
          </cell>
          <cell r="AT162">
            <v>0.14491979796628834</v>
          </cell>
          <cell r="AU162">
            <v>0.42111379821042899</v>
          </cell>
          <cell r="AV162">
            <v>1.7777473790387754</v>
          </cell>
          <cell r="AW162">
            <v>223.39832423706909</v>
          </cell>
          <cell r="AX162">
            <v>0.69860926794201739</v>
          </cell>
          <cell r="AY162">
            <v>284.50689034058991</v>
          </cell>
          <cell r="AZ162" t="str">
            <v>35°27'58''</v>
          </cell>
          <cell r="BA162" t="e">
            <v>#VALUE!</v>
          </cell>
          <cell r="BB162">
            <v>1E-3</v>
          </cell>
          <cell r="BC162" t="e">
            <v>#VALUE!</v>
          </cell>
          <cell r="BD162" t="e">
            <v>#VALUE!</v>
          </cell>
          <cell r="BE162" t="e">
            <v>#VALUE!</v>
          </cell>
          <cell r="BF162" t="e">
            <v>#VALUE!</v>
          </cell>
          <cell r="BG162" t="e">
            <v>#VALUE!</v>
          </cell>
          <cell r="BH162" t="e">
            <v>#VALUE!</v>
          </cell>
          <cell r="BI162" t="e">
            <v>#VALUE!</v>
          </cell>
          <cell r="BJ162" t="e">
            <v>#VALUE!</v>
          </cell>
          <cell r="BK162" t="e">
            <v>#VALUE!</v>
          </cell>
          <cell r="BL162" t="e">
            <v>#VALUE!</v>
          </cell>
          <cell r="BM162" t="e">
            <v>#VALUE!</v>
          </cell>
          <cell r="BN162">
            <v>3.0000000000086402E-2</v>
          </cell>
          <cell r="BO162">
            <v>716.91</v>
          </cell>
          <cell r="BP162">
            <v>716.87</v>
          </cell>
          <cell r="BQ162">
            <v>717.31000000000006</v>
          </cell>
          <cell r="BR162">
            <v>717.27</v>
          </cell>
          <cell r="BS162">
            <v>717.8</v>
          </cell>
          <cell r="BT162">
            <v>717.6</v>
          </cell>
          <cell r="BU162" t="str">
            <v/>
          </cell>
          <cell r="BV162">
            <v>0.48999999999989541</v>
          </cell>
          <cell r="BW162">
            <v>0.33000000000004093</v>
          </cell>
          <cell r="BX162">
            <v>0.88999999999989543</v>
          </cell>
          <cell r="BY162">
            <v>400</v>
          </cell>
          <cell r="BZ162">
            <v>1.1000000000000001</v>
          </cell>
          <cell r="CA162">
            <v>0.5</v>
          </cell>
          <cell r="CB162">
            <v>0.40999999999996817</v>
          </cell>
          <cell r="CC162">
            <v>9</v>
          </cell>
          <cell r="CD162" t="e">
            <v>#VALUE!</v>
          </cell>
          <cell r="CE162" t="e">
            <v>#VALUE!</v>
          </cell>
          <cell r="CF162">
            <v>0</v>
          </cell>
          <cell r="CG162">
            <v>0</v>
          </cell>
          <cell r="CH162" t="e">
            <v>#VALUE!</v>
          </cell>
          <cell r="CI162">
            <v>2</v>
          </cell>
          <cell r="CJ162">
            <v>1</v>
          </cell>
          <cell r="CK162">
            <v>1.5</v>
          </cell>
          <cell r="CL162" t="e">
            <v>#VALUE!</v>
          </cell>
          <cell r="CM162" t="e">
            <v>#VALUE!</v>
          </cell>
          <cell r="CN162" t="e">
            <v>#VALUE!</v>
          </cell>
          <cell r="CO162" t="str">
            <v/>
          </cell>
          <cell r="CP162">
            <v>3</v>
          </cell>
          <cell r="CQ162">
            <v>3</v>
          </cell>
          <cell r="DV162" t="str">
            <v>400 mm</v>
          </cell>
          <cell r="DW162">
            <v>3.01</v>
          </cell>
          <cell r="DX162" t="str">
            <v>1</v>
          </cell>
          <cell r="DY162" t="str">
            <v>CS</v>
          </cell>
          <cell r="DZ162">
            <v>716.91000000000008</v>
          </cell>
          <cell r="EA162">
            <v>716.87000000000012</v>
          </cell>
        </row>
        <row r="163">
          <cell r="A163">
            <v>92</v>
          </cell>
          <cell r="B163" t="str">
            <v>ALIVBA9</v>
          </cell>
          <cell r="C163" t="str">
            <v>CBA10</v>
          </cell>
          <cell r="F163">
            <v>0</v>
          </cell>
          <cell r="G163" t="str">
            <v/>
          </cell>
          <cell r="K163" t="str">
            <v/>
          </cell>
          <cell r="L163" t="str">
            <v/>
          </cell>
          <cell r="M163" t="str">
            <v/>
          </cell>
          <cell r="N163">
            <v>0</v>
          </cell>
          <cell r="O163" t="str">
            <v/>
          </cell>
          <cell r="P163" t="str">
            <v/>
          </cell>
          <cell r="Q163">
            <v>0</v>
          </cell>
          <cell r="S163">
            <v>1.344671605</v>
          </cell>
          <cell r="U163">
            <v>234</v>
          </cell>
          <cell r="V163">
            <v>158.4</v>
          </cell>
          <cell r="AB163" t="str">
            <v/>
          </cell>
          <cell r="AC163">
            <v>126.72000000000001</v>
          </cell>
          <cell r="AD163">
            <v>0.34320000000000006</v>
          </cell>
          <cell r="AE163">
            <v>1.3728000000000002</v>
          </cell>
          <cell r="AF163">
            <v>1.3728000000000002</v>
          </cell>
          <cell r="AG163">
            <v>1.3728000000000002</v>
          </cell>
          <cell r="AH163">
            <v>1.5</v>
          </cell>
          <cell r="AI163">
            <v>8.2200000000000006</v>
          </cell>
          <cell r="AJ163">
            <v>8.0299999999999994</v>
          </cell>
          <cell r="AK163">
            <v>8</v>
          </cell>
          <cell r="AL163">
            <v>0.2</v>
          </cell>
          <cell r="AM163">
            <v>1.4E-2</v>
          </cell>
          <cell r="AN163">
            <v>2.0281982421875004E-2</v>
          </cell>
          <cell r="AO163">
            <v>3.125E-2</v>
          </cell>
          <cell r="AP163">
            <v>0.10140991210937501</v>
          </cell>
          <cell r="AQ163">
            <v>0.89874683531076915</v>
          </cell>
          <cell r="AR163">
            <v>2.4386321329713647</v>
          </cell>
          <cell r="AS163">
            <v>0.67550084935202637</v>
          </cell>
          <cell r="AT163">
            <v>4.1169514474063341E-2</v>
          </cell>
          <cell r="AU163">
            <v>6.1451496895938346E-2</v>
          </cell>
          <cell r="AV163">
            <v>2.7517902997688397</v>
          </cell>
          <cell r="AW163">
            <v>86.45004189973443</v>
          </cell>
          <cell r="AX163">
            <v>1.7351061573107323E-2</v>
          </cell>
          <cell r="AY163">
            <v>248.45936633901906</v>
          </cell>
          <cell r="AZ163" t="str">
            <v>00°00'00''</v>
          </cell>
          <cell r="BA163" t="e">
            <v>#VALUE!</v>
          </cell>
          <cell r="BB163">
            <v>1E-3</v>
          </cell>
          <cell r="BC163" t="e">
            <v>#VALUE!</v>
          </cell>
          <cell r="BD163" t="e">
            <v>#VALUE!</v>
          </cell>
          <cell r="BE163" t="e">
            <v>#VALUE!</v>
          </cell>
          <cell r="BF163" t="e">
            <v>#VALUE!</v>
          </cell>
          <cell r="BG163" t="e">
            <v>#VALUE!</v>
          </cell>
          <cell r="BH163" t="e">
            <v>#VALUE!</v>
          </cell>
          <cell r="BI163" t="e">
            <v>#VALUE!</v>
          </cell>
          <cell r="BJ163" t="e">
            <v>#VALUE!</v>
          </cell>
          <cell r="BK163" t="e">
            <v>#VALUE!</v>
          </cell>
          <cell r="BL163" t="e">
            <v>#VALUE!</v>
          </cell>
          <cell r="BM163" t="e">
            <v>#VALUE!</v>
          </cell>
          <cell r="BN163">
            <v>3.0000000000086402E-2</v>
          </cell>
          <cell r="BO163">
            <v>716.91</v>
          </cell>
          <cell r="BP163">
            <v>716.25</v>
          </cell>
          <cell r="BQ163">
            <v>717.11000000000013</v>
          </cell>
          <cell r="BR163">
            <v>716.45</v>
          </cell>
          <cell r="BS163">
            <v>717.8</v>
          </cell>
          <cell r="BT163">
            <v>717.2</v>
          </cell>
          <cell r="BU163" t="str">
            <v/>
          </cell>
          <cell r="BV163">
            <v>0.6899999999998272</v>
          </cell>
          <cell r="BW163">
            <v>0.75</v>
          </cell>
          <cell r="BX163">
            <v>0.88999999999982715</v>
          </cell>
          <cell r="BY163">
            <v>200</v>
          </cell>
          <cell r="BZ163">
            <v>0.75</v>
          </cell>
          <cell r="CA163">
            <v>0.25</v>
          </cell>
          <cell r="CB163">
            <v>0.7199999999999136</v>
          </cell>
          <cell r="CC163">
            <v>10</v>
          </cell>
          <cell r="CD163" t="e">
            <v>#VALUE!</v>
          </cell>
          <cell r="CE163" t="e">
            <v>#VALUE!</v>
          </cell>
          <cell r="CF163">
            <v>0</v>
          </cell>
          <cell r="CG163">
            <v>0</v>
          </cell>
          <cell r="CH163" t="e">
            <v>#VALUE!</v>
          </cell>
          <cell r="CI163">
            <v>2</v>
          </cell>
          <cell r="CJ163">
            <v>1</v>
          </cell>
          <cell r="CK163">
            <v>1.5</v>
          </cell>
          <cell r="CL163" t="e">
            <v>#VALUE!</v>
          </cell>
          <cell r="CM163" t="e">
            <v>#VALUE!</v>
          </cell>
          <cell r="CN163" t="e">
            <v>#VALUE!</v>
          </cell>
          <cell r="CO163" t="str">
            <v/>
          </cell>
          <cell r="CP163">
            <v>3</v>
          </cell>
          <cell r="CQ163">
            <v>3</v>
          </cell>
          <cell r="DV163" t="str">
            <v>200 mm</v>
          </cell>
          <cell r="DW163">
            <v>8.2200000000000006</v>
          </cell>
          <cell r="DX163" t="str">
            <v>1</v>
          </cell>
          <cell r="DY163" t="str">
            <v>CS</v>
          </cell>
          <cell r="DZ163">
            <v>716.91000000000008</v>
          </cell>
          <cell r="EA163">
            <v>716.25000000000011</v>
          </cell>
        </row>
        <row r="164">
          <cell r="A164">
            <v>93</v>
          </cell>
          <cell r="B164" t="str">
            <v>CBA10</v>
          </cell>
          <cell r="C164" t="str">
            <v>CBA11</v>
          </cell>
          <cell r="D164">
            <v>2.2443000000000001E-2</v>
          </cell>
          <cell r="E164">
            <v>0</v>
          </cell>
          <cell r="F164">
            <v>2.2443000000000001E-2</v>
          </cell>
          <cell r="G164">
            <v>2.33</v>
          </cell>
          <cell r="K164">
            <v>0.14807378219259548</v>
          </cell>
          <cell r="L164">
            <v>0.14807378219259548</v>
          </cell>
          <cell r="M164">
            <v>5</v>
          </cell>
          <cell r="N164">
            <v>279.62630691925784</v>
          </cell>
          <cell r="O164">
            <v>0.63534593437945819</v>
          </cell>
          <cell r="P164">
            <v>3.9872107501275318</v>
          </cell>
          <cell r="Q164">
            <v>2.2443000000000001E-2</v>
          </cell>
          <cell r="S164">
            <v>1.367114605</v>
          </cell>
          <cell r="U164">
            <v>234</v>
          </cell>
          <cell r="V164">
            <v>158.4</v>
          </cell>
          <cell r="AB164" t="str">
            <v/>
          </cell>
          <cell r="AC164">
            <v>126.72000000000001</v>
          </cell>
          <cell r="AD164">
            <v>0.34320000000000006</v>
          </cell>
          <cell r="AE164">
            <v>1.3728000000000002</v>
          </cell>
          <cell r="AF164">
            <v>1.3728000000000002</v>
          </cell>
          <cell r="AG164">
            <v>1.3728000000000002</v>
          </cell>
          <cell r="AH164">
            <v>5.4872107501275318</v>
          </cell>
          <cell r="AI164">
            <v>14.020000000000001</v>
          </cell>
          <cell r="AJ164">
            <v>15.12</v>
          </cell>
          <cell r="AK164">
            <v>10</v>
          </cell>
          <cell r="AL164">
            <v>0.25</v>
          </cell>
          <cell r="AM164">
            <v>1.4E-2</v>
          </cell>
          <cell r="AN164">
            <v>3.0622005462646484E-2</v>
          </cell>
          <cell r="AO164">
            <v>5.859375E-2</v>
          </cell>
          <cell r="AP164">
            <v>0.12248802185058594</v>
          </cell>
          <cell r="AQ164">
            <v>1.5959783551680105</v>
          </cell>
          <cell r="AR164">
            <v>3.5154419174891882</v>
          </cell>
          <cell r="AS164">
            <v>1.8634047295152576</v>
          </cell>
          <cell r="AT164">
            <v>0.12982400153745097</v>
          </cell>
          <cell r="AU164">
            <v>0.16044600700009745</v>
          </cell>
          <cell r="AV164">
            <v>4.3816747174665265</v>
          </cell>
          <cell r="AW164">
            <v>215.08495473145271</v>
          </cell>
          <cell r="AX164">
            <v>2.5511829765027798E-2</v>
          </cell>
          <cell r="AY164">
            <v>249.83828762376996</v>
          </cell>
          <cell r="AZ164" t="str">
            <v>01°22'44''</v>
          </cell>
          <cell r="BA164" t="e">
            <v>#VALUE!</v>
          </cell>
          <cell r="BB164">
            <v>9.9000000000000005E-2</v>
          </cell>
          <cell r="BC164" t="e">
            <v>#VALUE!</v>
          </cell>
          <cell r="BD164" t="e">
            <v>#VALUE!</v>
          </cell>
          <cell r="BE164" t="e">
            <v>#VALUE!</v>
          </cell>
          <cell r="BF164" t="e">
            <v>#VALUE!</v>
          </cell>
          <cell r="BG164" t="e">
            <v>#VALUE!</v>
          </cell>
          <cell r="BH164" t="e">
            <v>#VALUE!</v>
          </cell>
          <cell r="BI164" t="e">
            <v>#VALUE!</v>
          </cell>
          <cell r="BJ164" t="e">
            <v>#VALUE!</v>
          </cell>
          <cell r="BK164" t="e">
            <v>#VALUE!</v>
          </cell>
          <cell r="BL164" t="e">
            <v>#VALUE!</v>
          </cell>
          <cell r="BM164" t="e">
            <v>#VALUE!</v>
          </cell>
          <cell r="BN164">
            <v>2.9999999999972715E-2</v>
          </cell>
          <cell r="BO164">
            <v>716.22</v>
          </cell>
          <cell r="BP164">
            <v>714.1</v>
          </cell>
          <cell r="BQ164">
            <v>716.47000000000014</v>
          </cell>
          <cell r="BR164">
            <v>714.35</v>
          </cell>
          <cell r="BS164">
            <v>717.2</v>
          </cell>
          <cell r="BT164">
            <v>715</v>
          </cell>
          <cell r="BU164" t="str">
            <v/>
          </cell>
          <cell r="BV164">
            <v>0.7299999999999045</v>
          </cell>
          <cell r="BW164">
            <v>0.64999999999997726</v>
          </cell>
          <cell r="BX164">
            <v>0.9799999999999045</v>
          </cell>
          <cell r="BY164">
            <v>250</v>
          </cell>
          <cell r="BZ164">
            <v>0.83750000000000002</v>
          </cell>
          <cell r="CA164">
            <v>0.3125</v>
          </cell>
          <cell r="CB164">
            <v>0.68999999999994088</v>
          </cell>
          <cell r="CC164">
            <v>10</v>
          </cell>
          <cell r="CD164" t="e">
            <v>#VALUE!</v>
          </cell>
          <cell r="CE164" t="e">
            <v>#VALUE!</v>
          </cell>
          <cell r="CF164">
            <v>0</v>
          </cell>
          <cell r="CG164">
            <v>0</v>
          </cell>
          <cell r="CH164" t="e">
            <v>#VALUE!</v>
          </cell>
          <cell r="CI164">
            <v>2</v>
          </cell>
          <cell r="CJ164">
            <v>1</v>
          </cell>
          <cell r="CK164">
            <v>1.5</v>
          </cell>
          <cell r="CL164" t="e">
            <v>#VALUE!</v>
          </cell>
          <cell r="CM164" t="e">
            <v>#VALUE!</v>
          </cell>
          <cell r="CN164" t="e">
            <v>#VALUE!</v>
          </cell>
          <cell r="CO164" t="str">
            <v/>
          </cell>
          <cell r="CP164">
            <v>3</v>
          </cell>
          <cell r="CQ164">
            <v>3</v>
          </cell>
          <cell r="DV164" t="str">
            <v>250 mm</v>
          </cell>
          <cell r="DW164">
            <v>14.020000000000001</v>
          </cell>
          <cell r="DX164" t="str">
            <v>1</v>
          </cell>
          <cell r="DY164" t="str">
            <v>CS</v>
          </cell>
          <cell r="DZ164">
            <v>716.22000000000014</v>
          </cell>
          <cell r="EA164">
            <v>714.10000000000014</v>
          </cell>
        </row>
        <row r="165">
          <cell r="A165">
            <v>94</v>
          </cell>
          <cell r="B165" t="str">
            <v>CBA11</v>
          </cell>
          <cell r="C165" t="str">
            <v>CBA12</v>
          </cell>
          <cell r="D165">
            <v>1.8057E-2</v>
          </cell>
          <cell r="E165">
            <v>2.2443000000000001E-2</v>
          </cell>
          <cell r="F165">
            <v>4.0500000000000001E-2</v>
          </cell>
          <cell r="G165">
            <v>2.33</v>
          </cell>
          <cell r="K165">
            <v>0.13112370560310069</v>
          </cell>
          <cell r="L165">
            <v>5.1311237056031009</v>
          </cell>
          <cell r="M165">
            <v>5.1311237056031009</v>
          </cell>
          <cell r="N165">
            <v>275.68787453637793</v>
          </cell>
          <cell r="O165">
            <v>0.63518285187461587</v>
          </cell>
          <cell r="P165">
            <v>11.079255270325879</v>
          </cell>
          <cell r="Q165">
            <v>1.8057E-2</v>
          </cell>
          <cell r="R165">
            <v>2.2443000000000001E-2</v>
          </cell>
          <cell r="S165">
            <v>1.407614605</v>
          </cell>
          <cell r="U165">
            <v>234</v>
          </cell>
          <cell r="V165">
            <v>158.4</v>
          </cell>
          <cell r="AB165" t="str">
            <v/>
          </cell>
          <cell r="AC165">
            <v>126.72000000000001</v>
          </cell>
          <cell r="AD165">
            <v>0.34320000000000006</v>
          </cell>
          <cell r="AE165">
            <v>1.3728000000000002</v>
          </cell>
          <cell r="AF165">
            <v>1.3728000000000002</v>
          </cell>
          <cell r="AG165">
            <v>1.3728000000000002</v>
          </cell>
          <cell r="AH165">
            <v>12.579255270325879</v>
          </cell>
          <cell r="AI165">
            <v>16.27</v>
          </cell>
          <cell r="AJ165">
            <v>16.78</v>
          </cell>
          <cell r="AK165">
            <v>10</v>
          </cell>
          <cell r="AL165">
            <v>0.25</v>
          </cell>
          <cell r="AM165">
            <v>1.4E-2</v>
          </cell>
          <cell r="AN165">
            <v>4.4983625411987305E-2</v>
          </cell>
          <cell r="AO165">
            <v>8.984375E-2</v>
          </cell>
          <cell r="AP165">
            <v>0.17993450164794922</v>
          </cell>
          <cell r="AQ165">
            <v>2.0947086287736738</v>
          </cell>
          <cell r="AR165">
            <v>3.778975196987409</v>
          </cell>
          <cell r="AS165">
            <v>2.8520803573869773</v>
          </cell>
          <cell r="AT165">
            <v>0.22363935980932134</v>
          </cell>
          <cell r="AU165">
            <v>0.26862298522130867</v>
          </cell>
          <cell r="AV165">
            <v>4.6159406516990629</v>
          </cell>
          <cell r="AW165">
            <v>226.58445688725405</v>
          </cell>
          <cell r="AX165">
            <v>5.5516849845464816E-2</v>
          </cell>
          <cell r="AY165">
            <v>286.01071695489856</v>
          </cell>
          <cell r="AZ165" t="str">
            <v>36°10'21''</v>
          </cell>
          <cell r="BA165" t="e">
            <v>#VALUE!</v>
          </cell>
          <cell r="BB165">
            <v>0.108</v>
          </cell>
          <cell r="BC165" t="e">
            <v>#VALUE!</v>
          </cell>
          <cell r="BD165" t="e">
            <v>#VALUE!</v>
          </cell>
          <cell r="BE165" t="e">
            <v>#VALUE!</v>
          </cell>
          <cell r="BF165" t="e">
            <v>#VALUE!</v>
          </cell>
          <cell r="BG165" t="e">
            <v>#VALUE!</v>
          </cell>
          <cell r="BH165" t="e">
            <v>#VALUE!</v>
          </cell>
          <cell r="BI165" t="e">
            <v>#VALUE!</v>
          </cell>
          <cell r="BJ165" t="e">
            <v>#VALUE!</v>
          </cell>
          <cell r="BK165" t="e">
            <v>#VALUE!</v>
          </cell>
          <cell r="BL165" t="e">
            <v>#VALUE!</v>
          </cell>
          <cell r="BM165" t="e">
            <v>#VALUE!</v>
          </cell>
          <cell r="BN165">
            <v>2.9999999999972715E-2</v>
          </cell>
          <cell r="BO165">
            <v>714.07</v>
          </cell>
          <cell r="BP165">
            <v>711.34</v>
          </cell>
          <cell r="BQ165">
            <v>714.32000000000016</v>
          </cell>
          <cell r="BR165">
            <v>711.59</v>
          </cell>
          <cell r="BS165">
            <v>715</v>
          </cell>
          <cell r="BT165">
            <v>712.5</v>
          </cell>
          <cell r="BU165" t="str">
            <v/>
          </cell>
          <cell r="BV165">
            <v>0.67999999999983629</v>
          </cell>
          <cell r="BW165">
            <v>0.90999999999996817</v>
          </cell>
          <cell r="BX165">
            <v>0.92999999999983629</v>
          </cell>
          <cell r="BY165">
            <v>250</v>
          </cell>
          <cell r="BZ165">
            <v>0.83750000000000002</v>
          </cell>
          <cell r="CA165">
            <v>0.3125</v>
          </cell>
          <cell r="CB165">
            <v>0.79499999999990223</v>
          </cell>
          <cell r="CC165">
            <v>10</v>
          </cell>
          <cell r="CD165" t="e">
            <v>#VALUE!</v>
          </cell>
          <cell r="CE165" t="e">
            <v>#VALUE!</v>
          </cell>
          <cell r="CF165">
            <v>0</v>
          </cell>
          <cell r="CG165">
            <v>0</v>
          </cell>
          <cell r="CH165" t="e">
            <v>#VALUE!</v>
          </cell>
          <cell r="CI165">
            <v>2</v>
          </cell>
          <cell r="CJ165">
            <v>1</v>
          </cell>
          <cell r="CK165">
            <v>1.5</v>
          </cell>
          <cell r="CL165" t="e">
            <v>#VALUE!</v>
          </cell>
          <cell r="CM165" t="e">
            <v>#VALUE!</v>
          </cell>
          <cell r="CN165" t="e">
            <v>#VALUE!</v>
          </cell>
          <cell r="CO165" t="str">
            <v/>
          </cell>
          <cell r="CP165">
            <v>3</v>
          </cell>
          <cell r="CQ165">
            <v>3</v>
          </cell>
          <cell r="DV165" t="str">
            <v>250 mm</v>
          </cell>
          <cell r="DW165">
            <v>16.27</v>
          </cell>
          <cell r="DX165" t="str">
            <v>1</v>
          </cell>
          <cell r="DY165" t="str">
            <v>CS</v>
          </cell>
          <cell r="DZ165">
            <v>714.07000000000016</v>
          </cell>
          <cell r="EA165">
            <v>711.34000000000015</v>
          </cell>
        </row>
        <row r="166">
          <cell r="A166">
            <v>95</v>
          </cell>
          <cell r="B166" t="str">
            <v>CBA12</v>
          </cell>
          <cell r="C166" t="str">
            <v>CBA13</v>
          </cell>
          <cell r="D166">
            <v>1.7524245000000001E-2</v>
          </cell>
          <cell r="E166">
            <v>4.0500000000000001E-2</v>
          </cell>
          <cell r="F166">
            <v>5.8024245000000002E-2</v>
          </cell>
          <cell r="G166">
            <v>2.33</v>
          </cell>
          <cell r="K166">
            <v>0.13707899617298944</v>
          </cell>
          <cell r="L166">
            <v>5.2682027017760902</v>
          </cell>
          <cell r="M166">
            <v>5.2682027017760902</v>
          </cell>
          <cell r="N166">
            <v>271.72899210702553</v>
          </cell>
          <cell r="O166">
            <v>0.63397948164146867</v>
          </cell>
          <cell r="P166">
            <v>21.07512709381006</v>
          </cell>
          <cell r="Q166">
            <v>1.7524245000000001E-2</v>
          </cell>
          <cell r="R166">
            <v>4.0500000000000001E-2</v>
          </cell>
          <cell r="S166">
            <v>1.4656388499999999</v>
          </cell>
          <cell r="U166">
            <v>239</v>
          </cell>
          <cell r="V166">
            <v>158.4</v>
          </cell>
          <cell r="AB166" t="str">
            <v/>
          </cell>
          <cell r="AC166">
            <v>126.72000000000001</v>
          </cell>
          <cell r="AD166">
            <v>0.35053333333333336</v>
          </cell>
          <cell r="AE166">
            <v>1.4021333333333335</v>
          </cell>
          <cell r="AF166">
            <v>1.4021333333333335</v>
          </cell>
          <cell r="AG166">
            <v>1.4021333333333335</v>
          </cell>
          <cell r="AH166">
            <v>22.57512709381006</v>
          </cell>
          <cell r="AI166">
            <v>18.52</v>
          </cell>
          <cell r="AJ166">
            <v>13.01</v>
          </cell>
          <cell r="AK166">
            <v>10</v>
          </cell>
          <cell r="AL166">
            <v>0.25</v>
          </cell>
          <cell r="AM166">
            <v>1.4E-2</v>
          </cell>
          <cell r="AN166">
            <v>6.4124584197998047E-2</v>
          </cell>
          <cell r="AO166">
            <v>0.12109375</v>
          </cell>
          <cell r="AP166">
            <v>0.25649833679199219</v>
          </cell>
          <cell r="AQ166">
            <v>2.2688749454559671</v>
          </cell>
          <cell r="AR166">
            <v>3.3905410364043287</v>
          </cell>
          <cell r="AS166">
            <v>3.0151713387890853</v>
          </cell>
          <cell r="AT166">
            <v>0.26237479704983779</v>
          </cell>
          <cell r="AU166">
            <v>0.32649938124783584</v>
          </cell>
          <cell r="AV166">
            <v>4.0644603045678585</v>
          </cell>
          <cell r="AW166">
            <v>199.51372865058934</v>
          </cell>
          <cell r="AX166">
            <v>0.11315074529706243</v>
          </cell>
          <cell r="AY166">
            <v>293.37755076372264</v>
          </cell>
          <cell r="AZ166" t="str">
            <v>07°22'01''</v>
          </cell>
          <cell r="BA166" t="e">
            <v>#VALUE!</v>
          </cell>
          <cell r="BB166">
            <v>5.8000000000000003E-2</v>
          </cell>
          <cell r="BC166" t="e">
            <v>#VALUE!</v>
          </cell>
          <cell r="BD166" t="e">
            <v>#VALUE!</v>
          </cell>
          <cell r="BE166" t="e">
            <v>#VALUE!</v>
          </cell>
          <cell r="BF166" t="e">
            <v>#VALUE!</v>
          </cell>
          <cell r="BG166" t="e">
            <v>#VALUE!</v>
          </cell>
          <cell r="BH166" t="e">
            <v>#VALUE!</v>
          </cell>
          <cell r="BI166" t="e">
            <v>#VALUE!</v>
          </cell>
          <cell r="BJ166" t="e">
            <v>#VALUE!</v>
          </cell>
          <cell r="BK166" t="e">
            <v>#VALUE!</v>
          </cell>
          <cell r="BL166" t="e">
            <v>#VALUE!</v>
          </cell>
          <cell r="BM166" t="e">
            <v>#VALUE!</v>
          </cell>
          <cell r="BN166">
            <v>3.0000000000086402E-2</v>
          </cell>
          <cell r="BO166">
            <v>711.31</v>
          </cell>
          <cell r="BP166">
            <v>708.9</v>
          </cell>
          <cell r="BQ166">
            <v>711.56000000000017</v>
          </cell>
          <cell r="BR166">
            <v>709.15</v>
          </cell>
          <cell r="BS166">
            <v>712.5</v>
          </cell>
          <cell r="BT166">
            <v>710.1</v>
          </cell>
          <cell r="BU166" t="str">
            <v/>
          </cell>
          <cell r="BV166">
            <v>0.9399999999998272</v>
          </cell>
          <cell r="BW166">
            <v>0.95000000000004547</v>
          </cell>
          <cell r="BX166">
            <v>1.1899999999998272</v>
          </cell>
          <cell r="BY166">
            <v>250</v>
          </cell>
          <cell r="BZ166">
            <v>0.83750000000000002</v>
          </cell>
          <cell r="CA166">
            <v>0.3125</v>
          </cell>
          <cell r="CB166">
            <v>0.94499999999993634</v>
          </cell>
          <cell r="CC166">
            <v>10</v>
          </cell>
          <cell r="CD166" t="e">
            <v>#VALUE!</v>
          </cell>
          <cell r="CE166" t="e">
            <v>#VALUE!</v>
          </cell>
          <cell r="CF166">
            <v>0</v>
          </cell>
          <cell r="CG166">
            <v>0</v>
          </cell>
          <cell r="CH166" t="e">
            <v>#VALUE!</v>
          </cell>
          <cell r="CI166">
            <v>2</v>
          </cell>
          <cell r="CJ166">
            <v>1</v>
          </cell>
          <cell r="CK166">
            <v>1.5</v>
          </cell>
          <cell r="CL166" t="e">
            <v>#VALUE!</v>
          </cell>
          <cell r="CM166" t="e">
            <v>#VALUE!</v>
          </cell>
          <cell r="CN166" t="e">
            <v>#VALUE!</v>
          </cell>
          <cell r="CO166" t="str">
            <v/>
          </cell>
          <cell r="CP166">
            <v>3</v>
          </cell>
          <cell r="CQ166">
            <v>3</v>
          </cell>
          <cell r="DV166" t="str">
            <v>250 mm</v>
          </cell>
          <cell r="DW166">
            <v>18.52</v>
          </cell>
          <cell r="DX166" t="str">
            <v>1</v>
          </cell>
          <cell r="DY166" t="str">
            <v>CS</v>
          </cell>
          <cell r="DZ166">
            <v>711.31000000000017</v>
          </cell>
          <cell r="EA166">
            <v>708.9000000000002</v>
          </cell>
        </row>
        <row r="167">
          <cell r="A167">
            <v>96</v>
          </cell>
          <cell r="B167" t="str">
            <v>CBA13</v>
          </cell>
          <cell r="C167" t="str">
            <v>C73'</v>
          </cell>
          <cell r="E167">
            <v>5.8024245000000002E-2</v>
          </cell>
          <cell r="F167">
            <v>5.8024245000000002E-2</v>
          </cell>
          <cell r="G167">
            <v>2.33</v>
          </cell>
          <cell r="K167">
            <v>7.934743740379005E-2</v>
          </cell>
          <cell r="L167">
            <v>5.3475501391798801</v>
          </cell>
          <cell r="M167">
            <v>5.3475501391798801</v>
          </cell>
          <cell r="N167">
            <v>269.50745363031592</v>
          </cell>
          <cell r="O167">
            <v>0.63273560209424085</v>
          </cell>
          <cell r="P167">
            <v>30.969825254594582</v>
          </cell>
          <cell r="Q167">
            <v>0</v>
          </cell>
          <cell r="R167">
            <v>5.8024245000000002E-2</v>
          </cell>
          <cell r="S167">
            <v>1.5236630949999999</v>
          </cell>
          <cell r="U167">
            <v>239</v>
          </cell>
          <cell r="V167">
            <v>158.4</v>
          </cell>
          <cell r="AB167" t="str">
            <v/>
          </cell>
          <cell r="AC167">
            <v>126.72000000000001</v>
          </cell>
          <cell r="AD167">
            <v>0.35053333333333336</v>
          </cell>
          <cell r="AE167">
            <v>1.4021333333333335</v>
          </cell>
          <cell r="AF167">
            <v>1.4021333333333335</v>
          </cell>
          <cell r="AG167">
            <v>1.4021333333333335</v>
          </cell>
          <cell r="AH167">
            <v>32.469825254594582</v>
          </cell>
          <cell r="AI167">
            <v>13.370000000000001</v>
          </cell>
          <cell r="AJ167">
            <v>18.47</v>
          </cell>
          <cell r="AK167">
            <v>10</v>
          </cell>
          <cell r="AL167">
            <v>0.25</v>
          </cell>
          <cell r="AM167">
            <v>1.4E-2</v>
          </cell>
          <cell r="AN167">
            <v>7.0542335510253906E-2</v>
          </cell>
          <cell r="AO167">
            <v>0.146484375</v>
          </cell>
          <cell r="AP167">
            <v>0.28216934204101563</v>
          </cell>
          <cell r="AQ167">
            <v>2.8549632012355111</v>
          </cell>
          <cell r="AR167">
            <v>4.0510651537985707</v>
          </cell>
          <cell r="AS167">
            <v>4.6475013687236437</v>
          </cell>
          <cell r="AT167">
            <v>0.41543398982716195</v>
          </cell>
          <cell r="AU167">
            <v>0.48597632533741586</v>
          </cell>
          <cell r="AV167">
            <v>4.8428128468684628</v>
          </cell>
          <cell r="AW167">
            <v>237.72101972550365</v>
          </cell>
          <cell r="AX167">
            <v>0.13658794368326146</v>
          </cell>
          <cell r="AY167">
            <v>279.77481426376596</v>
          </cell>
          <cell r="AZ167" t="str">
            <v>13°36'10''</v>
          </cell>
          <cell r="BA167" t="e">
            <v>#VALUE!</v>
          </cell>
          <cell r="BB167">
            <v>0.159</v>
          </cell>
          <cell r="BC167" t="e">
            <v>#VALUE!</v>
          </cell>
          <cell r="BD167" t="e">
            <v>#VALUE!</v>
          </cell>
          <cell r="BE167" t="e">
            <v>#VALUE!</v>
          </cell>
          <cell r="BF167" t="e">
            <v>#VALUE!</v>
          </cell>
          <cell r="BG167" t="e">
            <v>#VALUE!</v>
          </cell>
          <cell r="BH167" t="e">
            <v>#VALUE!</v>
          </cell>
          <cell r="BI167" t="e">
            <v>#VALUE!</v>
          </cell>
          <cell r="BJ167" t="e">
            <v>#VALUE!</v>
          </cell>
          <cell r="BK167" t="e">
            <v>#VALUE!</v>
          </cell>
          <cell r="BL167" t="e">
            <v>#VALUE!</v>
          </cell>
          <cell r="BM167" t="e">
            <v>#VALUE!</v>
          </cell>
          <cell r="BN167">
            <v>2.9999999999972715E-2</v>
          </cell>
          <cell r="BO167">
            <v>708.87</v>
          </cell>
          <cell r="BP167">
            <v>706.4</v>
          </cell>
          <cell r="BQ167">
            <v>709.12000000000023</v>
          </cell>
          <cell r="BR167">
            <v>706.65</v>
          </cell>
          <cell r="BS167">
            <v>710.1</v>
          </cell>
          <cell r="BT167">
            <v>708.7</v>
          </cell>
          <cell r="BU167" t="str">
            <v/>
          </cell>
          <cell r="BV167">
            <v>0.97999999999979082</v>
          </cell>
          <cell r="BW167">
            <v>2.0500000000000682</v>
          </cell>
          <cell r="BX167">
            <v>1.2299999999997908</v>
          </cell>
          <cell r="BY167">
            <v>250</v>
          </cell>
          <cell r="BZ167">
            <v>0.83750000000000002</v>
          </cell>
          <cell r="CA167">
            <v>0.3125</v>
          </cell>
          <cell r="CB167">
            <v>1.5149999999999295</v>
          </cell>
          <cell r="CC167">
            <v>10</v>
          </cell>
          <cell r="CD167" t="e">
            <v>#VALUE!</v>
          </cell>
          <cell r="CE167" t="e">
            <v>#VALUE!</v>
          </cell>
          <cell r="CF167">
            <v>0</v>
          </cell>
          <cell r="CG167">
            <v>0</v>
          </cell>
          <cell r="CH167" t="e">
            <v>#VALUE!</v>
          </cell>
          <cell r="CI167">
            <v>2</v>
          </cell>
          <cell r="CJ167">
            <v>1</v>
          </cell>
          <cell r="CK167">
            <v>1.5</v>
          </cell>
          <cell r="CL167" t="e">
            <v>#VALUE!</v>
          </cell>
          <cell r="CM167" t="e">
            <v>#VALUE!</v>
          </cell>
          <cell r="CN167" t="e">
            <v>#VALUE!</v>
          </cell>
          <cell r="CO167" t="str">
            <v/>
          </cell>
          <cell r="CP167">
            <v>3</v>
          </cell>
          <cell r="CQ167">
            <v>3</v>
          </cell>
          <cell r="DV167" t="str">
            <v>250 mm</v>
          </cell>
          <cell r="DW167">
            <v>13.370000000000001</v>
          </cell>
          <cell r="DX167" t="str">
            <v>1</v>
          </cell>
          <cell r="DY167" t="str">
            <v>CS</v>
          </cell>
          <cell r="DZ167">
            <v>708.87000000000023</v>
          </cell>
          <cell r="EA167">
            <v>706.4000000000002</v>
          </cell>
        </row>
        <row r="168">
          <cell r="O168" t="str">
            <v/>
          </cell>
          <cell r="AC168" t="str">
            <v/>
          </cell>
          <cell r="AD168" t="str">
            <v/>
          </cell>
        </row>
        <row r="169">
          <cell r="A169">
            <v>97</v>
          </cell>
          <cell r="B169" t="str">
            <v>CBA31</v>
          </cell>
          <cell r="C169" t="str">
            <v>CBB2</v>
          </cell>
          <cell r="D169">
            <v>2.8129770000000002E-2</v>
          </cell>
          <cell r="E169">
            <v>0</v>
          </cell>
          <cell r="F169">
            <v>2.8129770000000002E-2</v>
          </cell>
          <cell r="G169">
            <v>2.33</v>
          </cell>
          <cell r="H169">
            <v>26.67</v>
          </cell>
          <cell r="I169">
            <v>3.8</v>
          </cell>
          <cell r="J169">
            <v>14.24821897262842</v>
          </cell>
          <cell r="K169" t="str">
            <v/>
          </cell>
          <cell r="L169">
            <v>7.6352121981382393</v>
          </cell>
          <cell r="M169">
            <v>10</v>
          </cell>
          <cell r="N169">
            <v>190.32831544687943</v>
          </cell>
          <cell r="O169">
            <v>0.63241352201257872</v>
          </cell>
          <cell r="P169">
            <v>3.3858735305077903</v>
          </cell>
          <cell r="Q169">
            <v>2.8129770000000002E-2</v>
          </cell>
          <cell r="R169">
            <v>0</v>
          </cell>
          <cell r="S169">
            <v>2.8129770000000002E-2</v>
          </cell>
          <cell r="U169">
            <v>10</v>
          </cell>
          <cell r="V169">
            <v>158.4</v>
          </cell>
          <cell r="Y169">
            <v>0</v>
          </cell>
          <cell r="AB169" t="str">
            <v/>
          </cell>
          <cell r="AC169">
            <v>126.72000000000001</v>
          </cell>
          <cell r="AD169">
            <v>1.4666666666666666E-2</v>
          </cell>
          <cell r="AE169">
            <v>5.8666666666666666E-2</v>
          </cell>
          <cell r="AF169">
            <v>5.8666666666666666E-2</v>
          </cell>
          <cell r="AG169">
            <v>5.8666666666666666E-2</v>
          </cell>
          <cell r="AH169">
            <v>4.8858735305077907</v>
          </cell>
          <cell r="AI169">
            <v>25.44</v>
          </cell>
          <cell r="AJ169">
            <v>9.83</v>
          </cell>
          <cell r="AK169">
            <v>8</v>
          </cell>
          <cell r="AL169">
            <v>0.2</v>
          </cell>
          <cell r="AM169">
            <v>1.4E-2</v>
          </cell>
          <cell r="AN169">
            <v>3.4511566162109375E-2</v>
          </cell>
          <cell r="AO169">
            <v>5.9374999999999997E-2</v>
          </cell>
          <cell r="AP169">
            <v>0.17255783081054688</v>
          </cell>
          <cell r="AQ169">
            <v>1.3502351717489212</v>
          </cell>
          <cell r="AR169">
            <v>2.7837672975552663</v>
          </cell>
          <cell r="AS169">
            <v>1.2927928501455326</v>
          </cell>
          <cell r="AT169">
            <v>9.2922274160440285E-2</v>
          </cell>
          <cell r="AU169">
            <v>0.12743384032254967</v>
          </cell>
          <cell r="AV169">
            <v>3.0446285932305024</v>
          </cell>
          <cell r="AW169">
            <v>95.649828214023756</v>
          </cell>
          <cell r="AX169">
            <v>5.1080839576368893E-2</v>
          </cell>
          <cell r="AY169">
            <v>284.60287061627736</v>
          </cell>
          <cell r="AZ169" t="e">
            <v>#REF!</v>
          </cell>
          <cell r="BA169" t="e">
            <v>#REF!</v>
          </cell>
          <cell r="BB169" t="e">
            <v>#REF!</v>
          </cell>
          <cell r="BC169" t="e">
            <v>#REF!</v>
          </cell>
          <cell r="BD169" t="e">
            <v>#REF!</v>
          </cell>
          <cell r="BE169" t="e">
            <v>#REF!</v>
          </cell>
          <cell r="BF169" t="e">
            <v>#REF!</v>
          </cell>
          <cell r="BG169" t="e">
            <v>#REF!</v>
          </cell>
          <cell r="BH169" t="e">
            <v>#REF!</v>
          </cell>
          <cell r="BI169" t="e">
            <v>#REF!</v>
          </cell>
          <cell r="BJ169" t="e">
            <v>#REF!</v>
          </cell>
          <cell r="BK169" t="e">
            <v>#REF!</v>
          </cell>
          <cell r="BL169" t="e">
            <v>#REF!</v>
          </cell>
          <cell r="BM169" t="e">
            <v>#REF!</v>
          </cell>
          <cell r="BO169">
            <v>707.7</v>
          </cell>
          <cell r="BP169">
            <v>705.2</v>
          </cell>
          <cell r="BQ169">
            <v>707.90000000000009</v>
          </cell>
          <cell r="BR169">
            <v>705.40000000000009</v>
          </cell>
          <cell r="BS169">
            <v>708.5</v>
          </cell>
          <cell r="BT169">
            <v>706</v>
          </cell>
          <cell r="BU169" t="str">
            <v/>
          </cell>
          <cell r="BV169">
            <v>0.59999999999990905</v>
          </cell>
          <cell r="BW169">
            <v>0.59999999999990905</v>
          </cell>
          <cell r="BX169">
            <v>0.79999999999990901</v>
          </cell>
          <cell r="BY169">
            <v>200</v>
          </cell>
          <cell r="BZ169">
            <v>0.75</v>
          </cell>
          <cell r="CA169">
            <v>0.25</v>
          </cell>
          <cell r="CB169">
            <v>0.59999999999990905</v>
          </cell>
          <cell r="CC169">
            <v>3</v>
          </cell>
          <cell r="CD169" t="e">
            <v>#VALUE!</v>
          </cell>
          <cell r="CE169" t="e">
            <v>#VALUE!</v>
          </cell>
          <cell r="CF169">
            <v>0</v>
          </cell>
          <cell r="CG169">
            <v>0</v>
          </cell>
          <cell r="CH169" t="e">
            <v>#VALUE!</v>
          </cell>
          <cell r="CI169">
            <v>2</v>
          </cell>
          <cell r="CJ169">
            <v>1</v>
          </cell>
          <cell r="CK169">
            <v>1.5</v>
          </cell>
          <cell r="CL169" t="e">
            <v>#VALUE!</v>
          </cell>
          <cell r="CM169" t="e">
            <v>#VALUE!</v>
          </cell>
          <cell r="CN169" t="e">
            <v>#VALUE!</v>
          </cell>
          <cell r="CO169" t="str">
            <v/>
          </cell>
          <cell r="CP169">
            <v>3</v>
          </cell>
          <cell r="CQ169">
            <v>3</v>
          </cell>
          <cell r="DV169" t="str">
            <v>200 mm</v>
          </cell>
          <cell r="DW169">
            <v>25.44</v>
          </cell>
          <cell r="DX169" t="str">
            <v>1</v>
          </cell>
          <cell r="DY169" t="str">
            <v>CS</v>
          </cell>
          <cell r="DZ169">
            <v>707.7</v>
          </cell>
          <cell r="EA169">
            <v>705.2</v>
          </cell>
        </row>
        <row r="170">
          <cell r="O170" t="str">
            <v/>
          </cell>
          <cell r="AC170" t="str">
            <v/>
          </cell>
          <cell r="AD170" t="str">
            <v/>
          </cell>
        </row>
        <row r="171">
          <cell r="A171">
            <v>98</v>
          </cell>
          <cell r="B171" t="str">
            <v>CBA14</v>
          </cell>
          <cell r="C171" t="str">
            <v>CBA15</v>
          </cell>
          <cell r="D171">
            <v>1.9527829999999999E-2</v>
          </cell>
          <cell r="F171">
            <v>1.9527829999999999E-2</v>
          </cell>
          <cell r="G171">
            <v>2.33</v>
          </cell>
          <cell r="H171">
            <v>28.43</v>
          </cell>
          <cell r="I171">
            <v>3.4</v>
          </cell>
          <cell r="J171">
            <v>11.959198030249736</v>
          </cell>
          <cell r="K171" t="str">
            <v/>
          </cell>
          <cell r="L171">
            <v>8.3570090924801548</v>
          </cell>
          <cell r="M171">
            <v>10</v>
          </cell>
          <cell r="N171">
            <v>190.32831544687943</v>
          </cell>
          <cell r="O171">
            <v>0.63320824524312913</v>
          </cell>
          <cell r="P171">
            <v>2.3534444444359539</v>
          </cell>
          <cell r="Q171">
            <v>1.9527829999999999E-2</v>
          </cell>
          <cell r="R171">
            <v>0</v>
          </cell>
          <cell r="S171">
            <v>1.9527829999999999E-2</v>
          </cell>
          <cell r="U171">
            <v>6</v>
          </cell>
          <cell r="V171">
            <v>158.4</v>
          </cell>
          <cell r="Y171">
            <v>0</v>
          </cell>
          <cell r="AB171" t="str">
            <v/>
          </cell>
          <cell r="AC171">
            <v>126.72000000000001</v>
          </cell>
          <cell r="AD171">
            <v>8.8000000000000005E-3</v>
          </cell>
          <cell r="AE171">
            <v>3.5200000000000002E-2</v>
          </cell>
          <cell r="AF171">
            <v>3.5200000000000002E-2</v>
          </cell>
          <cell r="AG171">
            <v>3.5200000000000002E-2</v>
          </cell>
          <cell r="AH171">
            <v>3.8534444444359539</v>
          </cell>
          <cell r="AI171">
            <v>23.650000000000002</v>
          </cell>
          <cell r="AJ171">
            <v>11.42</v>
          </cell>
          <cell r="AK171">
            <v>8</v>
          </cell>
          <cell r="AL171">
            <v>0.2</v>
          </cell>
          <cell r="AM171">
            <v>1.4E-2</v>
          </cell>
          <cell r="AN171">
            <v>2.9545593261718753E-2</v>
          </cell>
          <cell r="AO171">
            <v>0.05</v>
          </cell>
          <cell r="AP171">
            <v>0.14772796630859375</v>
          </cell>
          <cell r="AQ171">
            <v>1.3332037286605523</v>
          </cell>
          <cell r="AR171">
            <v>2.980277971406097</v>
          </cell>
          <cell r="AS171">
            <v>1.3216219474809563</v>
          </cell>
          <cell r="AT171">
            <v>9.059287370613657E-2</v>
          </cell>
          <cell r="AU171">
            <v>0.12013846696785532</v>
          </cell>
          <cell r="AV171">
            <v>3.2816375671662077</v>
          </cell>
          <cell r="AW171">
            <v>103.09568472753641</v>
          </cell>
          <cell r="AX171">
            <v>3.7377359242726053E-2</v>
          </cell>
          <cell r="AY171">
            <v>281.90159005052845</v>
          </cell>
          <cell r="AZ171" t="e">
            <v>#REF!</v>
          </cell>
          <cell r="BA171" t="e">
            <v>#REF!</v>
          </cell>
          <cell r="BB171" t="e">
            <v>#REF!</v>
          </cell>
          <cell r="BC171" t="e">
            <v>#REF!</v>
          </cell>
          <cell r="BD171" t="e">
            <v>#REF!</v>
          </cell>
          <cell r="BE171" t="e">
            <v>#REF!</v>
          </cell>
          <cell r="BF171" t="e">
            <v>#REF!</v>
          </cell>
          <cell r="BG171" t="e">
            <v>#REF!</v>
          </cell>
          <cell r="BH171" t="e">
            <v>#REF!</v>
          </cell>
          <cell r="BI171" t="e">
            <v>#REF!</v>
          </cell>
          <cell r="BJ171" t="e">
            <v>#REF!</v>
          </cell>
          <cell r="BK171" t="e">
            <v>#REF!</v>
          </cell>
          <cell r="BL171" t="e">
            <v>#REF!</v>
          </cell>
          <cell r="BM171" t="e">
            <v>#REF!</v>
          </cell>
          <cell r="BO171">
            <v>707.4</v>
          </cell>
          <cell r="BP171">
            <v>704.7</v>
          </cell>
          <cell r="BQ171">
            <v>707.6</v>
          </cell>
          <cell r="BR171">
            <v>704.90000000000009</v>
          </cell>
          <cell r="BS171">
            <v>708.2</v>
          </cell>
          <cell r="BT171">
            <v>705.5</v>
          </cell>
          <cell r="BU171" t="str">
            <v/>
          </cell>
          <cell r="BV171">
            <v>0.60000000000002274</v>
          </cell>
          <cell r="BW171">
            <v>0.59999999999990905</v>
          </cell>
          <cell r="BX171">
            <v>0.80000000000002269</v>
          </cell>
          <cell r="BY171">
            <v>200</v>
          </cell>
          <cell r="BZ171">
            <v>0.75</v>
          </cell>
          <cell r="CA171">
            <v>0.25</v>
          </cell>
          <cell r="CB171">
            <v>0.59999999999996589</v>
          </cell>
          <cell r="CC171">
            <v>3</v>
          </cell>
          <cell r="CD171" t="e">
            <v>#VALUE!</v>
          </cell>
          <cell r="CE171" t="e">
            <v>#VALUE!</v>
          </cell>
          <cell r="CF171">
            <v>0</v>
          </cell>
          <cell r="CG171">
            <v>0</v>
          </cell>
          <cell r="CH171" t="e">
            <v>#VALUE!</v>
          </cell>
          <cell r="CI171">
            <v>2</v>
          </cell>
          <cell r="CJ171">
            <v>1</v>
          </cell>
          <cell r="CK171">
            <v>1.5</v>
          </cell>
          <cell r="CL171" t="e">
            <v>#VALUE!</v>
          </cell>
          <cell r="CM171" t="e">
            <v>#VALUE!</v>
          </cell>
          <cell r="CN171" t="e">
            <v>#VALUE!</v>
          </cell>
          <cell r="CO171" t="str">
            <v/>
          </cell>
          <cell r="CP171">
            <v>3</v>
          </cell>
          <cell r="CQ171">
            <v>3</v>
          </cell>
          <cell r="DV171" t="str">
            <v>200 mm</v>
          </cell>
          <cell r="DW171">
            <v>23.650000000000002</v>
          </cell>
          <cell r="DX171" t="str">
            <v>1</v>
          </cell>
          <cell r="DY171" t="str">
            <v>CS</v>
          </cell>
          <cell r="DZ171">
            <v>707.4</v>
          </cell>
          <cell r="EA171">
            <v>704.69999999999993</v>
          </cell>
        </row>
        <row r="172">
          <cell r="O172" t="str">
            <v/>
          </cell>
          <cell r="AC172" t="str">
            <v/>
          </cell>
          <cell r="AD172" t="str">
            <v/>
          </cell>
        </row>
        <row r="173">
          <cell r="A173" t="str">
            <v>alc. Simp. AC Margen norte BB</v>
          </cell>
          <cell r="O173" t="str">
            <v/>
          </cell>
          <cell r="AC173" t="str">
            <v/>
          </cell>
        </row>
        <row r="174">
          <cell r="O174" t="str">
            <v/>
          </cell>
          <cell r="AC174" t="str">
            <v/>
          </cell>
          <cell r="AD174" t="str">
            <v/>
          </cell>
        </row>
        <row r="175">
          <cell r="A175">
            <v>99</v>
          </cell>
          <cell r="B175" t="str">
            <v>CBB1</v>
          </cell>
          <cell r="C175" t="str">
            <v>CBB2</v>
          </cell>
          <cell r="D175">
            <v>4.0584490000000001E-2</v>
          </cell>
          <cell r="E175">
            <v>0</v>
          </cell>
          <cell r="F175">
            <v>4.0584490000000001E-2</v>
          </cell>
          <cell r="G175">
            <v>2.33</v>
          </cell>
          <cell r="H175">
            <v>25.27</v>
          </cell>
          <cell r="I175">
            <v>3.57</v>
          </cell>
          <cell r="J175">
            <v>14.127423822714679</v>
          </cell>
          <cell r="K175" t="str">
            <v/>
          </cell>
          <cell r="L175">
            <v>7.4532340640324302</v>
          </cell>
          <cell r="M175">
            <v>10</v>
          </cell>
          <cell r="N175">
            <v>190.32831544687943</v>
          </cell>
          <cell r="O175">
            <v>0.63106956294619543</v>
          </cell>
          <cell r="P175">
            <v>4.8746196055109499</v>
          </cell>
          <cell r="Q175">
            <v>4.0584490000000001E-2</v>
          </cell>
          <cell r="R175">
            <v>0</v>
          </cell>
          <cell r="S175">
            <v>4.0584490000000001E-2</v>
          </cell>
          <cell r="U175">
            <v>10</v>
          </cell>
          <cell r="V175">
            <v>158.4</v>
          </cell>
          <cell r="Y175">
            <v>0</v>
          </cell>
          <cell r="AB175" t="str">
            <v/>
          </cell>
          <cell r="AC175">
            <v>126.72000000000001</v>
          </cell>
          <cell r="AD175">
            <v>1.4666666666666666E-2</v>
          </cell>
          <cell r="AE175">
            <v>5.8666666666666666E-2</v>
          </cell>
          <cell r="AF175">
            <v>5.8666666666666666E-2</v>
          </cell>
          <cell r="AG175">
            <v>5.8666666666666666E-2</v>
          </cell>
          <cell r="AH175">
            <v>6.3746196055109499</v>
          </cell>
          <cell r="AI175">
            <v>57.43</v>
          </cell>
          <cell r="AJ175">
            <v>7.19</v>
          </cell>
          <cell r="AK175">
            <v>10</v>
          </cell>
          <cell r="AL175">
            <v>0.25</v>
          </cell>
          <cell r="AM175">
            <v>1.4E-2</v>
          </cell>
          <cell r="AN175">
            <v>3.9574623107910156E-2</v>
          </cell>
          <cell r="AO175">
            <v>6.25E-2</v>
          </cell>
          <cell r="AP175">
            <v>0.15829849243164063</v>
          </cell>
          <cell r="AQ175">
            <v>1.2770360936565701</v>
          </cell>
          <cell r="AR175">
            <v>2.4632730050532512</v>
          </cell>
          <cell r="AS175">
            <v>1.1020750194651829</v>
          </cell>
          <cell r="AT175">
            <v>8.3120345795190217E-2</v>
          </cell>
          <cell r="AU175">
            <v>0.12269496890310037</v>
          </cell>
          <cell r="AV175">
            <v>3.0215423332228073</v>
          </cell>
          <cell r="AW175">
            <v>148.3196124463021</v>
          </cell>
          <cell r="AX175">
            <v>4.2978939200092832E-2</v>
          </cell>
          <cell r="AY175">
            <v>202.86247170901726</v>
          </cell>
          <cell r="AZ175" t="e">
            <v>#REF!</v>
          </cell>
          <cell r="BA175" t="e">
            <v>#REF!</v>
          </cell>
          <cell r="BB175" t="e">
            <v>#REF!</v>
          </cell>
          <cell r="BC175" t="e">
            <v>#REF!</v>
          </cell>
          <cell r="BD175" t="e">
            <v>#REF!</v>
          </cell>
          <cell r="BE175" t="e">
            <v>#REF!</v>
          </cell>
          <cell r="BF175" t="e">
            <v>#REF!</v>
          </cell>
          <cell r="BG175" t="e">
            <v>#REF!</v>
          </cell>
          <cell r="BH175" t="e">
            <v>#REF!</v>
          </cell>
          <cell r="BI175" t="e">
            <v>#REF!</v>
          </cell>
          <cell r="BJ175" t="e">
            <v>#REF!</v>
          </cell>
          <cell r="BK175" t="e">
            <v>#REF!</v>
          </cell>
          <cell r="BL175" t="e">
            <v>#REF!</v>
          </cell>
          <cell r="BM175" t="e">
            <v>#REF!</v>
          </cell>
          <cell r="BO175">
            <v>709.3</v>
          </cell>
          <cell r="BP175">
            <v>705.17</v>
          </cell>
          <cell r="BQ175">
            <v>709.55</v>
          </cell>
          <cell r="BR175">
            <v>705.42</v>
          </cell>
          <cell r="BS175">
            <v>710.1</v>
          </cell>
          <cell r="BT175">
            <v>706</v>
          </cell>
          <cell r="BU175" t="str">
            <v/>
          </cell>
          <cell r="BV175">
            <v>0.55000000000006821</v>
          </cell>
          <cell r="BW175">
            <v>0.58000000000004093</v>
          </cell>
          <cell r="BX175">
            <v>0.80000000000006821</v>
          </cell>
          <cell r="BY175">
            <v>250</v>
          </cell>
          <cell r="BZ175">
            <v>0.83750000000000002</v>
          </cell>
          <cell r="CA175">
            <v>0.3125</v>
          </cell>
          <cell r="CB175">
            <v>0.56500000000005457</v>
          </cell>
          <cell r="CC175">
            <v>3</v>
          </cell>
          <cell r="CD175">
            <v>0.61074030718755656</v>
          </cell>
          <cell r="CE175" t="e">
            <v>#VALUE!</v>
          </cell>
          <cell r="CF175">
            <v>0</v>
          </cell>
          <cell r="CG175">
            <v>0</v>
          </cell>
          <cell r="CH175" t="e">
            <v>#VALUE!</v>
          </cell>
          <cell r="CI175">
            <v>2</v>
          </cell>
          <cell r="CJ175">
            <v>1</v>
          </cell>
          <cell r="CK175">
            <v>1.5</v>
          </cell>
          <cell r="CL175">
            <v>2345</v>
          </cell>
          <cell r="CM175" t="e">
            <v>#VALUE!</v>
          </cell>
          <cell r="CN175" t="e">
            <v>#VALUE!</v>
          </cell>
          <cell r="CO175" t="str">
            <v/>
          </cell>
          <cell r="CP175">
            <v>3</v>
          </cell>
          <cell r="CQ175">
            <v>3</v>
          </cell>
          <cell r="DV175" t="str">
            <v>250 mm</v>
          </cell>
          <cell r="DW175">
            <v>57.43</v>
          </cell>
          <cell r="DX175" t="str">
            <v>1</v>
          </cell>
          <cell r="DY175" t="str">
            <v>CS</v>
          </cell>
          <cell r="DZ175">
            <v>709.3</v>
          </cell>
          <cell r="EA175">
            <v>705.17</v>
          </cell>
        </row>
        <row r="176">
          <cell r="A176">
            <v>100</v>
          </cell>
          <cell r="B176" t="str">
            <v>CBB2</v>
          </cell>
          <cell r="C176" t="str">
            <v>CBA15</v>
          </cell>
          <cell r="E176">
            <v>2.8129770000000002E-2</v>
          </cell>
          <cell r="F176">
            <v>6.8714259999999999E-2</v>
          </cell>
          <cell r="G176">
            <v>2.33</v>
          </cell>
          <cell r="K176">
            <v>4.8058459807800928E-2</v>
          </cell>
          <cell r="L176">
            <v>10.048058459807802</v>
          </cell>
          <cell r="M176">
            <v>10.048058459807802</v>
          </cell>
          <cell r="N176">
            <v>189.8170844595391</v>
          </cell>
          <cell r="O176">
            <v>0.6328648068669529</v>
          </cell>
          <cell r="P176">
            <v>8.2538081576713864</v>
          </cell>
          <cell r="Q176">
            <v>0</v>
          </cell>
          <cell r="R176">
            <v>2.8129770000000002E-2</v>
          </cell>
          <cell r="S176">
            <v>6.8714259999999999E-2</v>
          </cell>
          <cell r="U176">
            <v>20</v>
          </cell>
          <cell r="V176">
            <v>158.4</v>
          </cell>
          <cell r="Y176">
            <v>0</v>
          </cell>
          <cell r="AB176" t="str">
            <v/>
          </cell>
          <cell r="AC176">
            <v>126.72000000000001</v>
          </cell>
          <cell r="AD176">
            <v>2.9333333333333333E-2</v>
          </cell>
          <cell r="AE176">
            <v>0.11733333333333333</v>
          </cell>
          <cell r="AF176">
            <v>0.11733333333333333</v>
          </cell>
          <cell r="AG176">
            <v>0.11733333333333333</v>
          </cell>
          <cell r="AH176">
            <v>9.7538081576713864</v>
          </cell>
          <cell r="AI176">
            <v>4.66</v>
          </cell>
          <cell r="AJ176">
            <v>10.09</v>
          </cell>
          <cell r="AK176">
            <v>10</v>
          </cell>
          <cell r="AL176">
            <v>0.25</v>
          </cell>
          <cell r="AM176">
            <v>1.4E-2</v>
          </cell>
          <cell r="AN176">
            <v>4.4981956481933594E-2</v>
          </cell>
          <cell r="AO176">
            <v>7.8125E-2</v>
          </cell>
          <cell r="AP176">
            <v>0.17992782592773438</v>
          </cell>
          <cell r="AQ176">
            <v>1.6242930089538914</v>
          </cell>
          <cell r="AR176">
            <v>2.9303752756856016</v>
          </cell>
          <cell r="AS176">
            <v>1.7149368013567325</v>
          </cell>
          <cell r="AT176">
            <v>0.13447134449217565</v>
          </cell>
          <cell r="AU176">
            <v>0.17945330097410925</v>
          </cell>
          <cell r="AV176">
            <v>3.5793965999329362</v>
          </cell>
          <cell r="AW176">
            <v>175.70321972864994</v>
          </cell>
          <cell r="AX176">
            <v>5.5512973369155304E-2</v>
          </cell>
          <cell r="AY176">
            <v>203.81176298692873</v>
          </cell>
          <cell r="AZ176" t="str">
            <v>00°00'00''</v>
          </cell>
          <cell r="BA176" t="e">
            <v>#VALUE!</v>
          </cell>
          <cell r="BB176">
            <v>5.7000000000000002E-2</v>
          </cell>
          <cell r="BC176" t="e">
            <v>#VALUE!</v>
          </cell>
          <cell r="BD176" t="e">
            <v>#VALUE!</v>
          </cell>
          <cell r="BE176" t="e">
            <v>#VALUE!</v>
          </cell>
          <cell r="BF176" t="e">
            <v>#VALUE!</v>
          </cell>
          <cell r="BG176" t="e">
            <v>#VALUE!</v>
          </cell>
          <cell r="BH176" t="e">
            <v>#VALUE!</v>
          </cell>
          <cell r="BI176" t="e">
            <v>#VALUE!</v>
          </cell>
          <cell r="BJ176" t="e">
            <v>#VALUE!</v>
          </cell>
          <cell r="BK176" t="e">
            <v>#VALUE!</v>
          </cell>
          <cell r="BL176" t="e">
            <v>#VALUE!</v>
          </cell>
          <cell r="BM176" t="e">
            <v>#VALUE!</v>
          </cell>
          <cell r="BN176">
            <v>2.9999999999972715E-2</v>
          </cell>
          <cell r="BO176">
            <v>705.14</v>
          </cell>
          <cell r="BP176">
            <v>704.67</v>
          </cell>
          <cell r="BQ176">
            <v>705.39</v>
          </cell>
          <cell r="BR176">
            <v>704.92</v>
          </cell>
          <cell r="BS176">
            <v>706</v>
          </cell>
          <cell r="BT176">
            <v>705.5</v>
          </cell>
          <cell r="BU176" t="str">
            <v/>
          </cell>
          <cell r="BV176">
            <v>0.61000000000001364</v>
          </cell>
          <cell r="BW176">
            <v>0.58000000000004093</v>
          </cell>
          <cell r="BX176">
            <v>0.86000000000001364</v>
          </cell>
          <cell r="BY176">
            <v>250</v>
          </cell>
          <cell r="BZ176">
            <v>0.83750000000000002</v>
          </cell>
          <cell r="CA176">
            <v>0.3125</v>
          </cell>
          <cell r="CB176">
            <v>0.59500000000002728</v>
          </cell>
          <cell r="CC176">
            <v>3</v>
          </cell>
          <cell r="CD176">
            <v>0.6398413792656884</v>
          </cell>
          <cell r="CE176" t="e">
            <v>#VALUE!</v>
          </cell>
          <cell r="CF176">
            <v>0</v>
          </cell>
          <cell r="CG176">
            <v>0</v>
          </cell>
          <cell r="CH176" t="e">
            <v>#VALUE!</v>
          </cell>
          <cell r="CI176">
            <v>2</v>
          </cell>
          <cell r="CJ176">
            <v>1</v>
          </cell>
          <cell r="CK176">
            <v>1.5</v>
          </cell>
          <cell r="CL176">
            <v>2345</v>
          </cell>
          <cell r="CM176" t="e">
            <v>#VALUE!</v>
          </cell>
          <cell r="CN176" t="e">
            <v>#VALUE!</v>
          </cell>
          <cell r="CO176" t="str">
            <v/>
          </cell>
          <cell r="CP176">
            <v>3</v>
          </cell>
          <cell r="CQ176">
            <v>3</v>
          </cell>
          <cell r="DV176" t="str">
            <v>250 mm</v>
          </cell>
          <cell r="DW176">
            <v>4.66</v>
          </cell>
          <cell r="DX176" t="str">
            <v>1</v>
          </cell>
          <cell r="DY176" t="str">
            <v>CS</v>
          </cell>
          <cell r="DZ176">
            <v>705.14</v>
          </cell>
          <cell r="EA176">
            <v>704.67</v>
          </cell>
        </row>
        <row r="177">
          <cell r="A177">
            <v>101</v>
          </cell>
          <cell r="B177" t="str">
            <v>CBA15</v>
          </cell>
          <cell r="C177" t="str">
            <v>CBA16</v>
          </cell>
          <cell r="D177">
            <v>6.4800720000000006E-2</v>
          </cell>
          <cell r="E177">
            <v>1.9527829999999999E-2</v>
          </cell>
          <cell r="F177">
            <v>0.15304281</v>
          </cell>
          <cell r="G177">
            <v>2.33</v>
          </cell>
          <cell r="K177">
            <v>0.40368538150748101</v>
          </cell>
          <cell r="L177">
            <v>10.451743841315283</v>
          </cell>
          <cell r="M177">
            <v>10.451743841315283</v>
          </cell>
          <cell r="N177">
            <v>185.66637546884562</v>
          </cell>
          <cell r="O177">
            <v>0.63252828409805151</v>
          </cell>
          <cell r="P177">
            <v>18.157288464727081</v>
          </cell>
          <cell r="Q177">
            <v>6.4800720000000006E-2</v>
          </cell>
          <cell r="R177">
            <v>1.9527829999999999E-2</v>
          </cell>
          <cell r="S177">
            <v>0.15304281</v>
          </cell>
          <cell r="U177">
            <v>61</v>
          </cell>
          <cell r="V177">
            <v>158.4</v>
          </cell>
          <cell r="Y177">
            <v>0</v>
          </cell>
          <cell r="AB177" t="str">
            <v/>
          </cell>
          <cell r="AC177">
            <v>126.72000000000001</v>
          </cell>
          <cell r="AD177">
            <v>8.946666666666668E-2</v>
          </cell>
          <cell r="AE177">
            <v>0.35786666666666672</v>
          </cell>
          <cell r="AF177">
            <v>0.35786666666666672</v>
          </cell>
          <cell r="AG177">
            <v>0.35786666666666672</v>
          </cell>
          <cell r="AH177">
            <v>19.657288464727081</v>
          </cell>
          <cell r="AI177">
            <v>47.73</v>
          </cell>
          <cell r="AJ177">
            <v>9.93</v>
          </cell>
          <cell r="AK177">
            <v>10</v>
          </cell>
          <cell r="AL177">
            <v>0.25</v>
          </cell>
          <cell r="AM177">
            <v>1.4E-2</v>
          </cell>
          <cell r="AN177">
            <v>6.4017295837402344E-2</v>
          </cell>
          <cell r="AO177">
            <v>0.11328125</v>
          </cell>
          <cell r="AP177">
            <v>0.25606918334960938</v>
          </cell>
          <cell r="AQ177">
            <v>1.980285701831539</v>
          </cell>
          <cell r="AR177">
            <v>2.96195777186901</v>
          </cell>
          <cell r="AS177">
            <v>2.2980194013721271</v>
          </cell>
          <cell r="AT177">
            <v>0.19987418251164274</v>
          </cell>
          <cell r="AU177">
            <v>0.26389147834904508</v>
          </cell>
          <cell r="AV177">
            <v>3.5509034375031852</v>
          </cell>
          <cell r="AW177">
            <v>174.30456488854296</v>
          </cell>
          <cell r="AX177">
            <v>0.11277552298929581</v>
          </cell>
          <cell r="AY177">
            <v>211.1162444120686</v>
          </cell>
          <cell r="AZ177" t="str">
            <v>07°18'16''</v>
          </cell>
          <cell r="BA177" t="e">
            <v>#VALUE!</v>
          </cell>
          <cell r="BB177">
            <v>8.4000000000000005E-2</v>
          </cell>
          <cell r="BC177" t="e">
            <v>#VALUE!</v>
          </cell>
          <cell r="BD177" t="e">
            <v>#VALUE!</v>
          </cell>
          <cell r="BE177" t="e">
            <v>#VALUE!</v>
          </cell>
          <cell r="BF177" t="e">
            <v>#VALUE!</v>
          </cell>
          <cell r="BG177" t="e">
            <v>#VALUE!</v>
          </cell>
          <cell r="BH177" t="e">
            <v>#VALUE!</v>
          </cell>
          <cell r="BI177" t="e">
            <v>#VALUE!</v>
          </cell>
          <cell r="BJ177" t="e">
            <v>#VALUE!</v>
          </cell>
          <cell r="BK177" t="e">
            <v>#VALUE!</v>
          </cell>
          <cell r="BL177" t="e">
            <v>#VALUE!</v>
          </cell>
          <cell r="BM177" t="e">
            <v>#VALUE!</v>
          </cell>
          <cell r="BN177">
            <v>5.999999999994543E-2</v>
          </cell>
          <cell r="BO177">
            <v>704.61</v>
          </cell>
          <cell r="BP177">
            <v>699.87</v>
          </cell>
          <cell r="BQ177">
            <v>704.86</v>
          </cell>
          <cell r="BR177">
            <v>700.12</v>
          </cell>
          <cell r="BS177">
            <v>705.5</v>
          </cell>
          <cell r="BT177">
            <v>700.7</v>
          </cell>
          <cell r="BU177" t="str">
            <v/>
          </cell>
          <cell r="BV177">
            <v>0.63999999999998636</v>
          </cell>
          <cell r="BW177">
            <v>0.58000000000004093</v>
          </cell>
          <cell r="BX177">
            <v>0.88999999999998636</v>
          </cell>
          <cell r="BY177">
            <v>250</v>
          </cell>
          <cell r="BZ177">
            <v>0.83750000000000002</v>
          </cell>
          <cell r="CA177">
            <v>0.3125</v>
          </cell>
          <cell r="CB177">
            <v>0.61000000000001364</v>
          </cell>
          <cell r="CC177">
            <v>4</v>
          </cell>
          <cell r="CD177">
            <v>0.63185221950398907</v>
          </cell>
          <cell r="CE177" t="e">
            <v>#VALUE!</v>
          </cell>
          <cell r="CF177">
            <v>0</v>
          </cell>
          <cell r="CG177">
            <v>0</v>
          </cell>
          <cell r="CH177" t="e">
            <v>#VALUE!</v>
          </cell>
          <cell r="CI177">
            <v>2</v>
          </cell>
          <cell r="CJ177">
            <v>1</v>
          </cell>
          <cell r="CK177">
            <v>1.5</v>
          </cell>
          <cell r="CL177">
            <v>2345</v>
          </cell>
          <cell r="CM177" t="e">
            <v>#VALUE!</v>
          </cell>
          <cell r="CN177" t="e">
            <v>#VALUE!</v>
          </cell>
          <cell r="CO177" t="str">
            <v/>
          </cell>
          <cell r="CP177">
            <v>3</v>
          </cell>
          <cell r="CQ177">
            <v>3</v>
          </cell>
          <cell r="DV177" t="str">
            <v>250 mm</v>
          </cell>
          <cell r="DW177">
            <v>47.73</v>
          </cell>
          <cell r="DX177" t="str">
            <v>1</v>
          </cell>
          <cell r="DY177" t="str">
            <v>CS</v>
          </cell>
          <cell r="DZ177">
            <v>704.61</v>
          </cell>
          <cell r="EA177">
            <v>699.87</v>
          </cell>
        </row>
        <row r="178">
          <cell r="A178">
            <v>102</v>
          </cell>
          <cell r="B178" t="str">
            <v>CBA16</v>
          </cell>
          <cell r="C178" t="str">
            <v>CBA17</v>
          </cell>
          <cell r="D178">
            <v>9.9520020000000001E-2</v>
          </cell>
          <cell r="E178">
            <v>3.8610000000000005E-2</v>
          </cell>
          <cell r="F178">
            <v>0.29117283000000005</v>
          </cell>
          <cell r="G178">
            <v>2.33</v>
          </cell>
          <cell r="K178">
            <v>0.48968927002479273</v>
          </cell>
          <cell r="L178">
            <v>10.941433111340075</v>
          </cell>
          <cell r="M178">
            <v>10.941433111340075</v>
          </cell>
          <cell r="N178">
            <v>180.95073309885512</v>
          </cell>
          <cell r="O178">
            <v>0.63073239197005793</v>
          </cell>
          <cell r="P178">
            <v>33.922273283722305</v>
          </cell>
          <cell r="Q178">
            <v>9.9520020000000001E-2</v>
          </cell>
          <cell r="R178">
            <v>3.8610000000000005E-2</v>
          </cell>
          <cell r="S178">
            <v>0.29117283000000005</v>
          </cell>
          <cell r="U178">
            <v>65</v>
          </cell>
          <cell r="V178">
            <v>158.4</v>
          </cell>
          <cell r="Y178">
            <v>0</v>
          </cell>
          <cell r="AB178" t="str">
            <v/>
          </cell>
          <cell r="AC178">
            <v>126.72000000000001</v>
          </cell>
          <cell r="AD178">
            <v>9.5333333333333339E-2</v>
          </cell>
          <cell r="AE178">
            <v>0.38133333333333336</v>
          </cell>
          <cell r="AF178">
            <v>0.38133333333333336</v>
          </cell>
          <cell r="AG178">
            <v>0.38133333333333336</v>
          </cell>
          <cell r="AH178">
            <v>35.422273283722305</v>
          </cell>
          <cell r="AI178">
            <v>58.779999999999994</v>
          </cell>
          <cell r="AJ178">
            <v>6.36</v>
          </cell>
          <cell r="AK178">
            <v>10</v>
          </cell>
          <cell r="AL178">
            <v>0.25</v>
          </cell>
          <cell r="AM178">
            <v>1.4E-2</v>
          </cell>
          <cell r="AN178">
            <v>9.7277164459228516E-2</v>
          </cell>
          <cell r="AO178">
            <v>0.15234375</v>
          </cell>
          <cell r="AP178">
            <v>0.38910865783691406</v>
          </cell>
          <cell r="AQ178">
            <v>2.0046304532512247</v>
          </cell>
          <cell r="AR178">
            <v>2.3751861345419938</v>
          </cell>
          <cell r="AS178">
            <v>2.1039225820793797</v>
          </cell>
          <cell r="AT178">
            <v>0.20481871835383336</v>
          </cell>
          <cell r="AU178">
            <v>0.30209588281306188</v>
          </cell>
          <cell r="AV178">
            <v>2.8417953280094306</v>
          </cell>
          <cell r="AW178">
            <v>139.49630196062847</v>
          </cell>
          <cell r="AX178">
            <v>0.25392983746422115</v>
          </cell>
          <cell r="AY178">
            <v>185.31792773771454</v>
          </cell>
          <cell r="AZ178" t="str">
            <v>25°47'54''</v>
          </cell>
          <cell r="BA178" t="e">
            <v>#VALUE!</v>
          </cell>
          <cell r="BB178">
            <v>3.7999999999999999E-2</v>
          </cell>
          <cell r="BC178" t="e">
            <v>#VALUE!</v>
          </cell>
          <cell r="BD178" t="e">
            <v>#VALUE!</v>
          </cell>
          <cell r="BE178" t="e">
            <v>#VALUE!</v>
          </cell>
          <cell r="BF178" t="e">
            <v>#VALUE!</v>
          </cell>
          <cell r="BG178" t="e">
            <v>#VALUE!</v>
          </cell>
          <cell r="BH178" t="e">
            <v>#VALUE!</v>
          </cell>
          <cell r="BI178" t="e">
            <v>#VALUE!</v>
          </cell>
          <cell r="BJ178" t="e">
            <v>#VALUE!</v>
          </cell>
          <cell r="BK178" t="e">
            <v>#VALUE!</v>
          </cell>
          <cell r="BL178" t="e">
            <v>#VALUE!</v>
          </cell>
          <cell r="BM178" t="e">
            <v>#VALUE!</v>
          </cell>
          <cell r="BN178">
            <v>0.11000000000001364</v>
          </cell>
          <cell r="BO178">
            <v>699.76</v>
          </cell>
          <cell r="BP178">
            <v>696.02</v>
          </cell>
          <cell r="BQ178">
            <v>700.01</v>
          </cell>
          <cell r="BR178">
            <v>696.27</v>
          </cell>
          <cell r="BS178">
            <v>700.7</v>
          </cell>
          <cell r="BT178">
            <v>696.9</v>
          </cell>
          <cell r="BU178" t="str">
            <v/>
          </cell>
          <cell r="BV178">
            <v>0.69000000000005457</v>
          </cell>
          <cell r="BW178">
            <v>0.62999999999999545</v>
          </cell>
          <cell r="BX178">
            <v>0.94000000000005457</v>
          </cell>
          <cell r="BY178">
            <v>250</v>
          </cell>
          <cell r="BZ178">
            <v>0.83750000000000002</v>
          </cell>
          <cell r="CA178">
            <v>0.3125</v>
          </cell>
          <cell r="CB178">
            <v>0.66000000000002501</v>
          </cell>
          <cell r="CC178">
            <v>5</v>
          </cell>
          <cell r="CD178">
            <v>0.67593623252938384</v>
          </cell>
          <cell r="CE178" t="e">
            <v>#VALUE!</v>
          </cell>
          <cell r="CF178">
            <v>0</v>
          </cell>
          <cell r="CG178">
            <v>0</v>
          </cell>
          <cell r="CH178" t="e">
            <v>#VALUE!</v>
          </cell>
          <cell r="CI178">
            <v>2</v>
          </cell>
          <cell r="CJ178">
            <v>1</v>
          </cell>
          <cell r="CK178">
            <v>1.5</v>
          </cell>
          <cell r="CL178">
            <v>2345</v>
          </cell>
          <cell r="CM178" t="e">
            <v>#VALUE!</v>
          </cell>
          <cell r="CN178" t="e">
            <v>#VALUE!</v>
          </cell>
          <cell r="CO178" t="str">
            <v/>
          </cell>
          <cell r="CP178">
            <v>3</v>
          </cell>
          <cell r="CQ178">
            <v>3</v>
          </cell>
          <cell r="DV178" t="str">
            <v>250 mm</v>
          </cell>
          <cell r="DW178">
            <v>58.779999999999994</v>
          </cell>
          <cell r="DX178" t="str">
            <v>1</v>
          </cell>
          <cell r="DY178" t="str">
            <v>CS</v>
          </cell>
          <cell r="DZ178">
            <v>699.76</v>
          </cell>
          <cell r="EA178">
            <v>696.02</v>
          </cell>
        </row>
        <row r="179">
          <cell r="A179">
            <v>103</v>
          </cell>
          <cell r="B179" t="str">
            <v>CBA17</v>
          </cell>
          <cell r="C179" t="str">
            <v>C75'</v>
          </cell>
          <cell r="D179">
            <v>3.5546719999999997E-2</v>
          </cell>
          <cell r="F179">
            <v>0.32671955000000003</v>
          </cell>
          <cell r="G179">
            <v>2.33</v>
          </cell>
          <cell r="K179">
            <v>0.18711867693581663</v>
          </cell>
          <cell r="L179">
            <v>11.128551788275892</v>
          </cell>
          <cell r="M179">
            <v>11.128551788275892</v>
          </cell>
          <cell r="N179">
            <v>179.23367384557241</v>
          </cell>
          <cell r="O179">
            <v>0.63062191915872501</v>
          </cell>
          <cell r="P179">
            <v>37.94007224374166</v>
          </cell>
          <cell r="Q179">
            <v>3.5546719999999997E-2</v>
          </cell>
          <cell r="R179">
            <v>0</v>
          </cell>
          <cell r="S179">
            <v>0.32671955000000003</v>
          </cell>
          <cell r="U179">
            <v>65</v>
          </cell>
          <cell r="V179">
            <v>158.4</v>
          </cell>
          <cell r="Y179">
            <v>0</v>
          </cell>
          <cell r="AB179" t="str">
            <v/>
          </cell>
          <cell r="AC179">
            <v>126.72000000000001</v>
          </cell>
          <cell r="AD179">
            <v>9.5333333333333339E-2</v>
          </cell>
          <cell r="AE179">
            <v>0.38133333333333336</v>
          </cell>
          <cell r="AF179">
            <v>0.38133333333333336</v>
          </cell>
          <cell r="AG179">
            <v>0.38133333333333336</v>
          </cell>
          <cell r="AH179">
            <v>39.44007224374166</v>
          </cell>
          <cell r="AI179">
            <v>30.43</v>
          </cell>
          <cell r="AJ179">
            <v>14</v>
          </cell>
          <cell r="AK179">
            <v>10</v>
          </cell>
          <cell r="AL179">
            <v>0.25</v>
          </cell>
          <cell r="AM179">
            <v>1.4E-2</v>
          </cell>
          <cell r="AN179">
            <v>8.3704471588134766E-2</v>
          </cell>
          <cell r="AO179">
            <v>0.162109375</v>
          </cell>
          <cell r="AP179">
            <v>0.33481788635253906</v>
          </cell>
          <cell r="AQ179">
            <v>2.7368341313077384</v>
          </cell>
          <cell r="AR179">
            <v>3.5327862644210706</v>
          </cell>
          <cell r="AS179">
            <v>4.0765041181009556</v>
          </cell>
          <cell r="AT179">
            <v>0.38176661887313879</v>
          </cell>
          <cell r="AU179">
            <v>0.46547109046127355</v>
          </cell>
          <cell r="AV179">
            <v>4.2162684627177951</v>
          </cell>
          <cell r="AW179">
            <v>206.96559418807118</v>
          </cell>
          <cell r="AX179">
            <v>0.19056342383121985</v>
          </cell>
          <cell r="AY179">
            <v>205.84315481274481</v>
          </cell>
          <cell r="AZ179" t="str">
            <v>20°31'31''</v>
          </cell>
          <cell r="BA179" t="e">
            <v>#VALUE!</v>
          </cell>
          <cell r="BB179">
            <v>0.16300000000000001</v>
          </cell>
          <cell r="BC179" t="e">
            <v>#VALUE!</v>
          </cell>
          <cell r="BD179" t="e">
            <v>#VALUE!</v>
          </cell>
          <cell r="BE179" t="e">
            <v>#VALUE!</v>
          </cell>
          <cell r="BF179" t="e">
            <v>#VALUE!</v>
          </cell>
          <cell r="BG179" t="e">
            <v>#VALUE!</v>
          </cell>
          <cell r="BH179" t="e">
            <v>#VALUE!</v>
          </cell>
          <cell r="BI179" t="e">
            <v>#VALUE!</v>
          </cell>
          <cell r="BJ179" t="e">
            <v>#VALUE!</v>
          </cell>
          <cell r="BK179" t="e">
            <v>#VALUE!</v>
          </cell>
          <cell r="BL179" t="e">
            <v>#VALUE!</v>
          </cell>
          <cell r="BM179" t="e">
            <v>#VALUE!</v>
          </cell>
          <cell r="BN179">
            <v>2.9999999999972715E-2</v>
          </cell>
          <cell r="BO179">
            <v>695.99</v>
          </cell>
          <cell r="BP179">
            <v>691.73</v>
          </cell>
          <cell r="BQ179">
            <v>696.24</v>
          </cell>
          <cell r="BR179">
            <v>691.98</v>
          </cell>
          <cell r="BS179">
            <v>696.9</v>
          </cell>
          <cell r="BT179">
            <v>695</v>
          </cell>
          <cell r="BU179" t="str">
            <v/>
          </cell>
          <cell r="BV179">
            <v>0.65999999999996817</v>
          </cell>
          <cell r="BW179">
            <v>3.0199999999999818</v>
          </cell>
          <cell r="BX179">
            <v>0.90999999999996817</v>
          </cell>
          <cell r="BY179">
            <v>250</v>
          </cell>
          <cell r="BZ179">
            <v>0.83750000000000002</v>
          </cell>
          <cell r="CA179">
            <v>0.3125</v>
          </cell>
          <cell r="CB179">
            <v>1.839999999999975</v>
          </cell>
          <cell r="CC179">
            <v>6</v>
          </cell>
          <cell r="CD179">
            <v>1.4618038233576465</v>
          </cell>
          <cell r="CE179" t="e">
            <v>#VALUE!</v>
          </cell>
          <cell r="CF179">
            <v>0</v>
          </cell>
          <cell r="CG179">
            <v>0</v>
          </cell>
          <cell r="CH179" t="e">
            <v>#VALUE!</v>
          </cell>
          <cell r="CI179">
            <v>2</v>
          </cell>
          <cell r="CJ179">
            <v>1</v>
          </cell>
          <cell r="CK179">
            <v>1.5</v>
          </cell>
          <cell r="CL179">
            <v>2345</v>
          </cell>
          <cell r="CM179" t="e">
            <v>#VALUE!</v>
          </cell>
          <cell r="CN179" t="e">
            <v>#VALUE!</v>
          </cell>
          <cell r="CO179" t="str">
            <v/>
          </cell>
          <cell r="CP179">
            <v>3</v>
          </cell>
          <cell r="CQ179">
            <v>3</v>
          </cell>
          <cell r="DV179" t="str">
            <v>250 mm</v>
          </cell>
          <cell r="DW179">
            <v>30.43</v>
          </cell>
          <cell r="DX179" t="str">
            <v>1</v>
          </cell>
          <cell r="DY179" t="str">
            <v>CS</v>
          </cell>
          <cell r="DZ179">
            <v>695.99</v>
          </cell>
          <cell r="EA179">
            <v>691.73</v>
          </cell>
        </row>
        <row r="180">
          <cell r="O180" t="str">
            <v/>
          </cell>
          <cell r="AC180" t="str">
            <v/>
          </cell>
          <cell r="AD180" t="str">
            <v/>
          </cell>
        </row>
        <row r="181">
          <cell r="A181" t="str">
            <v>alc. Simp. AC margen sur BB</v>
          </cell>
          <cell r="O181" t="str">
            <v/>
          </cell>
          <cell r="AC181" t="str">
            <v/>
          </cell>
        </row>
        <row r="182">
          <cell r="O182" t="str">
            <v/>
          </cell>
          <cell r="AC182" t="str">
            <v/>
          </cell>
          <cell r="AD182" t="str">
            <v/>
          </cell>
        </row>
        <row r="183">
          <cell r="A183">
            <v>104</v>
          </cell>
          <cell r="B183" t="str">
            <v>C91'</v>
          </cell>
          <cell r="C183" t="str">
            <v>CBB4</v>
          </cell>
          <cell r="D183">
            <v>7.8587260000000006E-2</v>
          </cell>
          <cell r="E183">
            <v>0</v>
          </cell>
          <cell r="F183">
            <v>7.8587260000000006E-2</v>
          </cell>
          <cell r="G183">
            <v>2.33</v>
          </cell>
          <cell r="H183">
            <v>2</v>
          </cell>
          <cell r="I183">
            <v>0.5</v>
          </cell>
          <cell r="J183">
            <v>25</v>
          </cell>
          <cell r="K183" t="str">
            <v/>
          </cell>
          <cell r="L183">
            <v>5</v>
          </cell>
          <cell r="M183">
            <v>10</v>
          </cell>
          <cell r="N183">
            <v>190.32831544687943</v>
          </cell>
          <cell r="O183">
            <v>0.63126627402355862</v>
          </cell>
          <cell r="P183">
            <v>9.4420900539550683</v>
          </cell>
          <cell r="Q183">
            <v>7.8587260000000006E-2</v>
          </cell>
          <cell r="R183">
            <v>0</v>
          </cell>
          <cell r="S183">
            <v>7.8587260000000006E-2</v>
          </cell>
          <cell r="U183">
            <v>32</v>
          </cell>
          <cell r="V183">
            <v>158.4</v>
          </cell>
          <cell r="Y183">
            <v>0</v>
          </cell>
          <cell r="AB183" t="str">
            <v/>
          </cell>
          <cell r="AC183">
            <v>126.72000000000001</v>
          </cell>
          <cell r="AD183">
            <v>4.6933333333333341E-2</v>
          </cell>
          <cell r="AE183">
            <v>0.18773333333333336</v>
          </cell>
          <cell r="AF183">
            <v>0.18773333333333336</v>
          </cell>
          <cell r="AG183">
            <v>0.18773333333333336</v>
          </cell>
          <cell r="AH183">
            <v>10.942090053955068</v>
          </cell>
          <cell r="AI183">
            <v>64.52</v>
          </cell>
          <cell r="AJ183">
            <v>7.41</v>
          </cell>
          <cell r="AK183">
            <v>10</v>
          </cell>
          <cell r="AL183">
            <v>0.25</v>
          </cell>
          <cell r="AM183">
            <v>1.4E-2</v>
          </cell>
          <cell r="AN183">
            <v>5.1408290863037109E-2</v>
          </cell>
          <cell r="AO183">
            <v>8.203125E-2</v>
          </cell>
          <cell r="AP183">
            <v>0.20563316345214844</v>
          </cell>
          <cell r="AQ183">
            <v>1.5046513951531968</v>
          </cell>
          <cell r="AR183">
            <v>2.5302279846588234</v>
          </cell>
          <cell r="AS183">
            <v>1.4140485448735398</v>
          </cell>
          <cell r="AT183">
            <v>0.11539122430868816</v>
          </cell>
          <cell r="AU183">
            <v>0.16679951517172525</v>
          </cell>
          <cell r="AV183">
            <v>3.0674206864276665</v>
          </cell>
          <cell r="AW183">
            <v>150.57166084297683</v>
          </cell>
          <cell r="AX183">
            <v>7.2670315202048488E-2</v>
          </cell>
          <cell r="AY183">
            <v>201.77275376323271</v>
          </cell>
          <cell r="AZ183" t="e">
            <v>#REF!</v>
          </cell>
          <cell r="BA183" t="e">
            <v>#REF!</v>
          </cell>
          <cell r="BB183" t="e">
            <v>#REF!</v>
          </cell>
          <cell r="BC183" t="e">
            <v>#REF!</v>
          </cell>
          <cell r="BD183" t="e">
            <v>#REF!</v>
          </cell>
          <cell r="BE183" t="e">
            <v>#REF!</v>
          </cell>
          <cell r="BF183" t="e">
            <v>#REF!</v>
          </cell>
          <cell r="BG183" t="e">
            <v>#REF!</v>
          </cell>
          <cell r="BH183" t="e">
            <v>#REF!</v>
          </cell>
          <cell r="BI183" t="e">
            <v>#REF!</v>
          </cell>
          <cell r="BJ183" t="e">
            <v>#REF!</v>
          </cell>
          <cell r="BK183" t="e">
            <v>#REF!</v>
          </cell>
          <cell r="BL183" t="e">
            <v>#REF!</v>
          </cell>
          <cell r="BM183" t="e">
            <v>#REF!</v>
          </cell>
          <cell r="BO183">
            <v>709.11</v>
          </cell>
          <cell r="BP183">
            <v>704.33</v>
          </cell>
          <cell r="BQ183">
            <v>709.36</v>
          </cell>
          <cell r="BR183">
            <v>704.58</v>
          </cell>
          <cell r="BS183">
            <v>710.16</v>
          </cell>
          <cell r="BT183">
            <v>705.3</v>
          </cell>
          <cell r="BU183" t="str">
            <v/>
          </cell>
          <cell r="BV183">
            <v>0.79999999999995453</v>
          </cell>
          <cell r="BW183">
            <v>0.7199999999999136</v>
          </cell>
          <cell r="BX183">
            <v>1.0499999999999545</v>
          </cell>
          <cell r="BY183">
            <v>250</v>
          </cell>
          <cell r="BZ183">
            <v>0.83750000000000002</v>
          </cell>
          <cell r="CA183">
            <v>0.3125</v>
          </cell>
          <cell r="CB183">
            <v>0.75999999999993406</v>
          </cell>
          <cell r="CC183">
            <v>3</v>
          </cell>
          <cell r="CD183">
            <v>0.79442550844727366</v>
          </cell>
          <cell r="CE183" t="e">
            <v>#VALUE!</v>
          </cell>
          <cell r="CF183">
            <v>0</v>
          </cell>
          <cell r="CG183">
            <v>0</v>
          </cell>
          <cell r="CH183" t="e">
            <v>#VALUE!</v>
          </cell>
          <cell r="CI183">
            <v>2</v>
          </cell>
          <cell r="CJ183">
            <v>1</v>
          </cell>
          <cell r="CK183">
            <v>1.5</v>
          </cell>
          <cell r="CL183">
            <v>2345</v>
          </cell>
          <cell r="CM183" t="e">
            <v>#VALUE!</v>
          </cell>
          <cell r="CN183" t="e">
            <v>#VALUE!</v>
          </cell>
          <cell r="CO183" t="str">
            <v/>
          </cell>
          <cell r="CP183">
            <v>3</v>
          </cell>
          <cell r="CQ183">
            <v>3</v>
          </cell>
          <cell r="DV183" t="str">
            <v>250 mm</v>
          </cell>
          <cell r="DW183">
            <v>64.52</v>
          </cell>
          <cell r="DX183" t="str">
            <v>1</v>
          </cell>
          <cell r="DY183" t="str">
            <v>CS</v>
          </cell>
          <cell r="DZ183">
            <v>709.11</v>
          </cell>
          <cell r="EA183">
            <v>704.33</v>
          </cell>
        </row>
        <row r="184">
          <cell r="A184">
            <v>105</v>
          </cell>
          <cell r="B184" t="str">
            <v>CBB4</v>
          </cell>
          <cell r="C184" t="str">
            <v>CBB5</v>
          </cell>
          <cell r="D184">
            <v>0.10932465999999999</v>
          </cell>
          <cell r="E184">
            <v>7.8587260000000006E-2</v>
          </cell>
          <cell r="F184">
            <v>0.18791192000000001</v>
          </cell>
          <cell r="G184">
            <v>2.33</v>
          </cell>
          <cell r="K184">
            <v>0.37618484058142321</v>
          </cell>
          <cell r="L184">
            <v>10.376184840581423</v>
          </cell>
          <cell r="M184">
            <v>10.376184840581423</v>
          </cell>
          <cell r="N184">
            <v>186.42435143217182</v>
          </cell>
          <cell r="O184">
            <v>0.63208258617254431</v>
          </cell>
          <cell r="P184">
            <v>31.584801297136295</v>
          </cell>
          <cell r="Q184">
            <v>0.10932465999999999</v>
          </cell>
          <cell r="R184">
            <v>7.8587260000000006E-2</v>
          </cell>
          <cell r="S184">
            <v>0.26649918</v>
          </cell>
          <cell r="U184">
            <v>47</v>
          </cell>
          <cell r="V184">
            <v>158.4</v>
          </cell>
          <cell r="Y184">
            <v>0</v>
          </cell>
          <cell r="AB184" t="str">
            <v/>
          </cell>
          <cell r="AC184">
            <v>126.72000000000001</v>
          </cell>
          <cell r="AD184">
            <v>6.8933333333333346E-2</v>
          </cell>
          <cell r="AE184">
            <v>0.27573333333333339</v>
          </cell>
          <cell r="AF184">
            <v>0.27573333333333339</v>
          </cell>
          <cell r="AG184">
            <v>0.27573333333333339</v>
          </cell>
          <cell r="AH184">
            <v>33.084801297136295</v>
          </cell>
          <cell r="AI184">
            <v>50.19</v>
          </cell>
          <cell r="AJ184">
            <v>9.11</v>
          </cell>
          <cell r="AK184">
            <v>10</v>
          </cell>
          <cell r="AL184">
            <v>0.25</v>
          </cell>
          <cell r="AM184">
            <v>1.4E-2</v>
          </cell>
          <cell r="AN184">
            <v>8.5422754287719727E-2</v>
          </cell>
          <cell r="AO184">
            <v>0.1474609375</v>
          </cell>
          <cell r="AP184">
            <v>0.34169101715087891</v>
          </cell>
          <cell r="AQ184">
            <v>2.2328490724822836</v>
          </cell>
          <cell r="AR184">
            <v>2.8494874470047717</v>
          </cell>
          <cell r="AS184">
            <v>2.6988400913344934</v>
          </cell>
          <cell r="AT184">
            <v>0.25410881653848083</v>
          </cell>
          <cell r="AU184">
            <v>0.33953157082620056</v>
          </cell>
          <cell r="AV184">
            <v>3.4011315230569745</v>
          </cell>
          <cell r="AW184">
            <v>166.95265323013211</v>
          </cell>
          <cell r="AX184">
            <v>0.19816876615630238</v>
          </cell>
          <cell r="AY184">
            <v>204.92702731774378</v>
          </cell>
          <cell r="AZ184" t="str">
            <v>03°09'15''</v>
          </cell>
          <cell r="BA184" t="e">
            <v>#VALUE!</v>
          </cell>
          <cell r="BB184">
            <v>0.17299999999999999</v>
          </cell>
          <cell r="BC184" t="e">
            <v>#VALUE!</v>
          </cell>
          <cell r="BD184" t="e">
            <v>#VALUE!</v>
          </cell>
          <cell r="BE184" t="e">
            <v>#VALUE!</v>
          </cell>
          <cell r="BF184" t="e">
            <v>#VALUE!</v>
          </cell>
          <cell r="BG184" t="e">
            <v>#VALUE!</v>
          </cell>
          <cell r="BH184" t="e">
            <v>#VALUE!</v>
          </cell>
          <cell r="BI184" t="e">
            <v>#VALUE!</v>
          </cell>
          <cell r="BJ184" t="e">
            <v>#VALUE!</v>
          </cell>
          <cell r="BK184" t="e">
            <v>#VALUE!</v>
          </cell>
          <cell r="BL184" t="e">
            <v>#VALUE!</v>
          </cell>
          <cell r="BM184" t="e">
            <v>#VALUE!</v>
          </cell>
          <cell r="BN184">
            <v>3.0000000000086402E-2</v>
          </cell>
          <cell r="BO184">
            <v>704.3</v>
          </cell>
          <cell r="BP184">
            <v>699.73</v>
          </cell>
          <cell r="BQ184">
            <v>704.55000000000007</v>
          </cell>
          <cell r="BR184">
            <v>699.98</v>
          </cell>
          <cell r="BS184">
            <v>705.3</v>
          </cell>
          <cell r="BT184">
            <v>700.7</v>
          </cell>
          <cell r="BU184" t="str">
            <v/>
          </cell>
          <cell r="BV184">
            <v>0.74999999999988631</v>
          </cell>
          <cell r="BW184">
            <v>0.72000000000002728</v>
          </cell>
          <cell r="BX184">
            <v>0.99999999999988631</v>
          </cell>
          <cell r="BY184">
            <v>250</v>
          </cell>
          <cell r="BZ184">
            <v>0.83750000000000002</v>
          </cell>
          <cell r="CA184">
            <v>0.3125</v>
          </cell>
          <cell r="CB184">
            <v>0.7349999999999568</v>
          </cell>
          <cell r="CC184">
            <v>3</v>
          </cell>
          <cell r="CD184">
            <v>0.77158691071554786</v>
          </cell>
          <cell r="CE184" t="e">
            <v>#VALUE!</v>
          </cell>
          <cell r="CF184">
            <v>0</v>
          </cell>
          <cell r="CG184">
            <v>0</v>
          </cell>
          <cell r="CH184" t="e">
            <v>#VALUE!</v>
          </cell>
          <cell r="CI184">
            <v>2</v>
          </cell>
          <cell r="CJ184">
            <v>1</v>
          </cell>
          <cell r="CK184">
            <v>1.5</v>
          </cell>
          <cell r="CL184">
            <v>2345</v>
          </cell>
          <cell r="CM184" t="e">
            <v>#VALUE!</v>
          </cell>
          <cell r="CN184" t="e">
            <v>#VALUE!</v>
          </cell>
          <cell r="CO184" t="str">
            <v/>
          </cell>
          <cell r="CP184">
            <v>3</v>
          </cell>
          <cell r="CQ184">
            <v>3</v>
          </cell>
          <cell r="DV184" t="str">
            <v>250 mm</v>
          </cell>
          <cell r="DW184">
            <v>50.19</v>
          </cell>
          <cell r="DX184" t="str">
            <v>1</v>
          </cell>
          <cell r="DY184" t="str">
            <v>CS</v>
          </cell>
          <cell r="DZ184">
            <v>704.30000000000007</v>
          </cell>
          <cell r="EA184">
            <v>699.73</v>
          </cell>
        </row>
        <row r="185">
          <cell r="A185">
            <v>106</v>
          </cell>
          <cell r="B185" t="str">
            <v>CBB5</v>
          </cell>
          <cell r="C185" t="str">
            <v>CBB6</v>
          </cell>
          <cell r="F185">
            <v>0.18791192000000001</v>
          </cell>
          <cell r="G185">
            <v>2.33</v>
          </cell>
          <cell r="K185">
            <v>0.46832186594309133</v>
          </cell>
          <cell r="L185">
            <v>10.844506706524514</v>
          </cell>
          <cell r="M185">
            <v>10.844506706524514</v>
          </cell>
          <cell r="N185">
            <v>181.85804920385149</v>
          </cell>
          <cell r="O185">
            <v>0.63089043540328349</v>
          </cell>
          <cell r="P185">
            <v>31.584801297136295</v>
          </cell>
          <cell r="Q185">
            <v>2.629979E-2</v>
          </cell>
          <cell r="S185">
            <v>0.29279896999999999</v>
          </cell>
          <cell r="U185">
            <v>74</v>
          </cell>
          <cell r="V185">
            <v>158.4</v>
          </cell>
          <cell r="Y185">
            <v>0</v>
          </cell>
          <cell r="AB185" t="str">
            <v/>
          </cell>
          <cell r="AC185">
            <v>126.72000000000001</v>
          </cell>
          <cell r="AD185">
            <v>0.10853333333333334</v>
          </cell>
          <cell r="AE185">
            <v>0.43413333333333337</v>
          </cell>
          <cell r="AF185">
            <v>0.43413333333333337</v>
          </cell>
          <cell r="AG185">
            <v>0.43413333333333337</v>
          </cell>
          <cell r="AH185">
            <v>33.084801297136295</v>
          </cell>
          <cell r="AI185">
            <v>56.04</v>
          </cell>
          <cell r="AJ185">
            <v>6.67</v>
          </cell>
          <cell r="AK185">
            <v>10</v>
          </cell>
          <cell r="AL185">
            <v>0.25</v>
          </cell>
          <cell r="AM185">
            <v>1.4E-2</v>
          </cell>
          <cell r="AN185">
            <v>9.2670917510986328E-2</v>
          </cell>
          <cell r="AO185">
            <v>0.1474609375</v>
          </cell>
          <cell r="AP185">
            <v>0.37068367004394531</v>
          </cell>
          <cell r="AQ185">
            <v>1.9987862921631692</v>
          </cell>
          <cell r="AR185">
            <v>2.435448635993668</v>
          </cell>
          <cell r="AS185">
            <v>2.1174616617874471</v>
          </cell>
          <cell r="AT185">
            <v>0.20362623046582007</v>
          </cell>
          <cell r="AU185">
            <v>0.2962971479768064</v>
          </cell>
          <cell r="AV185">
            <v>2.9102289395774448</v>
          </cell>
          <cell r="AW185">
            <v>142.85552901313929</v>
          </cell>
          <cell r="AX185">
            <v>0.23159622540121136</v>
          </cell>
          <cell r="AY185">
            <v>188.57097763422354</v>
          </cell>
          <cell r="AZ185" t="str">
            <v>16°21'22''</v>
          </cell>
          <cell r="BA185" t="e">
            <v>#VALUE!</v>
          </cell>
          <cell r="BB185">
            <v>1E-3</v>
          </cell>
          <cell r="BC185" t="e">
            <v>#VALUE!</v>
          </cell>
          <cell r="BD185" t="e">
            <v>#VALUE!</v>
          </cell>
          <cell r="BE185" t="e">
            <v>#VALUE!</v>
          </cell>
          <cell r="BF185" t="e">
            <v>#VALUE!</v>
          </cell>
          <cell r="BG185" t="e">
            <v>#VALUE!</v>
          </cell>
          <cell r="BH185" t="e">
            <v>#VALUE!</v>
          </cell>
          <cell r="BI185" t="e">
            <v>#VALUE!</v>
          </cell>
          <cell r="BJ185" t="e">
            <v>#VALUE!</v>
          </cell>
          <cell r="BK185" t="e">
            <v>#VALUE!</v>
          </cell>
          <cell r="BL185" t="e">
            <v>#VALUE!</v>
          </cell>
          <cell r="BM185" t="e">
            <v>#VALUE!</v>
          </cell>
          <cell r="BN185">
            <v>6.0000000000059117E-2</v>
          </cell>
          <cell r="BO185">
            <v>699.67</v>
          </cell>
          <cell r="BP185">
            <v>695.93</v>
          </cell>
          <cell r="BQ185">
            <v>699.92000000000007</v>
          </cell>
          <cell r="BR185">
            <v>696.18</v>
          </cell>
          <cell r="BS185">
            <v>700.7</v>
          </cell>
          <cell r="BT185">
            <v>696.9</v>
          </cell>
          <cell r="BU185" t="str">
            <v/>
          </cell>
          <cell r="BV185">
            <v>0.77999999999997272</v>
          </cell>
          <cell r="BW185">
            <v>0.72000000000002728</v>
          </cell>
          <cell r="BX185">
            <v>1.0299999999999727</v>
          </cell>
          <cell r="BY185">
            <v>250</v>
          </cell>
          <cell r="BZ185">
            <v>0.83750000000000002</v>
          </cell>
          <cell r="CA185">
            <v>0.3125</v>
          </cell>
          <cell r="CB185">
            <v>0.75</v>
          </cell>
          <cell r="CC185">
            <v>4</v>
          </cell>
          <cell r="CD185">
            <v>0.75268246175967501</v>
          </cell>
          <cell r="CE185" t="e">
            <v>#VALUE!</v>
          </cell>
          <cell r="CF185">
            <v>0</v>
          </cell>
          <cell r="CG185">
            <v>0</v>
          </cell>
          <cell r="CH185" t="e">
            <v>#VALUE!</v>
          </cell>
          <cell r="CI185">
            <v>2</v>
          </cell>
          <cell r="CJ185">
            <v>1</v>
          </cell>
          <cell r="CK185">
            <v>1.5</v>
          </cell>
          <cell r="CL185">
            <v>2345</v>
          </cell>
          <cell r="CM185" t="e">
            <v>#VALUE!</v>
          </cell>
          <cell r="CN185" t="e">
            <v>#VALUE!</v>
          </cell>
          <cell r="CO185" t="str">
            <v/>
          </cell>
          <cell r="CP185">
            <v>3</v>
          </cell>
          <cell r="CQ185">
            <v>3</v>
          </cell>
          <cell r="DV185" t="str">
            <v>250 mm</v>
          </cell>
          <cell r="DW185">
            <v>56.04</v>
          </cell>
          <cell r="DX185" t="str">
            <v>1</v>
          </cell>
          <cell r="DY185" t="str">
            <v>CS</v>
          </cell>
          <cell r="DZ185">
            <v>699.67000000000007</v>
          </cell>
          <cell r="EA185">
            <v>695.93000000000006</v>
          </cell>
        </row>
        <row r="186">
          <cell r="A186">
            <v>107</v>
          </cell>
          <cell r="B186" t="str">
            <v>CBB6</v>
          </cell>
          <cell r="C186" t="str">
            <v>CBB7</v>
          </cell>
          <cell r="F186">
            <v>0.18791192000000001</v>
          </cell>
          <cell r="G186">
            <v>2.33</v>
          </cell>
          <cell r="K186">
            <v>0.20367337617717129</v>
          </cell>
          <cell r="L186">
            <v>11.048180082701686</v>
          </cell>
          <cell r="M186">
            <v>11.048180082701686</v>
          </cell>
          <cell r="N186">
            <v>179.96570127405963</v>
          </cell>
          <cell r="O186">
            <v>0.63079773869346745</v>
          </cell>
          <cell r="P186">
            <v>31.584801297136295</v>
          </cell>
          <cell r="Q186">
            <v>0</v>
          </cell>
          <cell r="S186">
            <v>0.29279896999999999</v>
          </cell>
          <cell r="U186">
            <v>74</v>
          </cell>
          <cell r="V186">
            <v>158.4</v>
          </cell>
          <cell r="Y186">
            <v>0</v>
          </cell>
          <cell r="AB186" t="str">
            <v/>
          </cell>
          <cell r="AC186">
            <v>126.72000000000001</v>
          </cell>
          <cell r="AD186">
            <v>0.10853333333333334</v>
          </cell>
          <cell r="AE186">
            <v>0.43413333333333337</v>
          </cell>
          <cell r="AF186">
            <v>0.43413333333333337</v>
          </cell>
          <cell r="AG186">
            <v>0.43413333333333337</v>
          </cell>
          <cell r="AH186">
            <v>33.084801297136295</v>
          </cell>
          <cell r="AI186">
            <v>31.84</v>
          </cell>
          <cell r="AJ186">
            <v>14.48</v>
          </cell>
          <cell r="AK186">
            <v>10</v>
          </cell>
          <cell r="AL186">
            <v>0.25</v>
          </cell>
          <cell r="AM186">
            <v>1.4E-2</v>
          </cell>
          <cell r="AN186">
            <v>7.5791358947753906E-2</v>
          </cell>
          <cell r="AO186">
            <v>0.1474609375</v>
          </cell>
          <cell r="AP186">
            <v>0.30316543579101563</v>
          </cell>
          <cell r="AQ186">
            <v>2.6326517086468777</v>
          </cell>
          <cell r="AR186">
            <v>3.5913158796544664</v>
          </cell>
          <cell r="AS186">
            <v>3.8743524216073943</v>
          </cell>
          <cell r="AT186">
            <v>0.35325458812646909</v>
          </cell>
          <cell r="AU186">
            <v>0.429045947074223</v>
          </cell>
          <cell r="AV186">
            <v>4.287938215637821</v>
          </cell>
          <cell r="AW186">
            <v>210.48367495772976</v>
          </cell>
          <cell r="AX186">
            <v>0.15718464295998502</v>
          </cell>
          <cell r="AY186">
            <v>204.54575335455743</v>
          </cell>
          <cell r="AZ186" t="str">
            <v>15°58'29''</v>
          </cell>
          <cell r="BA186" t="e">
            <v>#VALUE!</v>
          </cell>
          <cell r="BB186">
            <v>0.13300000000000001</v>
          </cell>
          <cell r="BC186" t="e">
            <v>#VALUE!</v>
          </cell>
          <cell r="BD186" t="e">
            <v>#VALUE!</v>
          </cell>
          <cell r="BE186" t="e">
            <v>#VALUE!</v>
          </cell>
          <cell r="BF186" t="e">
            <v>#VALUE!</v>
          </cell>
          <cell r="BG186" t="e">
            <v>#VALUE!</v>
          </cell>
          <cell r="BH186" t="e">
            <v>#VALUE!</v>
          </cell>
          <cell r="BI186" t="e">
            <v>#VALUE!</v>
          </cell>
          <cell r="BJ186" t="e">
            <v>#VALUE!</v>
          </cell>
          <cell r="BK186" t="e">
            <v>#VALUE!</v>
          </cell>
          <cell r="BL186" t="e">
            <v>#VALUE!</v>
          </cell>
          <cell r="BM186" t="e">
            <v>#VALUE!</v>
          </cell>
          <cell r="BN186">
            <v>2.9999999999972715E-2</v>
          </cell>
          <cell r="BO186">
            <v>695.9</v>
          </cell>
          <cell r="BP186">
            <v>691.29</v>
          </cell>
          <cell r="BQ186">
            <v>696.15000000000009</v>
          </cell>
          <cell r="BR186">
            <v>691.54</v>
          </cell>
          <cell r="BS186">
            <v>696.9</v>
          </cell>
          <cell r="BT186">
            <v>694.8</v>
          </cell>
          <cell r="BU186" t="str">
            <v/>
          </cell>
          <cell r="BV186">
            <v>0.74999999999988631</v>
          </cell>
          <cell r="BW186">
            <v>3.2599999999999909</v>
          </cell>
          <cell r="BX186">
            <v>0.99999999999988631</v>
          </cell>
          <cell r="BY186">
            <v>250</v>
          </cell>
          <cell r="BZ186">
            <v>0.83750000000000002</v>
          </cell>
          <cell r="CA186">
            <v>0.3125</v>
          </cell>
          <cell r="CB186">
            <v>2.0049999999999386</v>
          </cell>
          <cell r="CC186">
            <v>5</v>
          </cell>
          <cell r="CD186">
            <v>1.540479125744838</v>
          </cell>
          <cell r="CE186" t="e">
            <v>#VALUE!</v>
          </cell>
          <cell r="CF186">
            <v>0</v>
          </cell>
          <cell r="CG186">
            <v>0</v>
          </cell>
          <cell r="CH186" t="e">
            <v>#VALUE!</v>
          </cell>
          <cell r="CI186">
            <v>2</v>
          </cell>
          <cell r="CJ186">
            <v>1</v>
          </cell>
          <cell r="CK186">
            <v>1.5</v>
          </cell>
          <cell r="CL186">
            <v>2345</v>
          </cell>
          <cell r="CM186" t="e">
            <v>#VALUE!</v>
          </cell>
          <cell r="CN186" t="e">
            <v>#VALUE!</v>
          </cell>
          <cell r="CO186" t="str">
            <v/>
          </cell>
          <cell r="CP186">
            <v>3</v>
          </cell>
          <cell r="CQ186">
            <v>3</v>
          </cell>
          <cell r="DV186" t="str">
            <v>250 mm</v>
          </cell>
          <cell r="DW186">
            <v>31.84</v>
          </cell>
          <cell r="DX186" t="str">
            <v>1</v>
          </cell>
          <cell r="DY186" t="str">
            <v>CS</v>
          </cell>
          <cell r="DZ186">
            <v>695.90000000000009</v>
          </cell>
          <cell r="EA186">
            <v>691.29000000000008</v>
          </cell>
        </row>
        <row r="187">
          <cell r="AD187" t="str">
            <v/>
          </cell>
        </row>
        <row r="188">
          <cell r="A188" t="str">
            <v>Alc. Simp.A.C margen izq.BA</v>
          </cell>
        </row>
        <row r="189">
          <cell r="AD189" t="str">
            <v/>
          </cell>
        </row>
        <row r="190">
          <cell r="A190">
            <v>109</v>
          </cell>
          <cell r="B190" t="str">
            <v>CBA19</v>
          </cell>
          <cell r="C190" t="str">
            <v>CBA20</v>
          </cell>
          <cell r="D190">
            <v>4.5907999999999997E-2</v>
          </cell>
          <cell r="F190">
            <v>4.5907999999999997E-2</v>
          </cell>
          <cell r="G190">
            <v>2.33</v>
          </cell>
          <cell r="H190">
            <v>2</v>
          </cell>
          <cell r="I190">
            <v>0.5</v>
          </cell>
          <cell r="J190">
            <v>25</v>
          </cell>
          <cell r="K190" t="str">
            <v/>
          </cell>
          <cell r="L190">
            <v>5</v>
          </cell>
          <cell r="M190">
            <v>10</v>
          </cell>
          <cell r="N190">
            <v>190.32831544687943</v>
          </cell>
          <cell r="O190">
            <v>0.63698453608247407</v>
          </cell>
          <cell r="P190">
            <v>5.5657111812192239</v>
          </cell>
          <cell r="Q190">
            <v>4.5907999999999997E-2</v>
          </cell>
          <cell r="R190">
            <v>0</v>
          </cell>
          <cell r="S190">
            <v>4.5907999999999997E-2</v>
          </cell>
          <cell r="U190">
            <v>5</v>
          </cell>
          <cell r="V190">
            <v>158.4</v>
          </cell>
          <cell r="AB190" t="str">
            <v/>
          </cell>
          <cell r="AC190">
            <v>126.72000000000001</v>
          </cell>
          <cell r="AD190">
            <v>7.3333333333333332E-3</v>
          </cell>
          <cell r="AE190">
            <v>2.9333333333333333E-2</v>
          </cell>
          <cell r="AF190">
            <v>2.9333333333333333E-2</v>
          </cell>
          <cell r="AG190">
            <v>4.3105733333333333E-2</v>
          </cell>
          <cell r="AH190">
            <v>7.0657111812192239</v>
          </cell>
          <cell r="AI190">
            <v>24.25</v>
          </cell>
          <cell r="AJ190">
            <v>18.8</v>
          </cell>
          <cell r="AK190">
            <v>10</v>
          </cell>
          <cell r="AL190">
            <v>0.25</v>
          </cell>
          <cell r="AM190">
            <v>1.4E-2</v>
          </cell>
          <cell r="AN190">
            <v>3.2857894897460938E-2</v>
          </cell>
          <cell r="AO190">
            <v>6.640625E-2</v>
          </cell>
          <cell r="AP190">
            <v>0.13143157958984375</v>
          </cell>
          <cell r="AQ190">
            <v>1.854400516840657</v>
          </cell>
          <cell r="AR190">
            <v>3.9389198824507465</v>
          </cell>
          <cell r="AS190">
            <v>2.4610502606554792</v>
          </cell>
          <cell r="AT190">
            <v>0.17527019759729334</v>
          </cell>
          <cell r="AU190">
            <v>0.20812809249475428</v>
          </cell>
          <cell r="AV190">
            <v>4.8858841230522962</v>
          </cell>
          <cell r="AW190">
            <v>239.83527605112661</v>
          </cell>
          <cell r="AX190">
            <v>2.9460683588985462E-2</v>
          </cell>
          <cell r="AY190">
            <v>273.33889939721604</v>
          </cell>
          <cell r="AZ190" t="e">
            <v>#REF!</v>
          </cell>
          <cell r="BA190" t="e">
            <v>#REF!</v>
          </cell>
          <cell r="BB190" t="e">
            <v>#REF!</v>
          </cell>
          <cell r="BC190" t="e">
            <v>#REF!</v>
          </cell>
          <cell r="BD190" t="e">
            <v>#REF!</v>
          </cell>
          <cell r="BE190" t="e">
            <v>#REF!</v>
          </cell>
          <cell r="BF190" t="e">
            <v>#REF!</v>
          </cell>
          <cell r="BG190" t="e">
            <v>#REF!</v>
          </cell>
          <cell r="BH190" t="e">
            <v>#REF!</v>
          </cell>
          <cell r="BI190" t="e">
            <v>#REF!</v>
          </cell>
          <cell r="BJ190" t="e">
            <v>#REF!</v>
          </cell>
          <cell r="BK190" t="e">
            <v>#REF!</v>
          </cell>
          <cell r="BL190" t="e">
            <v>#REF!</v>
          </cell>
          <cell r="BM190" t="e">
            <v>#REF!</v>
          </cell>
          <cell r="BO190">
            <v>749.95</v>
          </cell>
          <cell r="BP190">
            <v>745.39</v>
          </cell>
          <cell r="BQ190">
            <v>750.2</v>
          </cell>
          <cell r="BR190">
            <v>745.64</v>
          </cell>
          <cell r="BS190">
            <v>750.8</v>
          </cell>
          <cell r="BT190">
            <v>746.2</v>
          </cell>
          <cell r="BU190" t="str">
            <v/>
          </cell>
          <cell r="BV190">
            <v>0.59999999999990905</v>
          </cell>
          <cell r="BW190">
            <v>0.56000000000005912</v>
          </cell>
          <cell r="BX190">
            <v>0.84999999999990905</v>
          </cell>
          <cell r="BY190">
            <v>250</v>
          </cell>
          <cell r="BZ190">
            <v>0.71250000000000002</v>
          </cell>
          <cell r="CA190">
            <v>0.3125</v>
          </cell>
          <cell r="CB190">
            <v>0.57999999999998408</v>
          </cell>
          <cell r="CC190">
            <v>3</v>
          </cell>
          <cell r="CD190">
            <v>0.72225764380283908</v>
          </cell>
          <cell r="CE190">
            <v>659.98549257621312</v>
          </cell>
          <cell r="CF190">
            <v>0.16523968302184733</v>
          </cell>
          <cell r="CG190">
            <v>5984.3655658500966</v>
          </cell>
          <cell r="CH190">
            <v>6644.3510584263095</v>
          </cell>
          <cell r="CI190">
            <v>2</v>
          </cell>
          <cell r="CJ190">
            <v>1</v>
          </cell>
          <cell r="CK190">
            <v>1.5</v>
          </cell>
          <cell r="CL190">
            <v>2345</v>
          </cell>
          <cell r="CM190">
            <v>4.2501179478206668</v>
          </cell>
          <cell r="CN190" t="str">
            <v/>
          </cell>
          <cell r="CO190" t="str">
            <v/>
          </cell>
          <cell r="CP190">
            <v>3</v>
          </cell>
          <cell r="CQ190">
            <v>3</v>
          </cell>
          <cell r="DV190" t="str">
            <v>250 mm</v>
          </cell>
          <cell r="DW190">
            <v>24.25</v>
          </cell>
          <cell r="DX190" t="str">
            <v>1</v>
          </cell>
          <cell r="DY190" t="str">
            <v>CS</v>
          </cell>
          <cell r="DZ190">
            <v>749.95</v>
          </cell>
          <cell r="EA190">
            <v>745.3900000000001</v>
          </cell>
        </row>
        <row r="191">
          <cell r="A191">
            <v>110</v>
          </cell>
          <cell r="B191" t="str">
            <v>CBA20</v>
          </cell>
          <cell r="C191" t="str">
            <v>CBA21</v>
          </cell>
          <cell r="D191">
            <v>6.0291669999999999E-2</v>
          </cell>
          <cell r="E191">
            <v>4.5907999999999997E-2</v>
          </cell>
          <cell r="F191">
            <v>0.10619967</v>
          </cell>
          <cell r="G191">
            <v>2.33</v>
          </cell>
          <cell r="K191">
            <v>0.23182795457611668</v>
          </cell>
          <cell r="L191">
            <v>10.231827954576117</v>
          </cell>
          <cell r="M191">
            <v>10.231827954576117</v>
          </cell>
          <cell r="N191">
            <v>187.89634656962005</v>
          </cell>
          <cell r="O191">
            <v>0.63497455470737929</v>
          </cell>
          <cell r="P191">
            <v>18.236329982300308</v>
          </cell>
          <cell r="Q191">
            <v>6.0291669999999999E-2</v>
          </cell>
          <cell r="R191">
            <v>4.5907999999999997E-2</v>
          </cell>
          <cell r="S191">
            <v>0.15210767</v>
          </cell>
          <cell r="U191">
            <v>20</v>
          </cell>
          <cell r="V191">
            <v>158.4</v>
          </cell>
          <cell r="AB191" t="str">
            <v/>
          </cell>
          <cell r="AC191">
            <v>126.72000000000001</v>
          </cell>
          <cell r="AD191">
            <v>2.9333333333333333E-2</v>
          </cell>
          <cell r="AE191">
            <v>0.11733333333333333</v>
          </cell>
          <cell r="AF191">
            <v>0.11733333333333333</v>
          </cell>
          <cell r="AG191">
            <v>0.16296563433333333</v>
          </cell>
          <cell r="AH191">
            <v>19.736329982300308</v>
          </cell>
          <cell r="AI191">
            <v>31.44</v>
          </cell>
          <cell r="AJ191">
            <v>14.82</v>
          </cell>
          <cell r="AK191">
            <v>10</v>
          </cell>
          <cell r="AL191">
            <v>0.25</v>
          </cell>
          <cell r="AM191">
            <v>1.4E-2</v>
          </cell>
          <cell r="AN191">
            <v>5.8014154434204102E-2</v>
          </cell>
          <cell r="AO191">
            <v>0.11328125</v>
          </cell>
          <cell r="AP191">
            <v>0.23205661773681641</v>
          </cell>
          <cell r="AQ191">
            <v>2.2849837759571683</v>
          </cell>
          <cell r="AR191">
            <v>3.6032764729859585</v>
          </cell>
          <cell r="AS191">
            <v>3.147487623676116</v>
          </cell>
          <cell r="AT191">
            <v>0.26611370317978994</v>
          </cell>
          <cell r="AU191">
            <v>0.32412785761399404</v>
          </cell>
          <cell r="AV191">
            <v>4.3379879362497942</v>
          </cell>
          <cell r="AW191">
            <v>212.94048487317971</v>
          </cell>
          <cell r="AX191">
            <v>9.2684723593329896E-2</v>
          </cell>
          <cell r="AY191">
            <v>263.72138606275644</v>
          </cell>
          <cell r="AZ191" t="str">
            <v>09°37'03''</v>
          </cell>
          <cell r="BA191" t="e">
            <v>#VALUE!</v>
          </cell>
          <cell r="BB191">
            <v>0.11600000000000001</v>
          </cell>
          <cell r="BC191" t="e">
            <v>#VALUE!</v>
          </cell>
          <cell r="BD191" t="e">
            <v>#VALUE!</v>
          </cell>
          <cell r="BE191" t="e">
            <v>#VALUE!</v>
          </cell>
          <cell r="BF191" t="e">
            <v>#VALUE!</v>
          </cell>
          <cell r="BG191" t="e">
            <v>#VALUE!</v>
          </cell>
          <cell r="BH191" t="e">
            <v>#VALUE!</v>
          </cell>
          <cell r="BI191" t="e">
            <v>#VALUE!</v>
          </cell>
          <cell r="BJ191" t="e">
            <v>#VALUE!</v>
          </cell>
          <cell r="BK191" t="e">
            <v>#VALUE!</v>
          </cell>
          <cell r="BL191" t="e">
            <v>#VALUE!</v>
          </cell>
          <cell r="BM191" t="e">
            <v>#VALUE!</v>
          </cell>
          <cell r="BN191">
            <v>2.9999999999972715E-2</v>
          </cell>
          <cell r="BO191">
            <v>745.36</v>
          </cell>
          <cell r="BP191">
            <v>740.7</v>
          </cell>
          <cell r="BQ191">
            <v>745.61000000000013</v>
          </cell>
          <cell r="BR191">
            <v>740.95</v>
          </cell>
          <cell r="BS191">
            <v>746.2</v>
          </cell>
          <cell r="BT191">
            <v>741.5</v>
          </cell>
          <cell r="BU191" t="str">
            <v/>
          </cell>
          <cell r="BV191">
            <v>0.58999999999991815</v>
          </cell>
          <cell r="BW191">
            <v>0.54999999999995453</v>
          </cell>
          <cell r="BX191">
            <v>0.83999999999991815</v>
          </cell>
          <cell r="BY191">
            <v>250</v>
          </cell>
          <cell r="BZ191">
            <v>0.71250000000000002</v>
          </cell>
          <cell r="CA191">
            <v>0.3125</v>
          </cell>
          <cell r="CB191">
            <v>0.56999999999993634</v>
          </cell>
          <cell r="CC191">
            <v>3</v>
          </cell>
          <cell r="CD191">
            <v>0.71124046311141853</v>
          </cell>
          <cell r="CE191">
            <v>649.91819943253086</v>
          </cell>
          <cell r="CF191">
            <v>0.16853184255330644</v>
          </cell>
          <cell r="CG191">
            <v>6121.1597308324117</v>
          </cell>
          <cell r="CH191">
            <v>6771.0779302649426</v>
          </cell>
          <cell r="CI191">
            <v>2</v>
          </cell>
          <cell r="CJ191">
            <v>1</v>
          </cell>
          <cell r="CK191">
            <v>1.5</v>
          </cell>
          <cell r="CL191">
            <v>2345</v>
          </cell>
          <cell r="CM191">
            <v>4.3311799127494304</v>
          </cell>
          <cell r="CN191" t="str">
            <v/>
          </cell>
          <cell r="CO191" t="str">
            <v/>
          </cell>
          <cell r="CP191">
            <v>3</v>
          </cell>
          <cell r="CQ191">
            <v>3</v>
          </cell>
          <cell r="DV191" t="str">
            <v>250 mm</v>
          </cell>
          <cell r="DW191">
            <v>31.44</v>
          </cell>
          <cell r="DX191" t="str">
            <v>1</v>
          </cell>
          <cell r="DY191" t="str">
            <v>CS</v>
          </cell>
          <cell r="DZ191">
            <v>745.36000000000013</v>
          </cell>
          <cell r="EA191">
            <v>740.70000000000016</v>
          </cell>
        </row>
        <row r="192">
          <cell r="A192">
            <v>111</v>
          </cell>
          <cell r="B192" t="str">
            <v>CBA21</v>
          </cell>
          <cell r="C192" t="str">
            <v>CBA22</v>
          </cell>
          <cell r="E192">
            <v>0.10619967</v>
          </cell>
          <cell r="F192">
            <v>0.10619967</v>
          </cell>
          <cell r="G192">
            <v>2.33</v>
          </cell>
          <cell r="K192">
            <v>2.7892269834233433E-2</v>
          </cell>
          <cell r="L192">
            <v>10.25972022441035</v>
          </cell>
          <cell r="M192">
            <v>10.25972022441035</v>
          </cell>
          <cell r="N192">
            <v>187.60945086229975</v>
          </cell>
          <cell r="O192">
            <v>0.63707446808510615</v>
          </cell>
          <cell r="P192">
            <v>30.929441036809287</v>
          </cell>
          <cell r="Q192">
            <v>0</v>
          </cell>
          <cell r="R192">
            <v>0.10619967</v>
          </cell>
          <cell r="S192">
            <v>0.25830734</v>
          </cell>
          <cell r="U192">
            <v>20</v>
          </cell>
          <cell r="V192">
            <v>158.4</v>
          </cell>
          <cell r="AB192" t="str">
            <v/>
          </cell>
          <cell r="AC192">
            <v>126.72000000000001</v>
          </cell>
          <cell r="AD192">
            <v>2.9333333333333333E-2</v>
          </cell>
          <cell r="AE192">
            <v>0.11733333333333333</v>
          </cell>
          <cell r="AF192">
            <v>0.11733333333333333</v>
          </cell>
          <cell r="AG192">
            <v>0.19482553533333333</v>
          </cell>
          <cell r="AH192">
            <v>32.429441036809287</v>
          </cell>
          <cell r="AI192">
            <v>4.7</v>
          </cell>
          <cell r="AJ192">
            <v>18.510000000000002</v>
          </cell>
          <cell r="AK192">
            <v>10</v>
          </cell>
          <cell r="AL192">
            <v>0.25</v>
          </cell>
          <cell r="AM192">
            <v>1.4E-2</v>
          </cell>
          <cell r="AN192">
            <v>7.0458889007568359E-2</v>
          </cell>
          <cell r="AO192">
            <v>0.146484375</v>
          </cell>
          <cell r="AP192">
            <v>0.28183555603027344</v>
          </cell>
          <cell r="AQ192">
            <v>2.8561304271319807</v>
          </cell>
          <cell r="AR192">
            <v>4.0553418416835969</v>
          </cell>
          <cell r="AS192">
            <v>4.6528369104467151</v>
          </cell>
          <cell r="AT192">
            <v>0.41577375212992412</v>
          </cell>
          <cell r="AU192">
            <v>0.48623264113749248</v>
          </cell>
          <cell r="AV192">
            <v>4.848053987846991</v>
          </cell>
          <cell r="AW192">
            <v>237.97829363166886</v>
          </cell>
          <cell r="AX192">
            <v>0.13627058393402042</v>
          </cell>
          <cell r="AY192">
            <v>269.94076502486428</v>
          </cell>
          <cell r="AZ192" t="str">
            <v>06°13'10''</v>
          </cell>
          <cell r="BA192" t="e">
            <v>#VALUE!</v>
          </cell>
          <cell r="BB192">
            <v>0.16200000000000001</v>
          </cell>
          <cell r="BC192" t="e">
            <v>#VALUE!</v>
          </cell>
          <cell r="BD192" t="e">
            <v>#VALUE!</v>
          </cell>
          <cell r="BE192" t="e">
            <v>#VALUE!</v>
          </cell>
          <cell r="BF192" t="e">
            <v>#VALUE!</v>
          </cell>
          <cell r="BG192" t="e">
            <v>#VALUE!</v>
          </cell>
          <cell r="BH192" t="e">
            <v>#VALUE!</v>
          </cell>
          <cell r="BI192" t="e">
            <v>#VALUE!</v>
          </cell>
          <cell r="BJ192" t="e">
            <v>#VALUE!</v>
          </cell>
          <cell r="BK192" t="e">
            <v>#VALUE!</v>
          </cell>
          <cell r="BL192" t="e">
            <v>#VALUE!</v>
          </cell>
          <cell r="BM192" t="e">
            <v>#VALUE!</v>
          </cell>
          <cell r="BN192">
            <v>3.0000000000086402E-2</v>
          </cell>
          <cell r="BO192">
            <v>740.67</v>
          </cell>
          <cell r="BP192">
            <v>739.8</v>
          </cell>
          <cell r="BQ192">
            <v>740.92000000000019</v>
          </cell>
          <cell r="BR192">
            <v>740.05</v>
          </cell>
          <cell r="BS192">
            <v>741.5</v>
          </cell>
          <cell r="BT192">
            <v>740.6</v>
          </cell>
          <cell r="BU192" t="str">
            <v/>
          </cell>
          <cell r="BV192">
            <v>0.57999999999981355</v>
          </cell>
          <cell r="BW192">
            <v>0.55000000000006821</v>
          </cell>
          <cell r="BX192">
            <v>0.82999999999981355</v>
          </cell>
          <cell r="BY192">
            <v>250</v>
          </cell>
          <cell r="BZ192">
            <v>0.71250000000000002</v>
          </cell>
          <cell r="CA192">
            <v>0.3125</v>
          </cell>
          <cell r="CB192">
            <v>0.56499999999994088</v>
          </cell>
          <cell r="CC192">
            <v>4</v>
          </cell>
          <cell r="CD192">
            <v>0.67952446592705773</v>
          </cell>
          <cell r="CE192">
            <v>672.68144220377667</v>
          </cell>
          <cell r="CF192">
            <v>0.17020683055215058</v>
          </cell>
          <cell r="CG192">
            <v>6190.6512830659349</v>
          </cell>
          <cell r="CH192">
            <v>6863.3327252697118</v>
          </cell>
          <cell r="CI192">
            <v>2</v>
          </cell>
          <cell r="CJ192">
            <v>1</v>
          </cell>
          <cell r="CK192">
            <v>1.5</v>
          </cell>
          <cell r="CL192">
            <v>2345</v>
          </cell>
          <cell r="CM192">
            <v>4.3901915087013084</v>
          </cell>
          <cell r="CN192" t="str">
            <v/>
          </cell>
          <cell r="CO192" t="str">
            <v/>
          </cell>
          <cell r="CP192">
            <v>3</v>
          </cell>
          <cell r="CQ192">
            <v>3</v>
          </cell>
          <cell r="DV192" t="str">
            <v>250 mm</v>
          </cell>
          <cell r="DW192">
            <v>4.7</v>
          </cell>
          <cell r="DX192" t="str">
            <v>1</v>
          </cell>
          <cell r="DY192" t="str">
            <v>CS</v>
          </cell>
          <cell r="DZ192">
            <v>740.67000000000019</v>
          </cell>
          <cell r="EA192">
            <v>739.80000000000018</v>
          </cell>
        </row>
        <row r="193">
          <cell r="A193">
            <v>112</v>
          </cell>
          <cell r="B193" t="str">
            <v>CBA22</v>
          </cell>
          <cell r="C193" t="str">
            <v>CBA23</v>
          </cell>
          <cell r="D193">
            <v>5.6435839999999994E-2</v>
          </cell>
          <cell r="E193">
            <v>0.10619967</v>
          </cell>
          <cell r="F193">
            <v>0.16263550999999998</v>
          </cell>
          <cell r="G193">
            <v>2.33</v>
          </cell>
          <cell r="K193">
            <v>0.21582897274130949</v>
          </cell>
          <cell r="L193">
            <v>10.475549197151659</v>
          </cell>
          <cell r="M193">
            <v>10.475549197151659</v>
          </cell>
          <cell r="N193">
            <v>185.42931385184013</v>
          </cell>
          <cell r="O193">
            <v>0.63489107883817442</v>
          </cell>
          <cell r="P193">
            <v>50.076099561040962</v>
          </cell>
          <cell r="Q193">
            <v>5.6435839999999994E-2</v>
          </cell>
          <cell r="R193">
            <v>0.10619967</v>
          </cell>
          <cell r="S193">
            <v>0.42094284999999998</v>
          </cell>
          <cell r="U193">
            <v>38</v>
          </cell>
          <cell r="V193">
            <v>158.4</v>
          </cell>
          <cell r="AB193" t="str">
            <v/>
          </cell>
          <cell r="AC193">
            <v>126.72000000000001</v>
          </cell>
          <cell r="AD193">
            <v>5.5733333333333343E-2</v>
          </cell>
          <cell r="AE193">
            <v>0.22293333333333337</v>
          </cell>
          <cell r="AF193">
            <v>0.22293333333333337</v>
          </cell>
          <cell r="AG193">
            <v>0.34921618833333334</v>
          </cell>
          <cell r="AH193">
            <v>51.576099561040962</v>
          </cell>
          <cell r="AI193">
            <v>38.559999999999995</v>
          </cell>
          <cell r="AJ193">
            <v>14.7</v>
          </cell>
          <cell r="AK193">
            <v>10</v>
          </cell>
          <cell r="AL193">
            <v>0.25</v>
          </cell>
          <cell r="AM193">
            <v>1.4E-2</v>
          </cell>
          <cell r="AN193">
            <v>9.5084428787231445E-2</v>
          </cell>
          <cell r="AO193">
            <v>0.185546875</v>
          </cell>
          <cell r="AP193">
            <v>0.38033771514892578</v>
          </cell>
          <cell r="AQ193">
            <v>3.0096665834874585</v>
          </cell>
          <cell r="AR193">
            <v>3.6133503226097865</v>
          </cell>
          <cell r="AS193">
            <v>4.7696316465731821</v>
          </cell>
          <cell r="AT193">
            <v>0.46167650070137978</v>
          </cell>
          <cell r="AU193">
            <v>0.55676092948861122</v>
          </cell>
          <cell r="AV193">
            <v>4.3203895353537396</v>
          </cell>
          <cell r="AW193">
            <v>212.07662538927389</v>
          </cell>
          <cell r="AX193">
            <v>0.24319558775688396</v>
          </cell>
          <cell r="AY193">
            <v>284.07291058071542</v>
          </cell>
          <cell r="AZ193" t="str">
            <v>14°07'56''</v>
          </cell>
          <cell r="BA193" t="e">
            <v>#VALUE!</v>
          </cell>
          <cell r="BB193">
            <v>7.0999999999999994E-2</v>
          </cell>
          <cell r="BC193" t="e">
            <v>#VALUE!</v>
          </cell>
          <cell r="BD193" t="e">
            <v>#VALUE!</v>
          </cell>
          <cell r="BE193" t="e">
            <v>#VALUE!</v>
          </cell>
          <cell r="BF193" t="e">
            <v>#VALUE!</v>
          </cell>
          <cell r="BG193" t="e">
            <v>#VALUE!</v>
          </cell>
          <cell r="BH193" t="e">
            <v>#VALUE!</v>
          </cell>
          <cell r="BI193" t="e">
            <v>#VALUE!</v>
          </cell>
          <cell r="BJ193" t="e">
            <v>#VALUE!</v>
          </cell>
          <cell r="BK193" t="e">
            <v>#VALUE!</v>
          </cell>
          <cell r="BL193" t="e">
            <v>#VALUE!</v>
          </cell>
          <cell r="BM193" t="e">
            <v>#VALUE!</v>
          </cell>
          <cell r="BN193">
            <v>2.9999999999972715E-2</v>
          </cell>
          <cell r="BO193">
            <v>739.77</v>
          </cell>
          <cell r="BP193">
            <v>734.1</v>
          </cell>
          <cell r="BQ193">
            <v>740.02000000000021</v>
          </cell>
          <cell r="BR193">
            <v>734.35</v>
          </cell>
          <cell r="BS193">
            <v>740.6</v>
          </cell>
          <cell r="BT193">
            <v>734.9</v>
          </cell>
          <cell r="BU193" t="str">
            <v/>
          </cell>
          <cell r="BV193">
            <v>0.57999999999981355</v>
          </cell>
          <cell r="BW193">
            <v>0.54999999999995453</v>
          </cell>
          <cell r="BX193">
            <v>0.82999999999981355</v>
          </cell>
          <cell r="BY193">
            <v>250</v>
          </cell>
          <cell r="BZ193">
            <v>0.71250000000000002</v>
          </cell>
          <cell r="CA193">
            <v>0.3125</v>
          </cell>
          <cell r="CB193">
            <v>0.56499999999988404</v>
          </cell>
          <cell r="CC193">
            <v>5</v>
          </cell>
          <cell r="CD193">
            <v>0.67952446592699967</v>
          </cell>
          <cell r="CE193">
            <v>586.44023166478087</v>
          </cell>
          <cell r="CF193">
            <v>0.1702068305521699</v>
          </cell>
          <cell r="CG193">
            <v>6190.651283066728</v>
          </cell>
          <cell r="CH193">
            <v>6777.0915147315091</v>
          </cell>
          <cell r="CI193">
            <v>2</v>
          </cell>
          <cell r="CJ193">
            <v>1</v>
          </cell>
          <cell r="CK193">
            <v>1.5</v>
          </cell>
          <cell r="CL193">
            <v>2345</v>
          </cell>
          <cell r="CM193">
            <v>4.3350265552653573</v>
          </cell>
          <cell r="CN193" t="str">
            <v/>
          </cell>
          <cell r="CO193" t="str">
            <v/>
          </cell>
          <cell r="CP193">
            <v>3</v>
          </cell>
          <cell r="CQ193">
            <v>3</v>
          </cell>
          <cell r="DV193" t="str">
            <v>250 mm</v>
          </cell>
          <cell r="DW193">
            <v>38.559999999999995</v>
          </cell>
          <cell r="DX193" t="str">
            <v>1</v>
          </cell>
          <cell r="DY193" t="str">
            <v>CS</v>
          </cell>
          <cell r="DZ193">
            <v>739.77000000000021</v>
          </cell>
          <cell r="EA193">
            <v>734.10000000000025</v>
          </cell>
        </row>
        <row r="194">
          <cell r="A194">
            <v>113</v>
          </cell>
          <cell r="B194" t="str">
            <v>CBA23</v>
          </cell>
          <cell r="C194" t="str">
            <v>CBA24</v>
          </cell>
          <cell r="D194">
            <v>9.8226790000000008E-2</v>
          </cell>
          <cell r="E194">
            <v>0.16263550999999998</v>
          </cell>
          <cell r="F194">
            <v>0.26086229999999999</v>
          </cell>
          <cell r="G194">
            <v>2.33</v>
          </cell>
          <cell r="K194">
            <v>9.6685772130770925E-2</v>
          </cell>
          <cell r="L194">
            <v>10.57223496928243</v>
          </cell>
          <cell r="M194">
            <v>10.57223496928243</v>
          </cell>
          <cell r="N194">
            <v>184.47493881091</v>
          </cell>
          <cell r="O194">
            <v>0.63632633587786247</v>
          </cell>
          <cell r="P194">
            <v>80.697749822113835</v>
          </cell>
          <cell r="Q194">
            <v>9.8226790000000008E-2</v>
          </cell>
          <cell r="R194">
            <v>0.16263550999999998</v>
          </cell>
          <cell r="S194">
            <v>0.68180514999999997</v>
          </cell>
          <cell r="U194">
            <v>73</v>
          </cell>
          <cell r="V194">
            <v>158.4</v>
          </cell>
          <cell r="AB194" t="str">
            <v/>
          </cell>
          <cell r="AC194">
            <v>126.72000000000001</v>
          </cell>
          <cell r="AD194">
            <v>0.10706666666666668</v>
          </cell>
          <cell r="AE194">
            <v>0.42826666666666674</v>
          </cell>
          <cell r="AF194">
            <v>0.42826666666666674</v>
          </cell>
          <cell r="AG194">
            <v>0.63280821166666668</v>
          </cell>
          <cell r="AH194">
            <v>82.197749822113835</v>
          </cell>
          <cell r="AI194">
            <v>20.96</v>
          </cell>
          <cell r="AJ194">
            <v>17.510000000000002</v>
          </cell>
          <cell r="AK194">
            <v>10</v>
          </cell>
          <cell r="AL194">
            <v>0.25</v>
          </cell>
          <cell r="AM194">
            <v>1.4E-2</v>
          </cell>
          <cell r="AN194">
            <v>0.116455078125</v>
          </cell>
          <cell r="AO194">
            <v>0.22607421875</v>
          </cell>
          <cell r="AP194">
            <v>0.4658203125</v>
          </cell>
          <cell r="AQ194">
            <v>3.6680493570118546</v>
          </cell>
          <cell r="AR194">
            <v>3.9036856162210767</v>
          </cell>
          <cell r="AS194">
            <v>6.7487765264754307</v>
          </cell>
          <cell r="AT194">
            <v>0.68575871995285831</v>
          </cell>
          <cell r="AU194">
            <v>0.80221379807785831</v>
          </cell>
          <cell r="AV194">
            <v>4.7152780922186404</v>
          </cell>
          <cell r="AW194">
            <v>231.46067209604649</v>
          </cell>
          <cell r="AX194">
            <v>0.35512620385032501</v>
          </cell>
          <cell r="AY194">
            <v>279.02204594409994</v>
          </cell>
          <cell r="AZ194" t="str">
            <v>05°03'03''</v>
          </cell>
          <cell r="BA194" t="e">
            <v>#VALUE!</v>
          </cell>
          <cell r="BB194">
            <v>0.245</v>
          </cell>
          <cell r="BC194" t="e">
            <v>#VALUE!</v>
          </cell>
          <cell r="BD194" t="e">
            <v>#VALUE!</v>
          </cell>
          <cell r="BE194" t="e">
            <v>#VALUE!</v>
          </cell>
          <cell r="BF194" t="e">
            <v>#VALUE!</v>
          </cell>
          <cell r="BG194" t="e">
            <v>#VALUE!</v>
          </cell>
          <cell r="BH194" t="e">
            <v>#VALUE!</v>
          </cell>
          <cell r="BI194" t="e">
            <v>#VALUE!</v>
          </cell>
          <cell r="BJ194" t="e">
            <v>#VALUE!</v>
          </cell>
          <cell r="BK194" t="e">
            <v>#VALUE!</v>
          </cell>
          <cell r="BL194" t="e">
            <v>#VALUE!</v>
          </cell>
          <cell r="BM194" t="e">
            <v>#VALUE!</v>
          </cell>
          <cell r="BN194">
            <v>2.9999999999972715E-2</v>
          </cell>
          <cell r="BO194">
            <v>734.07</v>
          </cell>
          <cell r="BP194">
            <v>730.4</v>
          </cell>
          <cell r="BQ194">
            <v>734.32000000000028</v>
          </cell>
          <cell r="BR194">
            <v>730.65</v>
          </cell>
          <cell r="BS194">
            <v>734.9</v>
          </cell>
          <cell r="BT194">
            <v>731.2</v>
          </cell>
          <cell r="BU194" t="str">
            <v/>
          </cell>
          <cell r="BV194">
            <v>0.57999999999969987</v>
          </cell>
          <cell r="BW194">
            <v>0.55000000000006821</v>
          </cell>
          <cell r="BX194">
            <v>0.82999999999969987</v>
          </cell>
          <cell r="BY194">
            <v>250</v>
          </cell>
          <cell r="BZ194">
            <v>0.71250000000000002</v>
          </cell>
          <cell r="CA194">
            <v>0.3125</v>
          </cell>
          <cell r="CB194">
            <v>0.56499999999988404</v>
          </cell>
          <cell r="CC194">
            <v>6</v>
          </cell>
          <cell r="CD194">
            <v>0.71003194013167514</v>
          </cell>
          <cell r="CE194">
            <v>612.76865858270025</v>
          </cell>
          <cell r="CF194">
            <v>0.1702068305521699</v>
          </cell>
          <cell r="CG194">
            <v>6190.651283066728</v>
          </cell>
          <cell r="CH194">
            <v>6803.4199416494284</v>
          </cell>
          <cell r="CI194">
            <v>2</v>
          </cell>
          <cell r="CJ194">
            <v>1</v>
          </cell>
          <cell r="CK194">
            <v>1.5</v>
          </cell>
          <cell r="CL194">
            <v>2345</v>
          </cell>
          <cell r="CM194">
            <v>4.3518677665134931</v>
          </cell>
          <cell r="CN194" t="str">
            <v/>
          </cell>
          <cell r="CO194" t="str">
            <v/>
          </cell>
          <cell r="CP194">
            <v>3</v>
          </cell>
          <cell r="CQ194">
            <v>3</v>
          </cell>
          <cell r="DV194" t="str">
            <v>250 mm</v>
          </cell>
          <cell r="DW194">
            <v>20.96</v>
          </cell>
          <cell r="DX194" t="str">
            <v>1</v>
          </cell>
          <cell r="DY194" t="str">
            <v>CS</v>
          </cell>
          <cell r="DZ194">
            <v>734.07000000000028</v>
          </cell>
          <cell r="EA194">
            <v>730.40000000000032</v>
          </cell>
        </row>
        <row r="195">
          <cell r="A195">
            <v>114</v>
          </cell>
          <cell r="B195" t="str">
            <v>CBA24</v>
          </cell>
          <cell r="C195" t="str">
            <v>CBA25</v>
          </cell>
          <cell r="D195">
            <v>2.5331679999999999E-2</v>
          </cell>
          <cell r="E195">
            <v>0.26086229999999999</v>
          </cell>
          <cell r="F195">
            <v>0.28619398000000001</v>
          </cell>
          <cell r="G195">
            <v>2.33</v>
          </cell>
          <cell r="K195">
            <v>5.5719377110352124E-2</v>
          </cell>
          <cell r="L195">
            <v>10.627954346392782</v>
          </cell>
          <cell r="M195">
            <v>10.627954346392782</v>
          </cell>
          <cell r="N195">
            <v>183.9310152715465</v>
          </cell>
          <cell r="O195">
            <v>0.63471153846153883</v>
          </cell>
          <cell r="P195">
            <v>114.10893303066547</v>
          </cell>
          <cell r="Q195">
            <v>2.5331679999999999E-2</v>
          </cell>
          <cell r="R195">
            <v>0.26086229999999999</v>
          </cell>
          <cell r="S195">
            <v>0.96799912999999993</v>
          </cell>
          <cell r="U195">
            <v>73</v>
          </cell>
          <cell r="V195">
            <v>158.4</v>
          </cell>
          <cell r="AB195" t="str">
            <v/>
          </cell>
          <cell r="AC195">
            <v>126.72000000000001</v>
          </cell>
          <cell r="AD195">
            <v>0.10706666666666668</v>
          </cell>
          <cell r="AE195">
            <v>0.42826666666666674</v>
          </cell>
          <cell r="AF195">
            <v>0.42826666666666674</v>
          </cell>
          <cell r="AG195">
            <v>0.71866640566666673</v>
          </cell>
          <cell r="AH195">
            <v>115.60893303066547</v>
          </cell>
          <cell r="AI195">
            <v>12.48</v>
          </cell>
          <cell r="AJ195">
            <v>14.26</v>
          </cell>
          <cell r="AK195">
            <v>10</v>
          </cell>
          <cell r="AL195">
            <v>0.25</v>
          </cell>
          <cell r="AM195">
            <v>1.4E-2</v>
          </cell>
          <cell r="AN195">
            <v>0.14962279796600342</v>
          </cell>
          <cell r="AO195">
            <v>0.24267578125</v>
          </cell>
          <cell r="AP195">
            <v>0.59849119186401367</v>
          </cell>
          <cell r="AQ195">
            <v>3.7707559346940114</v>
          </cell>
          <cell r="AR195">
            <v>3.4010331103445477</v>
          </cell>
          <cell r="AS195">
            <v>6.7840242800550357</v>
          </cell>
          <cell r="AT195">
            <v>0.72469930270285965</v>
          </cell>
          <cell r="AU195">
            <v>0.87432210066886307</v>
          </cell>
          <cell r="AV195">
            <v>4.2552394227658219</v>
          </cell>
          <cell r="AW195">
            <v>208.8785767160434</v>
          </cell>
          <cell r="AX195">
            <v>0.55347434307649546</v>
          </cell>
          <cell r="AY195">
            <v>257.31684771775491</v>
          </cell>
          <cell r="AZ195" t="str">
            <v>21°42'19''</v>
          </cell>
          <cell r="BA195" t="e">
            <v>#VALUE!</v>
          </cell>
          <cell r="BB195">
            <v>7.1999999999999995E-2</v>
          </cell>
          <cell r="BC195" t="e">
            <v>#VALUE!</v>
          </cell>
          <cell r="BD195" t="e">
            <v>#VALUE!</v>
          </cell>
          <cell r="BE195" t="e">
            <v>#VALUE!</v>
          </cell>
          <cell r="BF195" t="e">
            <v>#VALUE!</v>
          </cell>
          <cell r="BG195" t="e">
            <v>#VALUE!</v>
          </cell>
          <cell r="BH195" t="e">
            <v>#VALUE!</v>
          </cell>
          <cell r="BI195" t="e">
            <v>#VALUE!</v>
          </cell>
          <cell r="BJ195" t="e">
            <v>#VALUE!</v>
          </cell>
          <cell r="BK195" t="e">
            <v>#VALUE!</v>
          </cell>
          <cell r="BL195" t="e">
            <v>#VALUE!</v>
          </cell>
          <cell r="BM195" t="e">
            <v>#VALUE!</v>
          </cell>
          <cell r="BN195">
            <v>2.9999999999972715E-2</v>
          </cell>
          <cell r="BO195">
            <v>730.37</v>
          </cell>
          <cell r="BP195">
            <v>728.59</v>
          </cell>
          <cell r="BQ195">
            <v>730.62000000000035</v>
          </cell>
          <cell r="BR195">
            <v>728.84</v>
          </cell>
          <cell r="BS195">
            <v>731.2</v>
          </cell>
          <cell r="BT195">
            <v>729.4</v>
          </cell>
          <cell r="BU195" t="str">
            <v/>
          </cell>
          <cell r="BV195">
            <v>0.57999999999969987</v>
          </cell>
          <cell r="BW195">
            <v>0.55999999999994543</v>
          </cell>
          <cell r="BX195">
            <v>0.82999999999969987</v>
          </cell>
          <cell r="BY195">
            <v>250</v>
          </cell>
          <cell r="BZ195">
            <v>0.71250000000000002</v>
          </cell>
          <cell r="CA195">
            <v>0.3125</v>
          </cell>
          <cell r="CB195">
            <v>0.56999999999982265</v>
          </cell>
          <cell r="CC195">
            <v>7</v>
          </cell>
          <cell r="CD195">
            <v>0.69299336831263569</v>
          </cell>
          <cell r="CE195">
            <v>738.7850707281691</v>
          </cell>
          <cell r="CF195">
            <v>0.1685318425533443</v>
          </cell>
          <cell r="CG195">
            <v>6121.1597308339851</v>
          </cell>
          <cell r="CH195">
            <v>6859.9448015621547</v>
          </cell>
          <cell r="CI195">
            <v>2</v>
          </cell>
          <cell r="CJ195">
            <v>1</v>
          </cell>
          <cell r="CK195">
            <v>1.5</v>
          </cell>
          <cell r="CL195">
            <v>2345</v>
          </cell>
          <cell r="CM195">
            <v>4.3880243933233407</v>
          </cell>
          <cell r="CN195" t="str">
            <v/>
          </cell>
          <cell r="CO195" t="str">
            <v/>
          </cell>
          <cell r="CP195">
            <v>3</v>
          </cell>
          <cell r="CQ195">
            <v>3</v>
          </cell>
          <cell r="DV195" t="str">
            <v>250 mm</v>
          </cell>
          <cell r="DW195">
            <v>12.48</v>
          </cell>
          <cell r="DX195" t="str">
            <v>1</v>
          </cell>
          <cell r="DY195" t="str">
            <v>CS</v>
          </cell>
          <cell r="DZ195">
            <v>730.37000000000035</v>
          </cell>
          <cell r="EA195">
            <v>728.59000000000037</v>
          </cell>
        </row>
        <row r="196">
          <cell r="A196">
            <v>115</v>
          </cell>
          <cell r="B196" t="str">
            <v>CBA25</v>
          </cell>
          <cell r="C196" t="str">
            <v>ALIVBA26</v>
          </cell>
          <cell r="D196">
            <v>9.556081000000001E-2</v>
          </cell>
          <cell r="E196">
            <v>0.28619398000000001</v>
          </cell>
          <cell r="F196">
            <v>0.38175479000000001</v>
          </cell>
          <cell r="G196">
            <v>2.33</v>
          </cell>
          <cell r="K196">
            <v>0.22204353893705514</v>
          </cell>
          <cell r="L196">
            <v>10.849997885329836</v>
          </cell>
          <cell r="M196">
            <v>10.849997885329836</v>
          </cell>
          <cell r="N196">
            <v>181.80631369495711</v>
          </cell>
          <cell r="O196">
            <v>0.63456940874035994</v>
          </cell>
          <cell r="P196">
            <v>158.15149641052071</v>
          </cell>
          <cell r="Q196">
            <v>9.556081000000001E-2</v>
          </cell>
          <cell r="R196">
            <v>0.28619398000000001</v>
          </cell>
          <cell r="S196">
            <v>1.3497539199999999</v>
          </cell>
          <cell r="U196">
            <v>78</v>
          </cell>
          <cell r="V196">
            <v>158.4</v>
          </cell>
          <cell r="AB196" t="str">
            <v/>
          </cell>
          <cell r="AC196">
            <v>126.72000000000001</v>
          </cell>
          <cell r="AD196">
            <v>0.11440000000000002</v>
          </cell>
          <cell r="AE196">
            <v>0.45760000000000006</v>
          </cell>
          <cell r="AF196">
            <v>0.45760000000000006</v>
          </cell>
          <cell r="AG196">
            <v>0.86252617600000003</v>
          </cell>
          <cell r="AH196">
            <v>159.65149641052071</v>
          </cell>
          <cell r="AI196">
            <v>54.459999999999994</v>
          </cell>
          <cell r="AJ196">
            <v>14.12</v>
          </cell>
          <cell r="AK196">
            <v>10</v>
          </cell>
          <cell r="AL196">
            <v>0.25</v>
          </cell>
          <cell r="AM196">
            <v>1.4E-2</v>
          </cell>
          <cell r="AN196">
            <v>0.18375527858734131</v>
          </cell>
          <cell r="AO196">
            <v>0.2479248046875</v>
          </cell>
          <cell r="AP196">
            <v>0.73502111434936523</v>
          </cell>
          <cell r="AQ196">
            <v>4.1283357764498803</v>
          </cell>
          <cell r="AR196">
            <v>3.1457887177981165</v>
          </cell>
          <cell r="AS196">
            <v>7.9180585929775118</v>
          </cell>
          <cell r="AT196">
            <v>0.86866239975107218</v>
          </cell>
          <cell r="AU196">
            <v>1.0524176783384136</v>
          </cell>
          <cell r="AV196">
            <v>4.2342996289307768</v>
          </cell>
          <cell r="AW196">
            <v>207.85069698979555</v>
          </cell>
          <cell r="AX196">
            <v>0.76810662038991773</v>
          </cell>
          <cell r="AY196">
            <v>246.04840234404313</v>
          </cell>
          <cell r="AZ196" t="str">
            <v>11°16'06''</v>
          </cell>
          <cell r="BA196" t="e">
            <v>#VALUE!</v>
          </cell>
          <cell r="BB196">
            <v>0.17799999999999999</v>
          </cell>
          <cell r="BC196" t="e">
            <v>#VALUE!</v>
          </cell>
          <cell r="BD196" t="e">
            <v>#VALUE!</v>
          </cell>
          <cell r="BE196" t="e">
            <v>#VALUE!</v>
          </cell>
          <cell r="BF196" t="e">
            <v>#VALUE!</v>
          </cell>
          <cell r="BG196" t="e">
            <v>#VALUE!</v>
          </cell>
          <cell r="BH196" t="e">
            <v>#VALUE!</v>
          </cell>
          <cell r="BI196" t="e">
            <v>#VALUE!</v>
          </cell>
          <cell r="BJ196" t="e">
            <v>#VALUE!</v>
          </cell>
          <cell r="BK196" t="e">
            <v>#VALUE!</v>
          </cell>
          <cell r="BL196" t="e">
            <v>#VALUE!</v>
          </cell>
          <cell r="BM196" t="e">
            <v>#VALUE!</v>
          </cell>
          <cell r="BN196">
            <v>3.0000000000086402E-2</v>
          </cell>
          <cell r="BO196">
            <v>728.56</v>
          </cell>
          <cell r="BP196">
            <v>720.87</v>
          </cell>
          <cell r="BQ196">
            <v>728.8100000000004</v>
          </cell>
          <cell r="BR196">
            <v>721.12</v>
          </cell>
          <cell r="BS196">
            <v>729.4</v>
          </cell>
          <cell r="BT196">
            <v>721.7</v>
          </cell>
          <cell r="BU196" t="str">
            <v/>
          </cell>
          <cell r="BV196">
            <v>0.58999999999957708</v>
          </cell>
          <cell r="BW196">
            <v>0.58000000000004093</v>
          </cell>
          <cell r="BX196">
            <v>0.83999999999957708</v>
          </cell>
          <cell r="BY196">
            <v>250</v>
          </cell>
          <cell r="BZ196">
            <v>0.71250000000000002</v>
          </cell>
          <cell r="CA196">
            <v>0.3125</v>
          </cell>
          <cell r="CB196">
            <v>0.58499999999980901</v>
          </cell>
          <cell r="CC196">
            <v>8</v>
          </cell>
          <cell r="CD196">
            <v>0.70861652762436733</v>
          </cell>
          <cell r="CE196">
            <v>755.44057911379628</v>
          </cell>
          <cell r="CF196">
            <v>0.16362214231373329</v>
          </cell>
          <cell r="CG196">
            <v>5917.0762293672842</v>
          </cell>
          <cell r="CH196">
            <v>6672.5168084810803</v>
          </cell>
          <cell r="CI196">
            <v>2</v>
          </cell>
          <cell r="CJ196">
            <v>1</v>
          </cell>
          <cell r="CK196">
            <v>1.5</v>
          </cell>
          <cell r="CL196">
            <v>2345</v>
          </cell>
          <cell r="CM196">
            <v>4.2681344190710533</v>
          </cell>
          <cell r="CN196" t="str">
            <v/>
          </cell>
          <cell r="CO196" t="str">
            <v/>
          </cell>
          <cell r="CP196">
            <v>3</v>
          </cell>
          <cell r="CQ196">
            <v>3</v>
          </cell>
          <cell r="DV196" t="str">
            <v>250 mm</v>
          </cell>
          <cell r="DW196">
            <v>54.459999999999994</v>
          </cell>
          <cell r="DX196" t="str">
            <v>1</v>
          </cell>
          <cell r="DY196" t="str">
            <v>CS</v>
          </cell>
          <cell r="DZ196">
            <v>728.5600000000004</v>
          </cell>
          <cell r="EA196">
            <v>720.87000000000035</v>
          </cell>
        </row>
        <row r="197">
          <cell r="A197">
            <v>115</v>
          </cell>
          <cell r="B197" t="str">
            <v>ALIVBA26</v>
          </cell>
          <cell r="C197" t="str">
            <v>BOTBA26</v>
          </cell>
          <cell r="F197">
            <v>0.38175479000000001</v>
          </cell>
          <cell r="G197">
            <v>2.33</v>
          </cell>
          <cell r="K197">
            <v>1.3860416955924916E-2</v>
          </cell>
          <cell r="L197">
            <v>10.863858302285761</v>
          </cell>
          <cell r="M197">
            <v>10.863858302285761</v>
          </cell>
          <cell r="N197">
            <v>181.67590594758747</v>
          </cell>
          <cell r="O197">
            <v>0.63414451827242679</v>
          </cell>
          <cell r="P197">
            <v>158.15149641052071</v>
          </cell>
          <cell r="Q197">
            <v>0</v>
          </cell>
          <cell r="R197">
            <v>0</v>
          </cell>
          <cell r="V197">
            <v>158.4</v>
          </cell>
          <cell r="AB197" t="str">
            <v/>
          </cell>
          <cell r="AC197" t="str">
            <v/>
          </cell>
          <cell r="AD197" t="str">
            <v/>
          </cell>
          <cell r="AE197" t="str">
            <v/>
          </cell>
          <cell r="AF197" t="str">
            <v/>
          </cell>
          <cell r="AG197" t="str">
            <v/>
          </cell>
          <cell r="AH197">
            <v>158.15149641052071</v>
          </cell>
          <cell r="AI197">
            <v>3.01</v>
          </cell>
          <cell r="AJ197">
            <v>9.9700000000000006</v>
          </cell>
          <cell r="AK197">
            <v>10</v>
          </cell>
          <cell r="AL197">
            <v>0.25</v>
          </cell>
          <cell r="AM197">
            <v>1.4E-2</v>
          </cell>
          <cell r="AN197">
            <v>0.20710563659667969</v>
          </cell>
          <cell r="AO197">
            <v>0.247833251953125</v>
          </cell>
          <cell r="AP197">
            <v>0.82842254638671875</v>
          </cell>
          <cell r="AQ197">
            <v>3.6373639325635656</v>
          </cell>
          <cell r="AR197">
            <v>2.4160013000171565</v>
          </cell>
          <cell r="AS197">
            <v>6.121101238449822</v>
          </cell>
          <cell r="AT197">
            <v>0.67433314872142125</v>
          </cell>
          <cell r="AU197">
            <v>0.88143878531810094</v>
          </cell>
          <cell r="AV197">
            <v>3.5580481196516756</v>
          </cell>
          <cell r="AW197">
            <v>174.65527865338564</v>
          </cell>
          <cell r="AX197">
            <v>0.90550653624607746</v>
          </cell>
          <cell r="AY197">
            <v>228.87571246289235</v>
          </cell>
          <cell r="AZ197" t="str">
            <v>17°10'22''</v>
          </cell>
          <cell r="BA197" t="e">
            <v>#VALUE!</v>
          </cell>
          <cell r="BB197">
            <v>1E-3</v>
          </cell>
          <cell r="BC197" t="e">
            <v>#VALUE!</v>
          </cell>
          <cell r="BD197" t="e">
            <v>#VALUE!</v>
          </cell>
          <cell r="BE197" t="e">
            <v>#VALUE!</v>
          </cell>
          <cell r="BF197" t="e">
            <v>#VALUE!</v>
          </cell>
          <cell r="BG197" t="e">
            <v>#VALUE!</v>
          </cell>
          <cell r="BH197" t="e">
            <v>#VALUE!</v>
          </cell>
          <cell r="BI197" t="e">
            <v>#VALUE!</v>
          </cell>
          <cell r="BJ197" t="e">
            <v>#VALUE!</v>
          </cell>
          <cell r="BK197" t="e">
            <v>#VALUE!</v>
          </cell>
          <cell r="BL197" t="e">
            <v>#VALUE!</v>
          </cell>
          <cell r="BM197" t="e">
            <v>#VALUE!</v>
          </cell>
          <cell r="BN197">
            <v>2.9999999999972715E-2</v>
          </cell>
          <cell r="BO197">
            <v>720.84</v>
          </cell>
          <cell r="BP197">
            <v>720.54</v>
          </cell>
          <cell r="BQ197">
            <v>721.09000000000037</v>
          </cell>
          <cell r="BR197">
            <v>720.79</v>
          </cell>
          <cell r="BS197">
            <v>721.7</v>
          </cell>
          <cell r="BT197">
            <v>721.3</v>
          </cell>
          <cell r="BU197" t="str">
            <v/>
          </cell>
          <cell r="BV197">
            <v>0.60999999999967258</v>
          </cell>
          <cell r="BW197">
            <v>0.50999999999999091</v>
          </cell>
          <cell r="BX197">
            <v>0.85999999999967258</v>
          </cell>
          <cell r="BY197">
            <v>250</v>
          </cell>
          <cell r="BZ197">
            <v>0.71250000000000002</v>
          </cell>
          <cell r="CA197">
            <v>0.3125</v>
          </cell>
          <cell r="CB197">
            <v>0.55999999999983174</v>
          </cell>
          <cell r="CC197">
            <v>8</v>
          </cell>
          <cell r="CD197">
            <v>0.6825104822620639</v>
          </cell>
          <cell r="CE197">
            <v>727.6094952227869</v>
          </cell>
          <cell r="CF197">
            <v>0.17190133430812871</v>
          </cell>
          <cell r="CG197">
            <v>6260.8615058560126</v>
          </cell>
          <cell r="CH197">
            <v>6988.4710010787994</v>
          </cell>
          <cell r="CI197">
            <v>2</v>
          </cell>
          <cell r="CJ197">
            <v>1</v>
          </cell>
          <cell r="CK197">
            <v>1.5</v>
          </cell>
          <cell r="CL197">
            <v>2345</v>
          </cell>
          <cell r="CM197">
            <v>4.4702373141228993</v>
          </cell>
          <cell r="CN197" t="str">
            <v/>
          </cell>
          <cell r="CO197" t="str">
            <v/>
          </cell>
          <cell r="CP197">
            <v>3</v>
          </cell>
          <cell r="CQ197">
            <v>3</v>
          </cell>
          <cell r="DV197" t="str">
            <v>250 mm</v>
          </cell>
          <cell r="DW197">
            <v>3.01</v>
          </cell>
          <cell r="DX197" t="str">
            <v>1</v>
          </cell>
          <cell r="DY197" t="str">
            <v>CS</v>
          </cell>
          <cell r="DZ197">
            <v>720.84000000000037</v>
          </cell>
          <cell r="EA197">
            <v>720.54000000000042</v>
          </cell>
        </row>
        <row r="198">
          <cell r="A198">
            <v>116</v>
          </cell>
          <cell r="B198" t="str">
            <v>ALIVBA26</v>
          </cell>
          <cell r="C198" t="str">
            <v>CBA27</v>
          </cell>
          <cell r="D198">
            <v>6.8110709999999991E-2</v>
          </cell>
          <cell r="F198">
            <v>6.8110709999999991E-2</v>
          </cell>
          <cell r="G198">
            <v>2.33</v>
          </cell>
          <cell r="K198">
            <v>0.29463652994224288</v>
          </cell>
          <cell r="L198">
            <v>11.14463441527208</v>
          </cell>
          <cell r="M198">
            <v>11.14463441527208</v>
          </cell>
          <cell r="N198">
            <v>179.08817003416257</v>
          </cell>
          <cell r="O198">
            <v>0.63354575163398708</v>
          </cell>
          <cell r="P198">
            <v>7.727878569339552</v>
          </cell>
          <cell r="Q198">
            <v>6.8110709999999991E-2</v>
          </cell>
          <cell r="S198">
            <v>1.41786463</v>
          </cell>
          <cell r="U198">
            <v>78</v>
          </cell>
          <cell r="V198">
            <v>158.4</v>
          </cell>
          <cell r="AB198" t="str">
            <v/>
          </cell>
          <cell r="AC198">
            <v>126.72000000000001</v>
          </cell>
          <cell r="AD198">
            <v>0.11440000000000002</v>
          </cell>
          <cell r="AE198">
            <v>0.45760000000000006</v>
          </cell>
          <cell r="AF198">
            <v>0.45760000000000006</v>
          </cell>
          <cell r="AG198">
            <v>0.88295938900000004</v>
          </cell>
          <cell r="AH198">
            <v>9.227878569339552</v>
          </cell>
          <cell r="AI198">
            <v>30.6</v>
          </cell>
          <cell r="AJ198">
            <v>11.99</v>
          </cell>
          <cell r="AK198">
            <v>8</v>
          </cell>
          <cell r="AL198">
            <v>0.2</v>
          </cell>
          <cell r="AM198">
            <v>1.4E-2</v>
          </cell>
          <cell r="AN198">
            <v>4.5059967041015628E-2</v>
          </cell>
          <cell r="AO198">
            <v>8.1250000000000017E-2</v>
          </cell>
          <cell r="AP198">
            <v>0.22529983520507813</v>
          </cell>
          <cell r="AQ198">
            <v>1.7408132977648845</v>
          </cell>
          <cell r="AR198">
            <v>3.1179582895455948</v>
          </cell>
          <cell r="AS198">
            <v>1.984907940044129</v>
          </cell>
          <cell r="AT198">
            <v>0.1544562149681474</v>
          </cell>
          <cell r="AU198">
            <v>0.19951618200916305</v>
          </cell>
          <cell r="AV198">
            <v>3.3625376385840782</v>
          </cell>
          <cell r="AW198">
            <v>105.63723542794914</v>
          </cell>
          <cell r="AX198">
            <v>8.7354411841206431E-2</v>
          </cell>
          <cell r="AY198">
            <v>272.0171171915772</v>
          </cell>
          <cell r="AZ198" t="str">
            <v>25°58'07''</v>
          </cell>
          <cell r="BA198" t="e">
            <v>#VALUE!</v>
          </cell>
          <cell r="BB198">
            <v>1E-3</v>
          </cell>
          <cell r="BC198" t="e">
            <v>#VALUE!</v>
          </cell>
          <cell r="BD198" t="e">
            <v>#VALUE!</v>
          </cell>
          <cell r="BE198" t="e">
            <v>#VALUE!</v>
          </cell>
          <cell r="BF198" t="e">
            <v>#VALUE!</v>
          </cell>
          <cell r="BG198" t="e">
            <v>#VALUE!</v>
          </cell>
          <cell r="BH198" t="e">
            <v>#VALUE!</v>
          </cell>
          <cell r="BI198" t="e">
            <v>#VALUE!</v>
          </cell>
          <cell r="BJ198" t="e">
            <v>#VALUE!</v>
          </cell>
          <cell r="BK198" t="e">
            <v>#VALUE!</v>
          </cell>
          <cell r="BL198" t="e">
            <v>#VALUE!</v>
          </cell>
          <cell r="BM198" t="e">
            <v>#VALUE!</v>
          </cell>
          <cell r="BN198">
            <v>2.9999999999972715E-2</v>
          </cell>
          <cell r="BO198">
            <v>720.84</v>
          </cell>
          <cell r="BP198">
            <v>717.17</v>
          </cell>
          <cell r="BQ198">
            <v>721.04000000000042</v>
          </cell>
          <cell r="BR198">
            <v>717.37</v>
          </cell>
          <cell r="BS198">
            <v>721.7</v>
          </cell>
          <cell r="BT198">
            <v>718</v>
          </cell>
          <cell r="BU198" t="str">
            <v/>
          </cell>
          <cell r="BV198">
            <v>0.65999999999962711</v>
          </cell>
          <cell r="BW198">
            <v>0.62999999999999545</v>
          </cell>
          <cell r="BX198">
            <v>0.85999999999962706</v>
          </cell>
          <cell r="BY198">
            <v>200</v>
          </cell>
          <cell r="BZ198">
            <v>0.65</v>
          </cell>
          <cell r="CA198">
            <v>0.25</v>
          </cell>
          <cell r="CB198">
            <v>0.64499999999981128</v>
          </cell>
          <cell r="CC198">
            <v>9</v>
          </cell>
          <cell r="CD198">
            <v>0.83130657232381999</v>
          </cell>
          <cell r="CE198">
            <v>737.57675629430935</v>
          </cell>
          <cell r="CF198">
            <v>0.11868357837312726</v>
          </cell>
          <cell r="CG198">
            <v>3762.3719843573308</v>
          </cell>
          <cell r="CH198">
            <v>4499.94874065164</v>
          </cell>
          <cell r="CI198">
            <v>2</v>
          </cell>
          <cell r="CJ198">
            <v>1</v>
          </cell>
          <cell r="CK198">
            <v>1.5</v>
          </cell>
          <cell r="CL198">
            <v>2243</v>
          </cell>
          <cell r="CM198">
            <v>3.0093281814433617</v>
          </cell>
          <cell r="CN198">
            <v>4</v>
          </cell>
          <cell r="CO198" t="str">
            <v/>
          </cell>
          <cell r="CP198">
            <v>3</v>
          </cell>
          <cell r="CQ198">
            <v>3</v>
          </cell>
          <cell r="DV198" t="str">
            <v>200 mm</v>
          </cell>
          <cell r="DW198">
            <v>30.6</v>
          </cell>
          <cell r="DX198" t="str">
            <v>1</v>
          </cell>
          <cell r="DY198" t="str">
            <v>CS</v>
          </cell>
          <cell r="DZ198">
            <v>720.84000000000037</v>
          </cell>
          <cell r="EA198">
            <v>717.17000000000041</v>
          </cell>
        </row>
        <row r="199">
          <cell r="A199">
            <v>117</v>
          </cell>
          <cell r="B199" t="str">
            <v>CBA27</v>
          </cell>
          <cell r="C199" t="str">
            <v>CBA28</v>
          </cell>
          <cell r="D199">
            <v>7.8772919999999996E-2</v>
          </cell>
          <cell r="E199">
            <v>6.8110709999999991E-2</v>
          </cell>
          <cell r="F199">
            <v>0.14688362999999999</v>
          </cell>
          <cell r="G199">
            <v>2.33</v>
          </cell>
          <cell r="K199">
            <v>0.19169956884690328</v>
          </cell>
          <cell r="L199">
            <v>11.336333984118983</v>
          </cell>
          <cell r="M199">
            <v>11.336333984118983</v>
          </cell>
          <cell r="N199">
            <v>177.37836667929602</v>
          </cell>
          <cell r="O199">
            <v>0.63347302504816971</v>
          </cell>
          <cell r="P199">
            <v>24.232371069097777</v>
          </cell>
          <cell r="Q199">
            <v>7.8772919999999996E-2</v>
          </cell>
          <cell r="R199">
            <v>6.8110709999999991E-2</v>
          </cell>
          <cell r="S199">
            <v>1.56474826</v>
          </cell>
          <cell r="U199">
            <v>89</v>
          </cell>
          <cell r="V199">
            <v>158.4</v>
          </cell>
          <cell r="AB199" t="str">
            <v/>
          </cell>
          <cell r="AC199">
            <v>126.72000000000001</v>
          </cell>
          <cell r="AD199">
            <v>0.13053333333333336</v>
          </cell>
          <cell r="AE199">
            <v>0.52213333333333345</v>
          </cell>
          <cell r="AF199">
            <v>0.52213333333333345</v>
          </cell>
          <cell r="AG199">
            <v>0.99155781133333343</v>
          </cell>
          <cell r="AH199">
            <v>25.732371069097777</v>
          </cell>
          <cell r="AI199">
            <v>25.95</v>
          </cell>
          <cell r="AJ199">
            <v>11.71</v>
          </cell>
          <cell r="AK199">
            <v>10</v>
          </cell>
          <cell r="AL199">
            <v>0.25</v>
          </cell>
          <cell r="AM199">
            <v>1.4E-2</v>
          </cell>
          <cell r="AN199">
            <v>7.037353515625E-2</v>
          </cell>
          <cell r="AO199">
            <v>0.12890625</v>
          </cell>
          <cell r="AP199">
            <v>0.281494140625</v>
          </cell>
          <cell r="AQ199">
            <v>2.2701468447870674</v>
          </cell>
          <cell r="AR199">
            <v>3.2254537405587</v>
          </cell>
          <cell r="AS199">
            <v>2.9404677060338642</v>
          </cell>
          <cell r="AT199">
            <v>0.26266904673275626</v>
          </cell>
          <cell r="AU199">
            <v>0.33304258188900626</v>
          </cell>
          <cell r="AV199">
            <v>3.8560502577960758</v>
          </cell>
          <cell r="AW199">
            <v>189.28342440258092</v>
          </cell>
          <cell r="AX199">
            <v>0.13594624648362452</v>
          </cell>
          <cell r="AY199">
            <v>225.28708977402286</v>
          </cell>
          <cell r="AZ199" t="str">
            <v>46°43'48''</v>
          </cell>
          <cell r="BA199" t="e">
            <v>#VALUE!</v>
          </cell>
          <cell r="BB199">
            <v>0.13400000000000001</v>
          </cell>
          <cell r="BC199" t="e">
            <v>#VALUE!</v>
          </cell>
          <cell r="BD199" t="e">
            <v>#VALUE!</v>
          </cell>
          <cell r="BE199" t="e">
            <v>#VALUE!</v>
          </cell>
          <cell r="BF199" t="e">
            <v>#VALUE!</v>
          </cell>
          <cell r="BG199" t="e">
            <v>#VALUE!</v>
          </cell>
          <cell r="BH199" t="e">
            <v>#VALUE!</v>
          </cell>
          <cell r="BI199" t="e">
            <v>#VALUE!</v>
          </cell>
          <cell r="BJ199" t="e">
            <v>#VALUE!</v>
          </cell>
          <cell r="BK199" t="e">
            <v>#VALUE!</v>
          </cell>
          <cell r="BL199" t="e">
            <v>#VALUE!</v>
          </cell>
          <cell r="BM199" t="e">
            <v>#VALUE!</v>
          </cell>
          <cell r="BN199">
            <v>2.9999999999972715E-2</v>
          </cell>
          <cell r="BO199">
            <v>717.14</v>
          </cell>
          <cell r="BP199">
            <v>714.1</v>
          </cell>
          <cell r="BQ199">
            <v>717.39000000000044</v>
          </cell>
          <cell r="BR199">
            <v>714.35</v>
          </cell>
          <cell r="BS199">
            <v>718</v>
          </cell>
          <cell r="BT199">
            <v>714.9</v>
          </cell>
          <cell r="BU199" t="str">
            <v/>
          </cell>
          <cell r="BV199">
            <v>0.6099999999995589</v>
          </cell>
          <cell r="BW199">
            <v>0.54999999999995453</v>
          </cell>
          <cell r="BX199">
            <v>0.8599999999995589</v>
          </cell>
          <cell r="BY199">
            <v>250</v>
          </cell>
          <cell r="BZ199">
            <v>0.71250000000000002</v>
          </cell>
          <cell r="CA199">
            <v>0.3125</v>
          </cell>
          <cell r="CB199">
            <v>0.57999999999975671</v>
          </cell>
          <cell r="CC199">
            <v>10</v>
          </cell>
          <cell r="CD199">
            <v>0.70342225075824127</v>
          </cell>
          <cell r="CE199">
            <v>749.9030741716258</v>
          </cell>
          <cell r="CF199">
            <v>0.16523968302192127</v>
          </cell>
          <cell r="CG199">
            <v>5984.3655658531789</v>
          </cell>
          <cell r="CH199">
            <v>6734.2686400248049</v>
          </cell>
          <cell r="CI199">
            <v>2</v>
          </cell>
          <cell r="CJ199">
            <v>1</v>
          </cell>
          <cell r="CK199">
            <v>1.5</v>
          </cell>
          <cell r="CL199">
            <v>2345</v>
          </cell>
          <cell r="CM199">
            <v>4.3076345245361223</v>
          </cell>
          <cell r="CN199" t="str">
            <v/>
          </cell>
          <cell r="CO199" t="str">
            <v/>
          </cell>
          <cell r="CP199">
            <v>3</v>
          </cell>
          <cell r="CQ199">
            <v>3</v>
          </cell>
          <cell r="DV199" t="str">
            <v>250 mm</v>
          </cell>
          <cell r="DW199">
            <v>25.95</v>
          </cell>
          <cell r="DX199" t="str">
            <v>1</v>
          </cell>
          <cell r="DY199" t="str">
            <v>CS</v>
          </cell>
          <cell r="DZ199">
            <v>717.14000000000044</v>
          </cell>
          <cell r="EA199">
            <v>714.10000000000048</v>
          </cell>
        </row>
        <row r="200">
          <cell r="A200">
            <v>118</v>
          </cell>
          <cell r="B200" t="str">
            <v>CBA28</v>
          </cell>
          <cell r="C200" t="str">
            <v>ALIVBA29</v>
          </cell>
          <cell r="D200">
            <v>5.560114E-2</v>
          </cell>
          <cell r="E200">
            <v>0.14688362999999999</v>
          </cell>
          <cell r="F200">
            <v>0.20248476999999998</v>
          </cell>
          <cell r="G200">
            <v>2.33</v>
          </cell>
          <cell r="K200">
            <v>7.1668334198163472E-2</v>
          </cell>
          <cell r="L200">
            <v>11.408002318317147</v>
          </cell>
          <cell r="M200">
            <v>11.408002318317147</v>
          </cell>
          <cell r="N200">
            <v>176.75053922438681</v>
          </cell>
          <cell r="O200">
            <v>0.63615963855421676</v>
          </cell>
          <cell r="P200">
            <v>47.000074311469845</v>
          </cell>
          <cell r="Q200">
            <v>5.560114E-2</v>
          </cell>
          <cell r="R200">
            <v>0.14688362999999999</v>
          </cell>
          <cell r="S200">
            <v>1.7672330299999999</v>
          </cell>
          <cell r="U200">
            <v>108</v>
          </cell>
          <cell r="V200">
            <v>158.4</v>
          </cell>
          <cell r="AB200" t="str">
            <v/>
          </cell>
          <cell r="AC200">
            <v>126.72000000000001</v>
          </cell>
          <cell r="AD200">
            <v>0.15840000000000001</v>
          </cell>
          <cell r="AE200">
            <v>0.63360000000000005</v>
          </cell>
          <cell r="AF200">
            <v>0.63360000000000005</v>
          </cell>
          <cell r="AG200">
            <v>1.163769909</v>
          </cell>
          <cell r="AH200">
            <v>48.500074311469845</v>
          </cell>
          <cell r="AI200">
            <v>13.280000000000001</v>
          </cell>
          <cell r="AJ200">
            <v>17.32</v>
          </cell>
          <cell r="AK200">
            <v>10</v>
          </cell>
          <cell r="AL200">
            <v>0.25</v>
          </cell>
          <cell r="AM200">
            <v>1.4E-2</v>
          </cell>
          <cell r="AN200">
            <v>8.8191866874694824E-2</v>
          </cell>
          <cell r="AO200">
            <v>0.1796875</v>
          </cell>
          <cell r="AP200">
            <v>0.3527674674987793</v>
          </cell>
          <cell r="AQ200">
            <v>3.1338027837205615</v>
          </cell>
          <cell r="AR200">
            <v>3.9277983372106338</v>
          </cell>
          <cell r="AS200">
            <v>5.2719773481578196</v>
          </cell>
          <cell r="AT200">
            <v>0.5005463754971835</v>
          </cell>
          <cell r="AU200">
            <v>0.58873824237187833</v>
          </cell>
          <cell r="AV200">
            <v>4.6896257089829536</v>
          </cell>
          <cell r="AW200">
            <v>230.20146367854176</v>
          </cell>
          <cell r="AX200">
            <v>0.21068534290119192</v>
          </cell>
          <cell r="AY200">
            <v>283.04018583767385</v>
          </cell>
          <cell r="AZ200" t="str">
            <v>57°45'11''</v>
          </cell>
          <cell r="BA200" t="e">
            <v>#VALUE!</v>
          </cell>
          <cell r="BB200">
            <v>0.25600000000000001</v>
          </cell>
          <cell r="BC200" t="e">
            <v>#VALUE!</v>
          </cell>
          <cell r="BD200" t="e">
            <v>#VALUE!</v>
          </cell>
          <cell r="BE200" t="e">
            <v>#VALUE!</v>
          </cell>
          <cell r="BF200" t="e">
            <v>#VALUE!</v>
          </cell>
          <cell r="BG200" t="e">
            <v>#VALUE!</v>
          </cell>
          <cell r="BH200" t="e">
            <v>#VALUE!</v>
          </cell>
          <cell r="BI200" t="e">
            <v>#VALUE!</v>
          </cell>
          <cell r="BJ200" t="e">
            <v>#VALUE!</v>
          </cell>
          <cell r="BK200" t="e">
            <v>#VALUE!</v>
          </cell>
          <cell r="BL200" t="e">
            <v>#VALUE!</v>
          </cell>
          <cell r="BM200" t="e">
            <v>#VALUE!</v>
          </cell>
          <cell r="BN200">
            <v>5.0000000000068212E-2</v>
          </cell>
          <cell r="BO200">
            <v>714.05</v>
          </cell>
          <cell r="BP200">
            <v>711.75</v>
          </cell>
          <cell r="BQ200">
            <v>714.3</v>
          </cell>
          <cell r="BR200">
            <v>712</v>
          </cell>
          <cell r="BS200">
            <v>714.9</v>
          </cell>
          <cell r="BT200">
            <v>712.6</v>
          </cell>
          <cell r="BU200" t="str">
            <v/>
          </cell>
          <cell r="BV200">
            <v>0.60000000000002274</v>
          </cell>
          <cell r="BW200">
            <v>0.60000000000002274</v>
          </cell>
          <cell r="BX200">
            <v>0.85000000000002274</v>
          </cell>
          <cell r="BY200">
            <v>250</v>
          </cell>
          <cell r="BZ200">
            <v>0.71250000000000002</v>
          </cell>
          <cell r="CA200">
            <v>0.3125</v>
          </cell>
          <cell r="CB200">
            <v>0.60000000000002274</v>
          </cell>
          <cell r="CC200">
            <v>11</v>
          </cell>
          <cell r="CD200">
            <v>0.72411911622119107</v>
          </cell>
          <cell r="CE200">
            <v>771.96754969774452</v>
          </cell>
          <cell r="CF200">
            <v>0.15888143692388701</v>
          </cell>
          <cell r="CG200">
            <v>5719.6948355478335</v>
          </cell>
          <cell r="CH200">
            <v>6491.6623852455778</v>
          </cell>
          <cell r="CI200">
            <v>2</v>
          </cell>
          <cell r="CJ200">
            <v>1</v>
          </cell>
          <cell r="CK200">
            <v>1.5</v>
          </cell>
          <cell r="CL200">
            <v>2345</v>
          </cell>
          <cell r="CM200">
            <v>4.1524492869374701</v>
          </cell>
          <cell r="CN200" t="str">
            <v/>
          </cell>
          <cell r="CO200" t="str">
            <v/>
          </cell>
          <cell r="CP200">
            <v>3</v>
          </cell>
          <cell r="CQ200">
            <v>3</v>
          </cell>
          <cell r="DV200" t="str">
            <v>250 mm</v>
          </cell>
          <cell r="DW200">
            <v>13.280000000000001</v>
          </cell>
          <cell r="DX200" t="str">
            <v>1</v>
          </cell>
          <cell r="DY200" t="str">
            <v>CS</v>
          </cell>
          <cell r="DZ200">
            <v>714.05</v>
          </cell>
          <cell r="EA200">
            <v>711.75</v>
          </cell>
        </row>
        <row r="201">
          <cell r="A201">
            <v>118</v>
          </cell>
          <cell r="B201" t="str">
            <v>ALIVBA29</v>
          </cell>
          <cell r="C201" t="str">
            <v>BOTBA29</v>
          </cell>
          <cell r="F201">
            <v>0.20248476999999998</v>
          </cell>
          <cell r="G201">
            <v>2.33</v>
          </cell>
          <cell r="K201">
            <v>3.4423826736226411E-2</v>
          </cell>
          <cell r="L201">
            <v>11.442426145053373</v>
          </cell>
          <cell r="M201">
            <v>11.442426145053373</v>
          </cell>
          <cell r="N201">
            <v>176.45113694358469</v>
          </cell>
          <cell r="O201">
            <v>0.63444444444444603</v>
          </cell>
          <cell r="P201">
            <v>47.000074311469845</v>
          </cell>
          <cell r="Q201">
            <v>0</v>
          </cell>
          <cell r="R201">
            <v>0</v>
          </cell>
          <cell r="V201">
            <v>158.4</v>
          </cell>
          <cell r="AB201" t="str">
            <v/>
          </cell>
          <cell r="AC201" t="str">
            <v/>
          </cell>
          <cell r="AD201" t="str">
            <v/>
          </cell>
          <cell r="AE201" t="str">
            <v/>
          </cell>
          <cell r="AF201" t="str">
            <v/>
          </cell>
          <cell r="AG201" t="str">
            <v/>
          </cell>
          <cell r="AH201">
            <v>47.000074311469845</v>
          </cell>
          <cell r="AI201">
            <v>2.16</v>
          </cell>
          <cell r="AJ201">
            <v>0.93</v>
          </cell>
          <cell r="AK201">
            <v>16</v>
          </cell>
          <cell r="AL201">
            <v>0.4</v>
          </cell>
          <cell r="AM201">
            <v>1.4E-2</v>
          </cell>
          <cell r="AN201">
            <v>0.15488548278808598</v>
          </cell>
          <cell r="AO201">
            <v>0.15312500000000001</v>
          </cell>
          <cell r="AP201">
            <v>0.3872137069702149</v>
          </cell>
          <cell r="AQ201">
            <v>1.0458325003260709</v>
          </cell>
          <cell r="AR201">
            <v>0.98241479965034162</v>
          </cell>
          <cell r="AS201">
            <v>0.49020273489869093</v>
          </cell>
          <cell r="AT201">
            <v>5.5747483116120343E-2</v>
          </cell>
          <cell r="AU201">
            <v>0.21063296590420633</v>
          </cell>
          <cell r="AV201">
            <v>1.4865711522470089</v>
          </cell>
          <cell r="AW201">
            <v>186.80804043750871</v>
          </cell>
          <cell r="AX201">
            <v>0.25159556409560635</v>
          </cell>
          <cell r="AY201">
            <v>261.73138340541976</v>
          </cell>
          <cell r="AZ201" t="str">
            <v>21°18'32''</v>
          </cell>
          <cell r="BA201" t="e">
            <v>#VALUE!</v>
          </cell>
          <cell r="BB201">
            <v>1E-3</v>
          </cell>
          <cell r="BC201" t="e">
            <v>#VALUE!</v>
          </cell>
          <cell r="BD201" t="e">
            <v>#VALUE!</v>
          </cell>
          <cell r="BE201" t="e">
            <v>#VALUE!</v>
          </cell>
          <cell r="BF201" t="e">
            <v>#VALUE!</v>
          </cell>
          <cell r="BG201" t="e">
            <v>#VALUE!</v>
          </cell>
          <cell r="BH201" t="e">
            <v>#VALUE!</v>
          </cell>
          <cell r="BI201" t="e">
            <v>#VALUE!</v>
          </cell>
          <cell r="BJ201" t="e">
            <v>#VALUE!</v>
          </cell>
          <cell r="BK201" t="e">
            <v>#VALUE!</v>
          </cell>
          <cell r="BL201" t="e">
            <v>#VALUE!</v>
          </cell>
          <cell r="BM201" t="e">
            <v>#VALUE!</v>
          </cell>
          <cell r="BN201">
            <v>2.9999999999972715E-2</v>
          </cell>
          <cell r="BO201">
            <v>711.72</v>
          </cell>
          <cell r="BP201">
            <v>711.7</v>
          </cell>
          <cell r="BQ201">
            <v>712.12</v>
          </cell>
          <cell r="BR201">
            <v>712.1</v>
          </cell>
          <cell r="BS201">
            <v>712.6</v>
          </cell>
          <cell r="BT201">
            <v>712.3</v>
          </cell>
          <cell r="BU201" t="str">
            <v/>
          </cell>
          <cell r="BV201">
            <v>0.48000000000001819</v>
          </cell>
          <cell r="BW201">
            <v>0.19999999999993179</v>
          </cell>
          <cell r="BX201">
            <v>0.88000000000001821</v>
          </cell>
          <cell r="BY201">
            <v>400</v>
          </cell>
          <cell r="BZ201">
            <v>0.9</v>
          </cell>
          <cell r="CA201">
            <v>0.5</v>
          </cell>
          <cell r="CB201">
            <v>0.33999999999997499</v>
          </cell>
          <cell r="CC201">
            <v>11</v>
          </cell>
          <cell r="CD201">
            <v>0.35269377643343047</v>
          </cell>
          <cell r="CE201">
            <v>599.93211371326527</v>
          </cell>
          <cell r="CF201">
            <v>0.34529132355527259</v>
          </cell>
          <cell r="CG201">
            <v>29043.273045382681</v>
          </cell>
          <cell r="CH201">
            <v>29643.205159095945</v>
          </cell>
          <cell r="CI201">
            <v>2</v>
          </cell>
          <cell r="CJ201">
            <v>1</v>
          </cell>
          <cell r="CK201">
            <v>1.5</v>
          </cell>
          <cell r="CL201">
            <v>3059</v>
          </cell>
          <cell r="CM201">
            <v>14.53573316072047</v>
          </cell>
          <cell r="CN201" t="str">
            <v/>
          </cell>
          <cell r="CO201" t="str">
            <v/>
          </cell>
          <cell r="CP201">
            <v>3</v>
          </cell>
          <cell r="CQ201">
            <v>3</v>
          </cell>
          <cell r="DV201" t="str">
            <v>400 mm</v>
          </cell>
          <cell r="DW201">
            <v>2.16</v>
          </cell>
          <cell r="DX201" t="str">
            <v>1</v>
          </cell>
          <cell r="DY201" t="str">
            <v>CS</v>
          </cell>
          <cell r="DZ201">
            <v>711.72</v>
          </cell>
          <cell r="EA201">
            <v>711.7</v>
          </cell>
        </row>
        <row r="202">
          <cell r="A202">
            <v>119</v>
          </cell>
          <cell r="B202" t="str">
            <v>ALIVBA29</v>
          </cell>
          <cell r="C202" t="str">
            <v>CBA30</v>
          </cell>
          <cell r="D202">
            <v>5.560114E-2</v>
          </cell>
          <cell r="F202">
            <v>5.560114E-2</v>
          </cell>
          <cell r="G202">
            <v>2.33</v>
          </cell>
          <cell r="K202">
            <v>0.17340876298573643</v>
          </cell>
          <cell r="L202">
            <v>11.581411081302884</v>
          </cell>
          <cell r="M202">
            <v>11.581411081302884</v>
          </cell>
          <cell r="N202">
            <v>175.25628984573086</v>
          </cell>
          <cell r="O202">
            <v>0.63449105145413875</v>
          </cell>
          <cell r="P202">
            <v>6.1827660139144855</v>
          </cell>
          <cell r="Q202">
            <v>5.560114E-2</v>
          </cell>
          <cell r="R202">
            <v>0</v>
          </cell>
          <cell r="S202">
            <v>1.8228341699999999</v>
          </cell>
          <cell r="U202">
            <v>111</v>
          </cell>
          <cell r="V202">
            <v>158.4</v>
          </cell>
          <cell r="AB202" t="str">
            <v/>
          </cell>
          <cell r="AC202">
            <v>126.72000000000001</v>
          </cell>
          <cell r="AD202">
            <v>0.16280000000000003</v>
          </cell>
          <cell r="AE202">
            <v>0.65120000000000011</v>
          </cell>
          <cell r="AF202">
            <v>0.65120000000000011</v>
          </cell>
          <cell r="AG202">
            <v>1.1980502510000002</v>
          </cell>
          <cell r="AH202">
            <v>7.6827660139144855</v>
          </cell>
          <cell r="AI202">
            <v>17.88</v>
          </cell>
          <cell r="AJ202">
            <v>13.81</v>
          </cell>
          <cell r="AK202">
            <v>8</v>
          </cell>
          <cell r="AL202">
            <v>0.2</v>
          </cell>
          <cell r="AM202">
            <v>1.4E-2</v>
          </cell>
          <cell r="AN202">
            <v>3.9749908447265642E-2</v>
          </cell>
          <cell r="AO202">
            <v>7.5000000000000011E-2</v>
          </cell>
          <cell r="AP202">
            <v>0.19874954223632821</v>
          </cell>
          <cell r="AQ202">
            <v>1.7330749828324776</v>
          </cell>
          <cell r="AR202">
            <v>3.317481657868651</v>
          </cell>
          <cell r="AS202">
            <v>2.0413553194746306</v>
          </cell>
          <cell r="AT202">
            <v>0.15308608033230339</v>
          </cell>
          <cell r="AU202">
            <v>0.19283598877956903</v>
          </cell>
          <cell r="AV202">
            <v>3.6087301002963876</v>
          </cell>
          <cell r="AW202">
            <v>113.3715997187949</v>
          </cell>
          <cell r="AX202">
            <v>6.7766230987043458E-2</v>
          </cell>
          <cell r="AY202">
            <v>293.41443810347579</v>
          </cell>
          <cell r="AZ202" t="str">
            <v>10°22'27''</v>
          </cell>
          <cell r="BA202" t="e">
            <v>#VALUE!</v>
          </cell>
          <cell r="BB202">
            <v>1E-3</v>
          </cell>
          <cell r="BC202" t="e">
            <v>#VALUE!</v>
          </cell>
          <cell r="BD202" t="e">
            <v>#VALUE!</v>
          </cell>
          <cell r="BE202" t="e">
            <v>#VALUE!</v>
          </cell>
          <cell r="BF202" t="e">
            <v>#VALUE!</v>
          </cell>
          <cell r="BG202" t="e">
            <v>#VALUE!</v>
          </cell>
          <cell r="BH202" t="e">
            <v>#VALUE!</v>
          </cell>
          <cell r="BI202" t="e">
            <v>#VALUE!</v>
          </cell>
          <cell r="BJ202" t="e">
            <v>#VALUE!</v>
          </cell>
          <cell r="BK202" t="e">
            <v>#VALUE!</v>
          </cell>
          <cell r="BL202" t="e">
            <v>#VALUE!</v>
          </cell>
          <cell r="BM202" t="e">
            <v>#VALUE!</v>
          </cell>
          <cell r="BN202">
            <v>2.9999999999972715E-2</v>
          </cell>
          <cell r="BO202">
            <v>711.72</v>
          </cell>
          <cell r="BP202">
            <v>709.25</v>
          </cell>
          <cell r="BQ202">
            <v>711.92000000000007</v>
          </cell>
          <cell r="BR202">
            <v>709.45</v>
          </cell>
          <cell r="BS202">
            <v>712.6</v>
          </cell>
          <cell r="BT202">
            <v>710.1</v>
          </cell>
          <cell r="BU202" t="str">
            <v/>
          </cell>
          <cell r="BV202">
            <v>0.67999999999994998</v>
          </cell>
          <cell r="BW202">
            <v>0.64999999999997726</v>
          </cell>
          <cell r="BX202">
            <v>0.87999999999994993</v>
          </cell>
          <cell r="BY202">
            <v>200</v>
          </cell>
          <cell r="BZ202">
            <v>0.65</v>
          </cell>
          <cell r="CA202">
            <v>0.25</v>
          </cell>
          <cell r="CB202">
            <v>0.66499999999996362</v>
          </cell>
          <cell r="CC202">
            <v>12</v>
          </cell>
          <cell r="CD202">
            <v>0.85254240047995467</v>
          </cell>
          <cell r="CE202">
            <v>756.41824482583991</v>
          </cell>
          <cell r="CF202">
            <v>0.11412133197353302</v>
          </cell>
          <cell r="CG202">
            <v>3614.570721871135</v>
          </cell>
          <cell r="CH202">
            <v>4370.9889666969748</v>
          </cell>
          <cell r="CI202">
            <v>2</v>
          </cell>
          <cell r="CJ202">
            <v>1</v>
          </cell>
          <cell r="CK202">
            <v>1.5</v>
          </cell>
          <cell r="CL202">
            <v>2243</v>
          </cell>
          <cell r="CM202">
            <v>2.9230866919507186</v>
          </cell>
          <cell r="CN202">
            <v>3</v>
          </cell>
          <cell r="CO202" t="str">
            <v/>
          </cell>
          <cell r="CP202">
            <v>3</v>
          </cell>
          <cell r="CQ202">
            <v>3</v>
          </cell>
          <cell r="DV202" t="str">
            <v>200 mm</v>
          </cell>
          <cell r="DW202">
            <v>17.88</v>
          </cell>
          <cell r="DX202" t="str">
            <v>1</v>
          </cell>
          <cell r="DY202" t="str">
            <v>CS</v>
          </cell>
          <cell r="DZ202">
            <v>711.72</v>
          </cell>
          <cell r="EA202">
            <v>709.25</v>
          </cell>
        </row>
        <row r="203">
          <cell r="A203">
            <v>120</v>
          </cell>
          <cell r="B203" t="str">
            <v>CBA30</v>
          </cell>
          <cell r="C203" t="str">
            <v>C69'</v>
          </cell>
          <cell r="D203">
            <v>8.2385400000000008E-3</v>
          </cell>
          <cell r="E203">
            <v>5.560114E-2</v>
          </cell>
          <cell r="F203">
            <v>6.3839679999999996E-2</v>
          </cell>
          <cell r="G203">
            <v>2.33</v>
          </cell>
          <cell r="K203">
            <v>9.9301168717090604E-2</v>
          </cell>
          <cell r="L203">
            <v>11.680712250019974</v>
          </cell>
          <cell r="M203">
            <v>11.680712250019974</v>
          </cell>
          <cell r="N203">
            <v>174.41605645003341</v>
          </cell>
          <cell r="O203">
            <v>0.63153521643433619</v>
          </cell>
          <cell r="P203">
            <v>13.214699230265587</v>
          </cell>
          <cell r="Q203">
            <v>8.2385400000000008E-3</v>
          </cell>
          <cell r="R203">
            <v>5.560114E-2</v>
          </cell>
          <cell r="S203">
            <v>1.88667385</v>
          </cell>
          <cell r="U203">
            <v>111</v>
          </cell>
          <cell r="V203">
            <v>158.4</v>
          </cell>
          <cell r="AB203" t="str">
            <v/>
          </cell>
          <cell r="AC203">
            <v>126.72000000000001</v>
          </cell>
          <cell r="AD203">
            <v>0.16280000000000003</v>
          </cell>
          <cell r="AE203">
            <v>0.65120000000000011</v>
          </cell>
          <cell r="AF203">
            <v>0.65120000000000011</v>
          </cell>
          <cell r="AG203">
            <v>1.2172021550000001</v>
          </cell>
          <cell r="AH203">
            <v>14.714699230265587</v>
          </cell>
          <cell r="AI203">
            <v>13.63</v>
          </cell>
          <cell r="AJ203">
            <v>20.03</v>
          </cell>
          <cell r="AK203">
            <v>10</v>
          </cell>
          <cell r="AL203">
            <v>0.25</v>
          </cell>
          <cell r="AM203">
            <v>1.4E-2</v>
          </cell>
          <cell r="AN203">
            <v>4.6554088592529297E-2</v>
          </cell>
          <cell r="AO203">
            <v>9.765625E-2</v>
          </cell>
          <cell r="AP203">
            <v>0.18621635437011719</v>
          </cell>
          <cell r="AQ203">
            <v>2.3323614061068758</v>
          </cell>
          <cell r="AR203">
            <v>4.1326194858913201</v>
          </cell>
          <cell r="AS203">
            <v>3.4996490046433859</v>
          </cell>
          <cell r="AT203">
            <v>0.27726349279800422</v>
          </cell>
          <cell r="AU203">
            <v>0.32381758139053352</v>
          </cell>
          <cell r="AV203">
            <v>5.0431828285225411</v>
          </cell>
          <cell r="AW203">
            <v>247.55665819994701</v>
          </cell>
          <cell r="AX203">
            <v>5.9439723161801579E-2</v>
          </cell>
          <cell r="AY203">
            <v>286.19733355736389</v>
          </cell>
          <cell r="AZ203" t="str">
            <v>07°13'02''</v>
          </cell>
          <cell r="BA203" t="e">
            <v>#VALUE!</v>
          </cell>
          <cell r="BB203">
            <v>0.13100000000000001</v>
          </cell>
          <cell r="BC203" t="e">
            <v>#VALUE!</v>
          </cell>
          <cell r="BD203" t="e">
            <v>#VALUE!</v>
          </cell>
          <cell r="BE203" t="e">
            <v>#VALUE!</v>
          </cell>
          <cell r="BF203" t="e">
            <v>#VALUE!</v>
          </cell>
          <cell r="BG203" t="e">
            <v>#VALUE!</v>
          </cell>
          <cell r="BH203" t="e">
            <v>#VALUE!</v>
          </cell>
          <cell r="BI203" t="e">
            <v>#VALUE!</v>
          </cell>
          <cell r="BJ203" t="e">
            <v>#VALUE!</v>
          </cell>
          <cell r="BK203" t="e">
            <v>#VALUE!</v>
          </cell>
          <cell r="BL203" t="e">
            <v>#VALUE!</v>
          </cell>
          <cell r="BM203" t="e">
            <v>#VALUE!</v>
          </cell>
          <cell r="BN203">
            <v>2.9999999999972715E-2</v>
          </cell>
          <cell r="BO203">
            <v>709.22</v>
          </cell>
          <cell r="BP203">
            <v>706.49</v>
          </cell>
          <cell r="BQ203">
            <v>709.47</v>
          </cell>
          <cell r="BR203">
            <v>706.74</v>
          </cell>
          <cell r="BS203">
            <v>710.1</v>
          </cell>
          <cell r="BT203">
            <v>709</v>
          </cell>
          <cell r="BU203" t="str">
            <v/>
          </cell>
          <cell r="BV203">
            <v>0.62999999999999545</v>
          </cell>
          <cell r="BW203">
            <v>2.2599999999999909</v>
          </cell>
          <cell r="BX203">
            <v>0.87999999999999545</v>
          </cell>
          <cell r="BY203">
            <v>250</v>
          </cell>
          <cell r="BZ203">
            <v>0.71250000000000002</v>
          </cell>
          <cell r="CA203">
            <v>0.3125</v>
          </cell>
          <cell r="CB203">
            <v>1.4449999999999932</v>
          </cell>
          <cell r="CC203">
            <v>13</v>
          </cell>
          <cell r="CD203">
            <v>1.4290668310062768</v>
          </cell>
          <cell r="CE203">
            <v>1523.4968876988637</v>
          </cell>
          <cell r="CF203">
            <v>4.2133705075796835E-2</v>
          </cell>
          <cell r="CG203">
            <v>1304.485303484686</v>
          </cell>
          <cell r="CH203">
            <v>2827.9821911835497</v>
          </cell>
          <cell r="CI203">
            <v>2</v>
          </cell>
          <cell r="CJ203">
            <v>1</v>
          </cell>
          <cell r="CK203">
            <v>1.5</v>
          </cell>
          <cell r="CL203">
            <v>2345</v>
          </cell>
          <cell r="CM203">
            <v>1.8089438323135714</v>
          </cell>
          <cell r="CN203">
            <v>1.9</v>
          </cell>
          <cell r="CO203" t="str">
            <v/>
          </cell>
          <cell r="CP203">
            <v>3</v>
          </cell>
          <cell r="CQ203">
            <v>3</v>
          </cell>
          <cell r="DV203" t="str">
            <v>250 mm</v>
          </cell>
          <cell r="DW203">
            <v>13.63</v>
          </cell>
          <cell r="DX203" t="str">
            <v>1</v>
          </cell>
          <cell r="DY203" t="str">
            <v>CS</v>
          </cell>
          <cell r="DZ203">
            <v>709.22</v>
          </cell>
          <cell r="EA203">
            <v>706.49</v>
          </cell>
        </row>
        <row r="204">
          <cell r="AD204" t="str">
            <v/>
          </cell>
        </row>
        <row r="205">
          <cell r="A205" t="str">
            <v>COLECTOR Nº 1 ZONA NORTE</v>
          </cell>
        </row>
        <row r="206">
          <cell r="AD206" t="str">
            <v/>
          </cell>
          <cell r="BU206" t="str">
            <v/>
          </cell>
        </row>
        <row r="207">
          <cell r="A207">
            <v>121</v>
          </cell>
          <cell r="B207" t="str">
            <v>C50'</v>
          </cell>
          <cell r="C207" t="str">
            <v>C50A'</v>
          </cell>
          <cell r="D207">
            <v>0.18367322999999999</v>
          </cell>
          <cell r="F207">
            <v>0.18367322999999999</v>
          </cell>
          <cell r="G207">
            <v>2.33</v>
          </cell>
          <cell r="H207">
            <v>2</v>
          </cell>
          <cell r="I207">
            <v>0.5</v>
          </cell>
          <cell r="J207">
            <v>25</v>
          </cell>
          <cell r="K207" t="str">
            <v/>
          </cell>
          <cell r="L207">
            <v>5</v>
          </cell>
          <cell r="M207">
            <v>10</v>
          </cell>
          <cell r="N207">
            <v>190.32831544687943</v>
          </cell>
          <cell r="O207">
            <v>0.63050141242937863</v>
          </cell>
          <cell r="P207">
            <v>22.041204853151203</v>
          </cell>
          <cell r="Q207">
            <v>0.18367322999999999</v>
          </cell>
          <cell r="R207">
            <v>0</v>
          </cell>
          <cell r="S207">
            <v>0.18367322999999999</v>
          </cell>
          <cell r="V207">
            <v>158.4</v>
          </cell>
          <cell r="Y207">
            <v>0</v>
          </cell>
          <cell r="AB207" t="str">
            <v/>
          </cell>
          <cell r="AC207">
            <v>126.72000000000001</v>
          </cell>
          <cell r="AD207">
            <v>0</v>
          </cell>
          <cell r="AE207">
            <v>0</v>
          </cell>
          <cell r="AF207">
            <v>0</v>
          </cell>
          <cell r="AG207">
            <v>5.5101968999999994E-2</v>
          </cell>
          <cell r="AH207">
            <v>23.541204853151203</v>
          </cell>
          <cell r="AI207">
            <v>28.32</v>
          </cell>
          <cell r="AJ207">
            <v>6</v>
          </cell>
          <cell r="AK207">
            <v>10</v>
          </cell>
          <cell r="AL207">
            <v>0.25</v>
          </cell>
          <cell r="AM207">
            <v>1.4E-2</v>
          </cell>
          <cell r="AN207">
            <v>7.9799175262451172E-2</v>
          </cell>
          <cell r="AO207">
            <v>0.123046875</v>
          </cell>
          <cell r="AP207">
            <v>0.31919670104980469</v>
          </cell>
          <cell r="AQ207">
            <v>1.7444602283445183</v>
          </cell>
          <cell r="AR207">
            <v>2.3127203918791257</v>
          </cell>
          <cell r="AS207">
            <v>1.6774904335971033</v>
          </cell>
          <cell r="AT207">
            <v>0.15510405139020433</v>
          </cell>
          <cell r="AU207">
            <v>0.23490322665265551</v>
          </cell>
          <cell r="AV207">
            <v>2.7601956258084837</v>
          </cell>
          <cell r="AW207">
            <v>135.49078594547834</v>
          </cell>
          <cell r="AX207">
            <v>0.17374764408425689</v>
          </cell>
          <cell r="AY207">
            <v>214.18888256929486</v>
          </cell>
          <cell r="AZ207" t="e">
            <v>#REF!</v>
          </cell>
          <cell r="BA207" t="e">
            <v>#REF!</v>
          </cell>
          <cell r="BB207" t="e">
            <v>#REF!</v>
          </cell>
          <cell r="BC207" t="e">
            <v>#REF!</v>
          </cell>
          <cell r="BD207" t="e">
            <v>#REF!</v>
          </cell>
          <cell r="BE207" t="e">
            <v>#REF!</v>
          </cell>
          <cell r="BF207" t="e">
            <v>#REF!</v>
          </cell>
          <cell r="BG207" t="e">
            <v>#REF!</v>
          </cell>
          <cell r="BH207" t="e">
            <v>#REF!</v>
          </cell>
          <cell r="BI207" t="e">
            <v>#REF!</v>
          </cell>
          <cell r="BJ207" t="e">
            <v>#REF!</v>
          </cell>
          <cell r="BK207" t="e">
            <v>#REF!</v>
          </cell>
          <cell r="BL207" t="e">
            <v>#REF!</v>
          </cell>
          <cell r="BM207" t="e">
            <v>#REF!</v>
          </cell>
          <cell r="BO207">
            <v>743.25</v>
          </cell>
          <cell r="BP207">
            <v>741.55</v>
          </cell>
          <cell r="BQ207">
            <v>743.5</v>
          </cell>
          <cell r="BR207">
            <v>741.8</v>
          </cell>
          <cell r="BS207">
            <v>744.7</v>
          </cell>
          <cell r="BT207">
            <v>743</v>
          </cell>
          <cell r="BU207" t="str">
            <v/>
          </cell>
          <cell r="BV207">
            <v>1.2000000000000455</v>
          </cell>
          <cell r="BW207">
            <v>1.2000000000000455</v>
          </cell>
          <cell r="BX207">
            <v>1.4500000000000455</v>
          </cell>
          <cell r="BY207">
            <v>250</v>
          </cell>
          <cell r="BZ207">
            <v>0.71250000000000002</v>
          </cell>
          <cell r="CA207">
            <v>0.3125</v>
          </cell>
          <cell r="CB207">
            <v>1.2000000000000455</v>
          </cell>
          <cell r="CC207">
            <v>3</v>
          </cell>
          <cell r="CD207">
            <v>1.3221774031149596</v>
          </cell>
          <cell r="CE207">
            <v>1208.1809201401416</v>
          </cell>
          <cell r="CF207">
            <v>5.8098061782066557E-2</v>
          </cell>
          <cell r="CG207">
            <v>1819.9577214013707</v>
          </cell>
          <cell r="CH207">
            <v>3028.1386415415122</v>
          </cell>
          <cell r="CI207">
            <v>2</v>
          </cell>
          <cell r="CJ207">
            <v>1</v>
          </cell>
          <cell r="CK207">
            <v>1.5</v>
          </cell>
          <cell r="CL207">
            <v>2345</v>
          </cell>
          <cell r="CM207">
            <v>1.9369756768922253</v>
          </cell>
          <cell r="CN207">
            <v>2.2000000000000002</v>
          </cell>
          <cell r="CO207" t="str">
            <v/>
          </cell>
          <cell r="CP207">
            <v>3</v>
          </cell>
          <cell r="CQ207">
            <v>3</v>
          </cell>
          <cell r="DV207" t="str">
            <v>250 mm</v>
          </cell>
          <cell r="DW207">
            <v>28.32</v>
          </cell>
          <cell r="DX207" t="str">
            <v>1</v>
          </cell>
          <cell r="DY207" t="str">
            <v>CS</v>
          </cell>
          <cell r="DZ207">
            <v>743.25</v>
          </cell>
          <cell r="EA207">
            <v>741.55</v>
          </cell>
        </row>
        <row r="208">
          <cell r="A208">
            <v>122</v>
          </cell>
          <cell r="B208" t="str">
            <v>C50A'</v>
          </cell>
          <cell r="C208" t="str">
            <v>C49'</v>
          </cell>
          <cell r="D208">
            <v>0.19123641999999999</v>
          </cell>
          <cell r="F208">
            <v>0.37490964999999998</v>
          </cell>
          <cell r="G208">
            <v>2.33</v>
          </cell>
          <cell r="K208">
            <v>0.29320054610529217</v>
          </cell>
          <cell r="L208">
            <v>10.293200546105291</v>
          </cell>
          <cell r="M208">
            <v>10.293200546105291</v>
          </cell>
          <cell r="N208">
            <v>187.26665693622971</v>
          </cell>
          <cell r="O208">
            <v>0.63047297297297311</v>
          </cell>
          <cell r="P208">
            <v>44.619832244693363</v>
          </cell>
          <cell r="Q208">
            <v>0.19123641999999999</v>
          </cell>
          <cell r="R208">
            <v>0</v>
          </cell>
          <cell r="S208">
            <v>0.37490964999999998</v>
          </cell>
          <cell r="U208">
            <v>85</v>
          </cell>
          <cell r="V208">
            <v>158.4</v>
          </cell>
          <cell r="Y208">
            <v>0</v>
          </cell>
          <cell r="AB208" t="str">
            <v/>
          </cell>
          <cell r="AC208">
            <v>126.72000000000001</v>
          </cell>
          <cell r="AD208">
            <v>0.12466666666666668</v>
          </cell>
          <cell r="AE208">
            <v>0.4986666666666667</v>
          </cell>
          <cell r="AF208">
            <v>0.4986666666666667</v>
          </cell>
          <cell r="AG208">
            <v>0.61113956166666672</v>
          </cell>
          <cell r="AH208">
            <v>46.119832244693363</v>
          </cell>
          <cell r="AI208">
            <v>37</v>
          </cell>
          <cell r="AJ208">
            <v>5.89</v>
          </cell>
          <cell r="AK208">
            <v>10</v>
          </cell>
          <cell r="AL208">
            <v>0.25</v>
          </cell>
          <cell r="AM208">
            <v>1.4E-2</v>
          </cell>
          <cell r="AN208">
            <v>0.11437320709228516</v>
          </cell>
          <cell r="AO208">
            <v>0.17578125</v>
          </cell>
          <cell r="AP208">
            <v>0.45749282836914063</v>
          </cell>
          <cell r="AQ208">
            <v>2.1068699285566415</v>
          </cell>
          <cell r="AR208">
            <v>2.267180031839009</v>
          </cell>
          <cell r="AS208">
            <v>2.2356474134538411</v>
          </cell>
          <cell r="AT208">
            <v>0.22624367461041117</v>
          </cell>
          <cell r="AU208">
            <v>0.34061688170269633</v>
          </cell>
          <cell r="AV208">
            <v>2.7347767906538301</v>
          </cell>
          <cell r="AW208">
            <v>134.24304179259289</v>
          </cell>
          <cell r="AX208">
            <v>0.34355473199086967</v>
          </cell>
          <cell r="AY208">
            <v>217.43876321851138</v>
          </cell>
          <cell r="AZ208" t="str">
            <v>03°14'60''</v>
          </cell>
          <cell r="BA208" t="e">
            <v>#VALUE!</v>
          </cell>
          <cell r="BB208">
            <v>0.106</v>
          </cell>
          <cell r="BC208" t="e">
            <v>#VALUE!</v>
          </cell>
          <cell r="BD208" t="e">
            <v>#VALUE!</v>
          </cell>
          <cell r="BE208" t="e">
            <v>#VALUE!</v>
          </cell>
          <cell r="BF208" t="e">
            <v>#VALUE!</v>
          </cell>
          <cell r="BG208" t="e">
            <v>#VALUE!</v>
          </cell>
          <cell r="BH208" t="e">
            <v>#VALUE!</v>
          </cell>
          <cell r="BI208" t="e">
            <v>#VALUE!</v>
          </cell>
          <cell r="BJ208" t="e">
            <v>#VALUE!</v>
          </cell>
          <cell r="BK208" t="e">
            <v>#VALUE!</v>
          </cell>
          <cell r="BL208" t="e">
            <v>#VALUE!</v>
          </cell>
          <cell r="BM208" t="e">
            <v>#VALUE!</v>
          </cell>
          <cell r="BN208">
            <v>2.9999999999972715E-2</v>
          </cell>
          <cell r="BO208">
            <v>741.52</v>
          </cell>
          <cell r="BP208">
            <v>739.34</v>
          </cell>
          <cell r="BQ208">
            <v>741.77</v>
          </cell>
          <cell r="BR208">
            <v>739.59</v>
          </cell>
          <cell r="BS208">
            <v>743</v>
          </cell>
          <cell r="BT208">
            <v>740.8</v>
          </cell>
          <cell r="BU208" t="str">
            <v/>
          </cell>
          <cell r="BV208">
            <v>1.2300000000000182</v>
          </cell>
          <cell r="BW208">
            <v>1.2099999999999227</v>
          </cell>
          <cell r="BX208">
            <v>1.4800000000000182</v>
          </cell>
          <cell r="BY208">
            <v>250</v>
          </cell>
          <cell r="BZ208">
            <v>0.71250000000000002</v>
          </cell>
          <cell r="CA208">
            <v>0.3125</v>
          </cell>
          <cell r="CB208">
            <v>1.2199999999999704</v>
          </cell>
          <cell r="CC208">
            <v>3</v>
          </cell>
          <cell r="CD208">
            <v>1.3390423431164622</v>
          </cell>
          <cell r="CE208">
            <v>1223.5917860958898</v>
          </cell>
          <cell r="CF208">
            <v>5.6498514522822618E-2</v>
          </cell>
          <cell r="CG208">
            <v>1766.6304963690629</v>
          </cell>
          <cell r="CH208">
            <v>2990.2222824649525</v>
          </cell>
          <cell r="CI208">
            <v>2</v>
          </cell>
          <cell r="CJ208">
            <v>1</v>
          </cell>
          <cell r="CK208">
            <v>1.5</v>
          </cell>
          <cell r="CL208">
            <v>2345</v>
          </cell>
          <cell r="CM208">
            <v>1.9127221423016754</v>
          </cell>
          <cell r="CN208">
            <v>2.2000000000000002</v>
          </cell>
          <cell r="CO208" t="str">
            <v/>
          </cell>
          <cell r="CP208">
            <v>3</v>
          </cell>
          <cell r="CQ208">
            <v>3</v>
          </cell>
          <cell r="DV208" t="str">
            <v>250 mm</v>
          </cell>
          <cell r="DW208">
            <v>37</v>
          </cell>
          <cell r="DX208" t="str">
            <v>1</v>
          </cell>
          <cell r="DY208" t="str">
            <v>CS</v>
          </cell>
          <cell r="DZ208">
            <v>741.52</v>
          </cell>
          <cell r="EA208">
            <v>739.34</v>
          </cell>
        </row>
        <row r="209">
          <cell r="A209">
            <v>123</v>
          </cell>
          <cell r="B209" t="str">
            <v>C49'</v>
          </cell>
          <cell r="C209" t="str">
            <v>C49B</v>
          </cell>
          <cell r="D209">
            <v>0.13398402000000001</v>
          </cell>
          <cell r="F209">
            <v>0.50889366999999996</v>
          </cell>
          <cell r="G209">
            <v>2.33</v>
          </cell>
          <cell r="K209">
            <v>0.22057366064816059</v>
          </cell>
          <cell r="L209">
            <v>10.513774206753451</v>
          </cell>
          <cell r="M209">
            <v>10.513774206753451</v>
          </cell>
          <cell r="N209">
            <v>185.05038521472733</v>
          </cell>
          <cell r="O209">
            <v>0.63118211107701749</v>
          </cell>
          <cell r="P209">
            <v>60.269231807408374</v>
          </cell>
          <cell r="Q209">
            <v>0.13398402000000001</v>
          </cell>
          <cell r="R209">
            <v>0</v>
          </cell>
          <cell r="S209">
            <v>0.50889366999999996</v>
          </cell>
          <cell r="U209">
            <v>85</v>
          </cell>
          <cell r="V209">
            <v>158.4</v>
          </cell>
          <cell r="Y209">
            <v>0</v>
          </cell>
          <cell r="AB209" t="str">
            <v/>
          </cell>
          <cell r="AC209">
            <v>126.72000000000001</v>
          </cell>
          <cell r="AD209">
            <v>0.12466666666666668</v>
          </cell>
          <cell r="AE209">
            <v>0.4986666666666667</v>
          </cell>
          <cell r="AF209">
            <v>0.4986666666666667</v>
          </cell>
          <cell r="AG209">
            <v>0.65133476766666665</v>
          </cell>
          <cell r="AH209">
            <v>61.769231807408374</v>
          </cell>
          <cell r="AI209">
            <v>32.589999999999996</v>
          </cell>
          <cell r="AJ209">
            <v>7.24</v>
          </cell>
          <cell r="AK209">
            <v>10</v>
          </cell>
          <cell r="AL209">
            <v>0.25</v>
          </cell>
          <cell r="AM209">
            <v>1.4E-2</v>
          </cell>
          <cell r="AN209">
            <v>0.12689828872680664</v>
          </cell>
          <cell r="AO209">
            <v>0.2021484375</v>
          </cell>
          <cell r="AP209">
            <v>0.50759315490722656</v>
          </cell>
          <cell r="AQ209">
            <v>2.4689637878061355</v>
          </cell>
          <cell r="AR209">
            <v>2.4895561793128005</v>
          </cell>
          <cell r="AS209">
            <v>3.0010927754839689</v>
          </cell>
          <cell r="AT209">
            <v>0.31069226225779917</v>
          </cell>
          <cell r="AU209">
            <v>0.43759055098460581</v>
          </cell>
          <cell r="AV209">
            <v>3.0320301895864477</v>
          </cell>
          <cell r="AW209">
            <v>148.83443389167581</v>
          </cell>
          <cell r="AX209">
            <v>0.41501976520006822</v>
          </cell>
          <cell r="AY209">
            <v>217.95877619973888</v>
          </cell>
          <cell r="AZ209" t="str">
            <v>00°00'00''</v>
          </cell>
          <cell r="BA209" t="e">
            <v>#VALUE!</v>
          </cell>
          <cell r="BB209">
            <v>9.7000000000000003E-2</v>
          </cell>
          <cell r="BC209" t="e">
            <v>#VALUE!</v>
          </cell>
          <cell r="BD209" t="e">
            <v>#VALUE!</v>
          </cell>
          <cell r="BE209" t="e">
            <v>#VALUE!</v>
          </cell>
          <cell r="BF209" t="e">
            <v>#VALUE!</v>
          </cell>
          <cell r="BG209" t="e">
            <v>#VALUE!</v>
          </cell>
          <cell r="BH209" t="e">
            <v>#VALUE!</v>
          </cell>
          <cell r="BI209" t="e">
            <v>#VALUE!</v>
          </cell>
          <cell r="BJ209" t="e">
            <v>#VALUE!</v>
          </cell>
          <cell r="BK209" t="e">
            <v>#VALUE!</v>
          </cell>
          <cell r="BL209" t="e">
            <v>#VALUE!</v>
          </cell>
          <cell r="BM209" t="e">
            <v>#VALUE!</v>
          </cell>
          <cell r="BN209">
            <v>3.0000000000086402E-2</v>
          </cell>
          <cell r="BO209">
            <v>739.31</v>
          </cell>
          <cell r="BP209">
            <v>736.95</v>
          </cell>
          <cell r="BQ209">
            <v>739.56</v>
          </cell>
          <cell r="BR209">
            <v>737.2</v>
          </cell>
          <cell r="BS209">
            <v>740.8</v>
          </cell>
          <cell r="BT209">
            <v>738.4</v>
          </cell>
          <cell r="BU209" t="str">
            <v/>
          </cell>
          <cell r="BV209">
            <v>1.2400000000000091</v>
          </cell>
          <cell r="BW209">
            <v>1.1999999999999318</v>
          </cell>
          <cell r="BX209">
            <v>1.4900000000000091</v>
          </cell>
          <cell r="BY209">
            <v>250</v>
          </cell>
          <cell r="BZ209">
            <v>0.71250000000000002</v>
          </cell>
          <cell r="CA209">
            <v>0.3125</v>
          </cell>
          <cell r="CB209">
            <v>1.2199999999999704</v>
          </cell>
          <cell r="CC209">
            <v>4</v>
          </cell>
          <cell r="CD209">
            <v>1.2396638751112832</v>
          </cell>
          <cell r="CE209">
            <v>1227.1800724939517</v>
          </cell>
          <cell r="CF209">
            <v>5.6498514522822618E-2</v>
          </cell>
          <cell r="CG209">
            <v>1766.6304963690629</v>
          </cell>
          <cell r="CH209">
            <v>2993.8105688630149</v>
          </cell>
          <cell r="CI209">
            <v>2</v>
          </cell>
          <cell r="CJ209">
            <v>1</v>
          </cell>
          <cell r="CK209">
            <v>1.5</v>
          </cell>
          <cell r="CL209">
            <v>2345</v>
          </cell>
          <cell r="CM209">
            <v>1.9150174214475575</v>
          </cell>
          <cell r="CN209">
            <v>2.2000000000000002</v>
          </cell>
          <cell r="CO209" t="str">
            <v/>
          </cell>
          <cell r="CP209">
            <v>3</v>
          </cell>
          <cell r="CQ209">
            <v>3</v>
          </cell>
          <cell r="DV209" t="str">
            <v>250 mm</v>
          </cell>
          <cell r="DW209">
            <v>32.589999999999996</v>
          </cell>
          <cell r="DX209" t="str">
            <v>1</v>
          </cell>
          <cell r="DY209" t="str">
            <v>CS</v>
          </cell>
          <cell r="DZ209">
            <v>739.31</v>
          </cell>
          <cell r="EA209">
            <v>736.94999999999993</v>
          </cell>
        </row>
        <row r="210">
          <cell r="A210">
            <v>124</v>
          </cell>
          <cell r="B210" t="str">
            <v>C49B</v>
          </cell>
          <cell r="C210" t="str">
            <v>C49A'</v>
          </cell>
          <cell r="D210">
            <v>0.13437606000000002</v>
          </cell>
          <cell r="F210">
            <v>0.64326972999999998</v>
          </cell>
          <cell r="G210">
            <v>2.33</v>
          </cell>
          <cell r="K210">
            <v>0.20261169586399555</v>
          </cell>
          <cell r="L210">
            <v>10.716385902617446</v>
          </cell>
          <cell r="M210">
            <v>10.716385902617446</v>
          </cell>
          <cell r="N210">
            <v>183.07671022014978</v>
          </cell>
          <cell r="O210">
            <v>0.63364058008884239</v>
          </cell>
          <cell r="P210">
            <v>75.857504188718906</v>
          </cell>
          <cell r="Q210">
            <v>0.13437606000000002</v>
          </cell>
          <cell r="R210">
            <v>0</v>
          </cell>
          <cell r="S210">
            <v>0.64326972999999998</v>
          </cell>
          <cell r="U210">
            <v>85</v>
          </cell>
          <cell r="V210">
            <v>158.4</v>
          </cell>
          <cell r="Y210">
            <v>0</v>
          </cell>
          <cell r="AB210" t="str">
            <v/>
          </cell>
          <cell r="AC210">
            <v>126.72000000000001</v>
          </cell>
          <cell r="AD210">
            <v>0.12466666666666668</v>
          </cell>
          <cell r="AE210">
            <v>0.4986666666666667</v>
          </cell>
          <cell r="AF210">
            <v>0.4986666666666667</v>
          </cell>
          <cell r="AG210">
            <v>0.69164758566666673</v>
          </cell>
          <cell r="AH210">
            <v>77.357504188718906</v>
          </cell>
          <cell r="AI210">
            <v>38.269999999999996</v>
          </cell>
          <cell r="AJ210">
            <v>12.2</v>
          </cell>
          <cell r="AK210">
            <v>10</v>
          </cell>
          <cell r="AL210">
            <v>0.25</v>
          </cell>
          <cell r="AM210">
            <v>1.4E-2</v>
          </cell>
          <cell r="AN210">
            <v>0.12439417839050293</v>
          </cell>
          <cell r="AO210">
            <v>0.22119140625</v>
          </cell>
          <cell r="AP210">
            <v>0.49757671356201172</v>
          </cell>
          <cell r="AQ210">
            <v>3.1713991327971667</v>
          </cell>
          <cell r="AR210">
            <v>3.2387931905765694</v>
          </cell>
          <cell r="AS210">
            <v>4.9725589212506325</v>
          </cell>
          <cell r="AT210">
            <v>0.51262856572408877</v>
          </cell>
          <cell r="AU210">
            <v>0.6370227441145917</v>
          </cell>
          <cell r="AV210">
            <v>3.9359008856790321</v>
          </cell>
          <cell r="AW210">
            <v>193.20308293291885</v>
          </cell>
          <cell r="AX210">
            <v>0.40039477121375877</v>
          </cell>
          <cell r="AY210">
            <v>234.28177907090893</v>
          </cell>
          <cell r="AZ210" t="str">
            <v>16°19'23''</v>
          </cell>
          <cell r="BA210" t="e">
            <v>#VALUE!</v>
          </cell>
          <cell r="BB210">
            <v>0.19900000000000001</v>
          </cell>
          <cell r="BC210" t="e">
            <v>#VALUE!</v>
          </cell>
          <cell r="BD210" t="e">
            <v>#VALUE!</v>
          </cell>
          <cell r="BE210" t="e">
            <v>#VALUE!</v>
          </cell>
          <cell r="BF210" t="e">
            <v>#VALUE!</v>
          </cell>
          <cell r="BG210" t="e">
            <v>#VALUE!</v>
          </cell>
          <cell r="BH210" t="e">
            <v>#VALUE!</v>
          </cell>
          <cell r="BI210" t="e">
            <v>#VALUE!</v>
          </cell>
          <cell r="BJ210" t="e">
            <v>#VALUE!</v>
          </cell>
          <cell r="BK210" t="e">
            <v>#VALUE!</v>
          </cell>
          <cell r="BL210" t="e">
            <v>#VALUE!</v>
          </cell>
          <cell r="BM210" t="e">
            <v>#VALUE!</v>
          </cell>
          <cell r="BN210">
            <v>3.0000000000086402E-2</v>
          </cell>
          <cell r="BO210">
            <v>736.92</v>
          </cell>
          <cell r="BP210">
            <v>732.25</v>
          </cell>
          <cell r="BQ210">
            <v>737.17</v>
          </cell>
          <cell r="BR210">
            <v>732.5</v>
          </cell>
          <cell r="BS210">
            <v>738.4</v>
          </cell>
          <cell r="BT210">
            <v>733.7</v>
          </cell>
          <cell r="BU210" t="str">
            <v/>
          </cell>
          <cell r="BV210">
            <v>1.2300000000000182</v>
          </cell>
          <cell r="BW210">
            <v>1.2000000000000455</v>
          </cell>
          <cell r="BX210">
            <v>1.4800000000000182</v>
          </cell>
          <cell r="BY210">
            <v>250</v>
          </cell>
          <cell r="BZ210">
            <v>0.71250000000000002</v>
          </cell>
          <cell r="CA210">
            <v>0.3125</v>
          </cell>
          <cell r="CB210">
            <v>1.2150000000000318</v>
          </cell>
          <cell r="CC210">
            <v>5</v>
          </cell>
          <cell r="CD210">
            <v>1.236121119535293</v>
          </cell>
          <cell r="CE210">
            <v>1066.7918405514506</v>
          </cell>
          <cell r="CF210">
            <v>5.6892516618715638E-2</v>
          </cell>
          <cell r="CG210">
            <v>1779.7324552890548</v>
          </cell>
          <cell r="CH210">
            <v>2846.5242958405051</v>
          </cell>
          <cell r="CI210">
            <v>2</v>
          </cell>
          <cell r="CJ210">
            <v>1</v>
          </cell>
          <cell r="CK210">
            <v>1.5</v>
          </cell>
          <cell r="CL210">
            <v>2345</v>
          </cell>
          <cell r="CM210">
            <v>1.8208044536293211</v>
          </cell>
          <cell r="CN210">
            <v>1.9</v>
          </cell>
          <cell r="CO210" t="str">
            <v/>
          </cell>
          <cell r="CP210">
            <v>3</v>
          </cell>
          <cell r="CQ210">
            <v>3</v>
          </cell>
          <cell r="DV210" t="str">
            <v>250 mm</v>
          </cell>
          <cell r="DW210">
            <v>38.269999999999996</v>
          </cell>
          <cell r="DX210" t="str">
            <v>1</v>
          </cell>
          <cell r="DY210" t="str">
            <v>CS</v>
          </cell>
          <cell r="DZ210">
            <v>736.92</v>
          </cell>
          <cell r="EA210">
            <v>732.25</v>
          </cell>
        </row>
        <row r="211">
          <cell r="A211">
            <v>125</v>
          </cell>
          <cell r="B211" t="str">
            <v>C49A'</v>
          </cell>
          <cell r="C211" t="str">
            <v>C51</v>
          </cell>
          <cell r="D211">
            <v>0.18198070999999999</v>
          </cell>
          <cell r="F211">
            <v>0.82525044000000003</v>
          </cell>
          <cell r="G211">
            <v>2.33</v>
          </cell>
          <cell r="K211">
            <v>0.23530681861078648</v>
          </cell>
          <cell r="L211">
            <v>10.951692721228232</v>
          </cell>
          <cell r="M211">
            <v>10.951692721228232</v>
          </cell>
          <cell r="N211">
            <v>180.85541838717441</v>
          </cell>
          <cell r="O211">
            <v>0.63408674246423724</v>
          </cell>
          <cell r="P211">
            <v>96.726692254240945</v>
          </cell>
          <cell r="Q211">
            <v>0.18198070999999999</v>
          </cell>
          <cell r="S211">
            <v>0.82525044000000003</v>
          </cell>
          <cell r="U211">
            <v>184</v>
          </cell>
          <cell r="V211">
            <v>158.4</v>
          </cell>
          <cell r="Y211">
            <v>0</v>
          </cell>
          <cell r="AB211" t="str">
            <v/>
          </cell>
          <cell r="AC211">
            <v>126.72000000000001</v>
          </cell>
          <cell r="AD211">
            <v>0.2698666666666667</v>
          </cell>
          <cell r="AE211">
            <v>1.0794666666666668</v>
          </cell>
          <cell r="AF211">
            <v>1.0794666666666668</v>
          </cell>
          <cell r="AG211">
            <v>1.3270417986666667</v>
          </cell>
          <cell r="AH211">
            <v>98.226692254240945</v>
          </cell>
          <cell r="AI211">
            <v>48.86</v>
          </cell>
          <cell r="AJ211">
            <v>13.12</v>
          </cell>
          <cell r="AK211">
            <v>10</v>
          </cell>
          <cell r="AL211">
            <v>0.25</v>
          </cell>
          <cell r="AM211">
            <v>1.4E-2</v>
          </cell>
          <cell r="AN211">
            <v>0.13942551612854004</v>
          </cell>
          <cell r="AO211">
            <v>0.236572265625</v>
          </cell>
          <cell r="AP211">
            <v>0.55770206451416016</v>
          </cell>
          <cell r="AQ211">
            <v>3.4903883060879015</v>
          </cell>
          <cell r="AR211">
            <v>3.3075076087670761</v>
          </cell>
          <cell r="AS211">
            <v>5.8864958473735385</v>
          </cell>
          <cell r="AT211">
            <v>0.62093835511086493</v>
          </cell>
          <cell r="AU211">
            <v>0.76036387123940496</v>
          </cell>
          <cell r="AV211">
            <v>4.0816067137147432</v>
          </cell>
          <cell r="AW211">
            <v>200.35540104139085</v>
          </cell>
          <cell r="AX211">
            <v>0.49026226267765338</v>
          </cell>
          <cell r="AY211">
            <v>238.15766390957205</v>
          </cell>
          <cell r="AZ211" t="str">
            <v>03°52'33''</v>
          </cell>
          <cell r="BA211" t="e">
            <v>#VALUE!</v>
          </cell>
          <cell r="BB211">
            <v>0.123</v>
          </cell>
          <cell r="BC211" t="e">
            <v>#VALUE!</v>
          </cell>
          <cell r="BD211" t="e">
            <v>#VALUE!</v>
          </cell>
          <cell r="BE211" t="e">
            <v>#VALUE!</v>
          </cell>
          <cell r="BF211" t="e">
            <v>#VALUE!</v>
          </cell>
          <cell r="BG211" t="e">
            <v>#VALUE!</v>
          </cell>
          <cell r="BH211" t="e">
            <v>#VALUE!</v>
          </cell>
          <cell r="BI211" t="e">
            <v>#VALUE!</v>
          </cell>
          <cell r="BJ211" t="e">
            <v>#VALUE!</v>
          </cell>
          <cell r="BK211" t="e">
            <v>#VALUE!</v>
          </cell>
          <cell r="BL211" t="e">
            <v>#VALUE!</v>
          </cell>
          <cell r="BM211" t="e">
            <v>#VALUE!</v>
          </cell>
          <cell r="BN211">
            <v>2.9999999999972715E-2</v>
          </cell>
          <cell r="BO211">
            <v>732.22</v>
          </cell>
          <cell r="BP211">
            <v>725.81</v>
          </cell>
          <cell r="BQ211">
            <v>732.47</v>
          </cell>
          <cell r="BR211">
            <v>726.06</v>
          </cell>
          <cell r="BS211">
            <v>733.7</v>
          </cell>
          <cell r="BT211">
            <v>727.26343526394749</v>
          </cell>
          <cell r="BU211" t="str">
            <v/>
          </cell>
          <cell r="BV211">
            <v>1.2300000000000182</v>
          </cell>
          <cell r="BW211">
            <v>1.2034352639475401</v>
          </cell>
          <cell r="BX211">
            <v>1.4800000000000182</v>
          </cell>
          <cell r="BY211">
            <v>250</v>
          </cell>
          <cell r="BZ211">
            <v>0.71250000000000002</v>
          </cell>
          <cell r="CA211">
            <v>0.3125</v>
          </cell>
          <cell r="CB211">
            <v>1.2167176319737791</v>
          </cell>
          <cell r="CC211">
            <v>6</v>
          </cell>
          <cell r="CD211">
            <v>1.3531341787454352</v>
          </cell>
          <cell r="CE211">
            <v>1167.7759389788534</v>
          </cell>
          <cell r="CF211">
            <v>5.6756730140659295E-2</v>
          </cell>
          <cell r="CG211">
            <v>1775.2145839897817</v>
          </cell>
          <cell r="CH211">
            <v>2942.9905229686351</v>
          </cell>
          <cell r="CI211">
            <v>2</v>
          </cell>
          <cell r="CJ211">
            <v>1</v>
          </cell>
          <cell r="CK211">
            <v>1.5</v>
          </cell>
          <cell r="CL211">
            <v>2345</v>
          </cell>
          <cell r="CM211">
            <v>1.882509929404244</v>
          </cell>
          <cell r="CN211">
            <v>1.9</v>
          </cell>
          <cell r="CO211" t="str">
            <v/>
          </cell>
          <cell r="CP211">
            <v>3</v>
          </cell>
          <cell r="CQ211">
            <v>3</v>
          </cell>
          <cell r="DV211" t="str">
            <v>250 mm</v>
          </cell>
          <cell r="DW211">
            <v>48.86</v>
          </cell>
          <cell r="DX211" t="str">
            <v>1</v>
          </cell>
          <cell r="DY211" t="str">
            <v>CS</v>
          </cell>
          <cell r="DZ211">
            <v>732.22</v>
          </cell>
          <cell r="EA211">
            <v>725.81000000000006</v>
          </cell>
        </row>
        <row r="212">
          <cell r="A212">
            <v>126</v>
          </cell>
          <cell r="B212" t="str">
            <v>C51</v>
          </cell>
          <cell r="C212" t="str">
            <v>C53</v>
          </cell>
          <cell r="D212">
            <v>0.14859531000000001</v>
          </cell>
          <cell r="F212">
            <v>0.97384575000000007</v>
          </cell>
          <cell r="G212">
            <v>2.33</v>
          </cell>
          <cell r="K212">
            <v>0.18463541986738927</v>
          </cell>
          <cell r="L212">
            <v>11.136328141095621</v>
          </cell>
          <cell r="M212">
            <v>11.136328141095621</v>
          </cell>
          <cell r="N212">
            <v>179.16327869262827</v>
          </cell>
          <cell r="O212">
            <v>0.63210287061205572</v>
          </cell>
          <cell r="P212">
            <v>113.55505505711403</v>
          </cell>
          <cell r="Q212">
            <v>0.14859531000000001</v>
          </cell>
          <cell r="R212">
            <v>0</v>
          </cell>
          <cell r="S212">
            <v>0.97384575000000007</v>
          </cell>
          <cell r="U212">
            <v>202</v>
          </cell>
          <cell r="V212">
            <v>158.4</v>
          </cell>
          <cell r="Y212">
            <v>0</v>
          </cell>
          <cell r="AB212" t="str">
            <v/>
          </cell>
          <cell r="AC212">
            <v>126.72000000000001</v>
          </cell>
          <cell r="AD212">
            <v>0.29626666666666668</v>
          </cell>
          <cell r="AE212">
            <v>1.1850666666666667</v>
          </cell>
          <cell r="AF212">
            <v>1.1850666666666667</v>
          </cell>
          <cell r="AG212">
            <v>1.4772203916666666</v>
          </cell>
          <cell r="AH212">
            <v>115.05505505711403</v>
          </cell>
          <cell r="AI212">
            <v>35.449999999999996</v>
          </cell>
          <cell r="AJ212">
            <v>9.11</v>
          </cell>
          <cell r="AK212">
            <v>10</v>
          </cell>
          <cell r="AL212">
            <v>0.25</v>
          </cell>
          <cell r="AM212">
            <v>1.4E-2</v>
          </cell>
          <cell r="AN212">
            <v>0.17111992835998535</v>
          </cell>
          <cell r="AO212">
            <v>0.242431640625</v>
          </cell>
          <cell r="AP212">
            <v>0.68447971343994141</v>
          </cell>
          <cell r="AQ212">
            <v>3.2132512432776319</v>
          </cell>
          <cell r="AR212">
            <v>2.6111791222254173</v>
          </cell>
          <cell r="AS212">
            <v>4.8311692077226542</v>
          </cell>
          <cell r="AT212">
            <v>0.52624788748344775</v>
          </cell>
          <cell r="AU212">
            <v>0.6973678158434331</v>
          </cell>
          <cell r="AV212">
            <v>3.4011315230569745</v>
          </cell>
          <cell r="AW212">
            <v>166.95265323013211</v>
          </cell>
          <cell r="AX212">
            <v>0.68914780826225619</v>
          </cell>
          <cell r="AY212">
            <v>205.60488804442832</v>
          </cell>
          <cell r="AZ212" t="str">
            <v>32°33'10''</v>
          </cell>
          <cell r="BA212" t="e">
            <v>#VALUE!</v>
          </cell>
          <cell r="BB212">
            <v>1E-3</v>
          </cell>
          <cell r="BC212" t="e">
            <v>#VALUE!</v>
          </cell>
          <cell r="BD212" t="e">
            <v>#VALUE!</v>
          </cell>
          <cell r="BE212" t="e">
            <v>#VALUE!</v>
          </cell>
          <cell r="BF212" t="e">
            <v>#VALUE!</v>
          </cell>
          <cell r="BG212" t="e">
            <v>#VALUE!</v>
          </cell>
          <cell r="BH212" t="e">
            <v>#VALUE!</v>
          </cell>
          <cell r="BI212" t="e">
            <v>#VALUE!</v>
          </cell>
          <cell r="BJ212" t="e">
            <v>#VALUE!</v>
          </cell>
          <cell r="BK212" t="e">
            <v>#VALUE!</v>
          </cell>
          <cell r="BL212" t="e">
            <v>#VALUE!</v>
          </cell>
          <cell r="BM212" t="e">
            <v>#VALUE!</v>
          </cell>
          <cell r="BN212">
            <v>2.9999999999972715E-2</v>
          </cell>
          <cell r="BO212">
            <v>725.78</v>
          </cell>
          <cell r="BP212">
            <v>722.55</v>
          </cell>
          <cell r="BQ212">
            <v>726.03</v>
          </cell>
          <cell r="BR212">
            <v>722.8</v>
          </cell>
          <cell r="BS212">
            <v>727.26343526394749</v>
          </cell>
          <cell r="BT212">
            <v>724</v>
          </cell>
          <cell r="BU212" t="str">
            <v/>
          </cell>
          <cell r="BV212">
            <v>1.2334352639475128</v>
          </cell>
          <cell r="BW212">
            <v>1.2000000000000455</v>
          </cell>
          <cell r="BX212">
            <v>1.4834352639475128</v>
          </cell>
          <cell r="BY212">
            <v>250</v>
          </cell>
          <cell r="BZ212">
            <v>0.71250000000000002</v>
          </cell>
          <cell r="CA212">
            <v>0.3125</v>
          </cell>
          <cell r="CB212">
            <v>1.2167176319737791</v>
          </cell>
          <cell r="CC212">
            <v>7</v>
          </cell>
          <cell r="CD212">
            <v>1.267848271705557</v>
          </cell>
          <cell r="CE212">
            <v>1351.6253082843507</v>
          </cell>
          <cell r="CF212">
            <v>5.6756730140659295E-2</v>
          </cell>
          <cell r="CG212">
            <v>1775.2145839897817</v>
          </cell>
          <cell r="CH212">
            <v>3126.8398922741326</v>
          </cell>
          <cell r="CI212">
            <v>2</v>
          </cell>
          <cell r="CJ212">
            <v>1</v>
          </cell>
          <cell r="CK212">
            <v>1.5</v>
          </cell>
          <cell r="CL212">
            <v>2345</v>
          </cell>
          <cell r="CM212">
            <v>2.0001108052926222</v>
          </cell>
          <cell r="CN212">
            <v>2.2000000000000002</v>
          </cell>
          <cell r="CO212" t="str">
            <v/>
          </cell>
          <cell r="CP212">
            <v>3</v>
          </cell>
          <cell r="CQ212">
            <v>3</v>
          </cell>
          <cell r="DV212" t="str">
            <v>250 mm</v>
          </cell>
          <cell r="DW212">
            <v>35.449999999999996</v>
          </cell>
          <cell r="DX212" t="str">
            <v>1</v>
          </cell>
          <cell r="DY212" t="str">
            <v>CS</v>
          </cell>
          <cell r="DZ212">
            <v>725.78</v>
          </cell>
          <cell r="EA212">
            <v>722.55</v>
          </cell>
        </row>
        <row r="213">
          <cell r="A213">
            <v>127</v>
          </cell>
          <cell r="B213" t="str">
            <v>C53</v>
          </cell>
          <cell r="C213" t="str">
            <v>C55</v>
          </cell>
          <cell r="D213">
            <v>5.5518830000000005E-2</v>
          </cell>
          <cell r="F213">
            <v>1.02936458</v>
          </cell>
          <cell r="G213">
            <v>2.33</v>
          </cell>
          <cell r="K213">
            <v>0.25377291129090412</v>
          </cell>
          <cell r="L213">
            <v>11.390101052386525</v>
          </cell>
          <cell r="M213">
            <v>11.390101052386525</v>
          </cell>
          <cell r="N213">
            <v>176.90678696190068</v>
          </cell>
          <cell r="O213">
            <v>0.6288052273352448</v>
          </cell>
          <cell r="P213">
            <v>119.73096484246066</v>
          </cell>
          <cell r="Q213">
            <v>5.5518830000000005E-2</v>
          </cell>
          <cell r="R213">
            <v>0.17845516</v>
          </cell>
          <cell r="S213">
            <v>1.2078197400000001</v>
          </cell>
          <cell r="U213">
            <v>415</v>
          </cell>
          <cell r="V213">
            <v>158.4</v>
          </cell>
          <cell r="Y213">
            <v>0</v>
          </cell>
          <cell r="AB213" t="str">
            <v/>
          </cell>
          <cell r="AC213">
            <v>126.72000000000001</v>
          </cell>
          <cell r="AD213">
            <v>0.60866666666666669</v>
          </cell>
          <cell r="AE213">
            <v>2.4346666666666668</v>
          </cell>
          <cell r="AF213">
            <v>2.4346666666666668</v>
          </cell>
          <cell r="AG213">
            <v>2.797012588666667</v>
          </cell>
          <cell r="AH213">
            <v>122.52797743112733</v>
          </cell>
          <cell r="AI213">
            <v>31.169999999999998</v>
          </cell>
          <cell r="AJ213">
            <v>2.57</v>
          </cell>
          <cell r="AK213">
            <v>12</v>
          </cell>
          <cell r="AL213">
            <v>0.30000000000000004</v>
          </cell>
          <cell r="AM213">
            <v>1.4E-2</v>
          </cell>
          <cell r="AN213">
            <v>0.23675222396850593</v>
          </cell>
          <cell r="AO213">
            <v>0.26601562500000009</v>
          </cell>
          <cell r="AP213">
            <v>0.78917407989501964</v>
          </cell>
          <cell r="AQ213">
            <v>2.0477817404330882</v>
          </cell>
          <cell r="AR213">
            <v>1.3211389152868287</v>
          </cell>
          <cell r="AS213">
            <v>1.8261199283221297</v>
          </cell>
          <cell r="AT213">
            <v>0.21373139941137451</v>
          </cell>
          <cell r="AU213">
            <v>0.45048362337988046</v>
          </cell>
          <cell r="AV213">
            <v>2.0399442427600341</v>
          </cell>
          <cell r="AW213">
            <v>144.19516155272365</v>
          </cell>
          <cell r="AX213">
            <v>0.84973709319869295</v>
          </cell>
          <cell r="AY213">
            <v>213.57600720137697</v>
          </cell>
          <cell r="AZ213" t="str">
            <v>07°58'16''</v>
          </cell>
          <cell r="BA213" t="e">
            <v>#VALUE!</v>
          </cell>
          <cell r="BB213">
            <v>1E-3</v>
          </cell>
          <cell r="BC213" t="e">
            <v>#VALUE!</v>
          </cell>
          <cell r="BD213" t="e">
            <v>#VALUE!</v>
          </cell>
          <cell r="BE213" t="e">
            <v>#VALUE!</v>
          </cell>
          <cell r="BF213" t="e">
            <v>#VALUE!</v>
          </cell>
          <cell r="BG213" t="e">
            <v>#VALUE!</v>
          </cell>
          <cell r="BH213" t="e">
            <v>#VALUE!</v>
          </cell>
          <cell r="BI213" t="e">
            <v>#VALUE!</v>
          </cell>
          <cell r="BJ213" t="e">
            <v>#VALUE!</v>
          </cell>
          <cell r="BK213" t="e">
            <v>#VALUE!</v>
          </cell>
          <cell r="BL213" t="e">
            <v>#VALUE!</v>
          </cell>
          <cell r="BM213" t="e">
            <v>#VALUE!</v>
          </cell>
          <cell r="BN213">
            <v>0.37000000000000455</v>
          </cell>
          <cell r="BO213">
            <v>722.18</v>
          </cell>
          <cell r="BP213">
            <v>721.38</v>
          </cell>
          <cell r="BQ213">
            <v>722.4799999999999</v>
          </cell>
          <cell r="BR213">
            <v>721.68</v>
          </cell>
          <cell r="BS213">
            <v>724</v>
          </cell>
          <cell r="BT213">
            <v>723.18632127920841</v>
          </cell>
          <cell r="BU213" t="str">
            <v/>
          </cell>
          <cell r="BV213">
            <v>1.5200000000000955</v>
          </cell>
          <cell r="BW213">
            <v>1.5063212792084641</v>
          </cell>
          <cell r="BX213">
            <v>1.8200000000000955</v>
          </cell>
          <cell r="BY213">
            <v>300</v>
          </cell>
          <cell r="BZ213">
            <v>0.77500000000000002</v>
          </cell>
          <cell r="CA213">
            <v>0.375</v>
          </cell>
          <cell r="CB213">
            <v>1.5131606396042798</v>
          </cell>
          <cell r="CC213">
            <v>8</v>
          </cell>
          <cell r="CD213">
            <v>1.3927190214702696</v>
          </cell>
          <cell r="CE213">
            <v>1756.6539107682197</v>
          </cell>
          <cell r="CF213">
            <v>4.6369933868095625E-2</v>
          </cell>
          <cell r="CG213">
            <v>1472.5789668312311</v>
          </cell>
          <cell r="CH213">
            <v>3229.2328775994511</v>
          </cell>
          <cell r="CI213">
            <v>2</v>
          </cell>
          <cell r="CJ213">
            <v>1</v>
          </cell>
          <cell r="CK213">
            <v>1.5</v>
          </cell>
          <cell r="CL213">
            <v>2650</v>
          </cell>
          <cell r="CM213">
            <v>1.8278676665657272</v>
          </cell>
          <cell r="CN213">
            <v>1.9</v>
          </cell>
          <cell r="CO213" t="str">
            <v/>
          </cell>
          <cell r="CP213">
            <v>3</v>
          </cell>
          <cell r="CQ213">
            <v>3</v>
          </cell>
          <cell r="DV213" t="str">
            <v>300 mm</v>
          </cell>
          <cell r="DW213">
            <v>31.169999999999998</v>
          </cell>
          <cell r="DX213" t="str">
            <v>1</v>
          </cell>
          <cell r="DY213" t="str">
            <v>CS</v>
          </cell>
          <cell r="DZ213">
            <v>722.18</v>
          </cell>
          <cell r="EA213">
            <v>721.38</v>
          </cell>
        </row>
        <row r="214">
          <cell r="A214">
            <v>128</v>
          </cell>
          <cell r="B214" t="str">
            <v>C55</v>
          </cell>
          <cell r="C214" t="str">
            <v>C57</v>
          </cell>
          <cell r="D214">
            <v>0.10901922999999999</v>
          </cell>
          <cell r="E214">
            <v>0.12245999999999999</v>
          </cell>
          <cell r="F214">
            <v>1.2608438099999999</v>
          </cell>
          <cell r="G214">
            <v>2.33</v>
          </cell>
          <cell r="K214">
            <v>0.15858055172353552</v>
          </cell>
          <cell r="L214">
            <v>11.54868160411006</v>
          </cell>
          <cell r="M214">
            <v>11.54868160411006</v>
          </cell>
          <cell r="N214">
            <v>175.53566726483686</v>
          </cell>
          <cell r="O214">
            <v>0.63173227798238163</v>
          </cell>
          <cell r="P214">
            <v>145.40005474357883</v>
          </cell>
          <cell r="Q214">
            <v>0.10901922999999999</v>
          </cell>
          <cell r="R214">
            <v>0.12245999999999999</v>
          </cell>
          <cell r="S214">
            <v>1.4392989700000001</v>
          </cell>
          <cell r="U214">
            <v>454</v>
          </cell>
          <cell r="V214">
            <v>158.4</v>
          </cell>
          <cell r="Y214">
            <v>0</v>
          </cell>
          <cell r="AB214" t="str">
            <v/>
          </cell>
          <cell r="AC214">
            <v>126.72000000000001</v>
          </cell>
          <cell r="AD214">
            <v>0.66586666666666672</v>
          </cell>
          <cell r="AE214">
            <v>2.6604198921084903</v>
          </cell>
          <cell r="AF214">
            <v>2.6604198921084903</v>
          </cell>
          <cell r="AG214">
            <v>3.0922095831084904</v>
          </cell>
          <cell r="AH214">
            <v>148.49226432668732</v>
          </cell>
          <cell r="AI214">
            <v>31.080000000000002</v>
          </cell>
          <cell r="AJ214">
            <v>8.27</v>
          </cell>
          <cell r="AK214">
            <v>12</v>
          </cell>
          <cell r="AL214">
            <v>0.30000000000000004</v>
          </cell>
          <cell r="AM214">
            <v>1.4E-2</v>
          </cell>
          <cell r="AN214">
            <v>0.18348641395568857</v>
          </cell>
          <cell r="AO214">
            <v>0.28125000000000006</v>
          </cell>
          <cell r="AP214">
            <v>0.61162137985229514</v>
          </cell>
          <cell r="AQ214">
            <v>3.277629898719038</v>
          </cell>
          <cell r="AR214">
            <v>2.6563713286317383</v>
          </cell>
          <cell r="AS214">
            <v>4.8061648990588512</v>
          </cell>
          <cell r="AT214">
            <v>0.54754626671646123</v>
          </cell>
          <cell r="AU214">
            <v>0.73103268067214977</v>
          </cell>
          <cell r="AV214">
            <v>3.659354554259945</v>
          </cell>
          <cell r="AW214">
            <v>258.66453115222646</v>
          </cell>
          <cell r="AX214">
            <v>0.57407277165224579</v>
          </cell>
          <cell r="AY214">
            <v>139.54450020277838</v>
          </cell>
          <cell r="AZ214" t="str">
            <v>74°01'53''</v>
          </cell>
          <cell r="BA214" t="e">
            <v>#VALUE!</v>
          </cell>
          <cell r="BB214">
            <v>0.28100000000000003</v>
          </cell>
          <cell r="BC214" t="e">
            <v>#VALUE!</v>
          </cell>
          <cell r="BD214" t="e">
            <v>#VALUE!</v>
          </cell>
          <cell r="BE214" t="e">
            <v>#VALUE!</v>
          </cell>
          <cell r="BF214" t="e">
            <v>#VALUE!</v>
          </cell>
          <cell r="BG214" t="e">
            <v>#VALUE!</v>
          </cell>
          <cell r="BH214" t="e">
            <v>#VALUE!</v>
          </cell>
          <cell r="BI214" t="e">
            <v>#VALUE!</v>
          </cell>
          <cell r="BJ214" t="e">
            <v>#VALUE!</v>
          </cell>
          <cell r="BK214" t="e">
            <v>#VALUE!</v>
          </cell>
          <cell r="BL214" t="e">
            <v>#VALUE!</v>
          </cell>
          <cell r="BM214" t="e">
            <v>#VALUE!</v>
          </cell>
          <cell r="BN214">
            <v>5.999999999994543E-2</v>
          </cell>
          <cell r="BO214">
            <v>721.32</v>
          </cell>
          <cell r="BP214">
            <v>718.75</v>
          </cell>
          <cell r="BQ214">
            <v>721.62</v>
          </cell>
          <cell r="BR214">
            <v>719.05</v>
          </cell>
          <cell r="BS214">
            <v>723.18632127920841</v>
          </cell>
          <cell r="BT214">
            <v>720.55553728536006</v>
          </cell>
          <cell r="BU214" t="str">
            <v/>
          </cell>
          <cell r="BV214">
            <v>1.5663212792084096</v>
          </cell>
          <cell r="BW214">
            <v>1.5055372853601057</v>
          </cell>
          <cell r="BX214">
            <v>1.8663212792084096</v>
          </cell>
          <cell r="BY214">
            <v>300</v>
          </cell>
          <cell r="BZ214">
            <v>0.77500000000000002</v>
          </cell>
          <cell r="CA214">
            <v>0.375</v>
          </cell>
          <cell r="CB214">
            <v>1.5359292822842576</v>
          </cell>
          <cell r="CC214">
            <v>9</v>
          </cell>
          <cell r="CD214">
            <v>1.4069634866967118</v>
          </cell>
          <cell r="CE214">
            <v>1774.6206328141466</v>
          </cell>
          <cell r="CF214">
            <v>4.5151935024112522E-2</v>
          </cell>
          <cell r="CG214">
            <v>1433.6888326057631</v>
          </cell>
          <cell r="CH214">
            <v>3208.3094654199094</v>
          </cell>
          <cell r="CI214">
            <v>2</v>
          </cell>
          <cell r="CJ214">
            <v>1</v>
          </cell>
          <cell r="CK214">
            <v>1.5</v>
          </cell>
          <cell r="CL214">
            <v>2650</v>
          </cell>
          <cell r="CM214">
            <v>1.8160242257093828</v>
          </cell>
          <cell r="CN214">
            <v>1.9</v>
          </cell>
          <cell r="CO214" t="str">
            <v/>
          </cell>
          <cell r="CP214">
            <v>3</v>
          </cell>
          <cell r="CQ214">
            <v>3</v>
          </cell>
          <cell r="DV214" t="str">
            <v>300 mm</v>
          </cell>
          <cell r="DW214">
            <v>31.080000000000002</v>
          </cell>
          <cell r="DX214" t="str">
            <v>1</v>
          </cell>
          <cell r="DY214" t="str">
            <v>CS</v>
          </cell>
          <cell r="DZ214">
            <v>721.32</v>
          </cell>
          <cell r="EA214">
            <v>718.75</v>
          </cell>
        </row>
        <row r="215">
          <cell r="A215">
            <v>129</v>
          </cell>
          <cell r="B215" t="str">
            <v>C57</v>
          </cell>
          <cell r="C215" t="str">
            <v>C39</v>
          </cell>
          <cell r="D215">
            <v>3.4049919999999997E-2</v>
          </cell>
          <cell r="F215">
            <v>1.2948937299999999</v>
          </cell>
          <cell r="G215">
            <v>2.33</v>
          </cell>
          <cell r="K215">
            <v>8.2947653854686498E-2</v>
          </cell>
          <cell r="L215">
            <v>11.631629257964747</v>
          </cell>
          <cell r="M215">
            <v>11.631629257964747</v>
          </cell>
          <cell r="N215">
            <v>174.82998814252261</v>
          </cell>
          <cell r="O215">
            <v>0.6294794249326231</v>
          </cell>
          <cell r="P215">
            <v>149.14731246694396</v>
          </cell>
          <cell r="Q215">
            <v>3.4049919999999997E-2</v>
          </cell>
          <cell r="R215">
            <v>0</v>
          </cell>
          <cell r="S215">
            <v>1.47334889</v>
          </cell>
          <cell r="U215">
            <v>458</v>
          </cell>
          <cell r="V215">
            <v>158.4</v>
          </cell>
          <cell r="Y215">
            <v>0</v>
          </cell>
          <cell r="AB215" t="str">
            <v/>
          </cell>
          <cell r="AC215">
            <v>126.72000000000001</v>
          </cell>
          <cell r="AD215">
            <v>0.6717333333333334</v>
          </cell>
          <cell r="AE215">
            <v>2.6825854519507057</v>
          </cell>
          <cell r="AF215">
            <v>2.6825854519507057</v>
          </cell>
          <cell r="AG215">
            <v>3.1245901189507057</v>
          </cell>
          <cell r="AH215">
            <v>152.27190258589465</v>
          </cell>
          <cell r="AI215">
            <v>14.1</v>
          </cell>
          <cell r="AJ215">
            <v>5.39</v>
          </cell>
          <cell r="AK215">
            <v>12</v>
          </cell>
          <cell r="AL215">
            <v>0.30000000000000004</v>
          </cell>
          <cell r="AM215">
            <v>1.4E-2</v>
          </cell>
          <cell r="AN215">
            <v>0.21299171447753906</v>
          </cell>
          <cell r="AO215">
            <v>0.28271484375000006</v>
          </cell>
          <cell r="AP215">
            <v>0.70997238159179676</v>
          </cell>
          <cell r="AQ215">
            <v>2.8372244863559475</v>
          </cell>
          <cell r="AR215">
            <v>2.038530950224319</v>
          </cell>
          <cell r="AS215">
            <v>3.5303756490510581</v>
          </cell>
          <cell r="AT215">
            <v>0.41028760377052853</v>
          </cell>
          <cell r="AU215">
            <v>0.62327931824806759</v>
          </cell>
          <cell r="AV215">
            <v>2.9542423395573323</v>
          </cell>
          <cell r="AW215">
            <v>208.8230856947379</v>
          </cell>
          <cell r="AX215">
            <v>0.72919094208046042</v>
          </cell>
          <cell r="AY215">
            <v>217.4176514605592</v>
          </cell>
          <cell r="AZ215" t="str">
            <v>77°52'23''</v>
          </cell>
          <cell r="BA215" t="e">
            <v>#VALUE!</v>
          </cell>
          <cell r="BB215">
            <v>1E-3</v>
          </cell>
          <cell r="BC215" t="e">
            <v>#VALUE!</v>
          </cell>
          <cell r="BD215" t="e">
            <v>#VALUE!</v>
          </cell>
          <cell r="BE215" t="e">
            <v>#VALUE!</v>
          </cell>
          <cell r="BF215" t="e">
            <v>#VALUE!</v>
          </cell>
          <cell r="BG215" t="e">
            <v>#VALUE!</v>
          </cell>
          <cell r="BH215" t="e">
            <v>#VALUE!</v>
          </cell>
          <cell r="BI215" t="e">
            <v>#VALUE!</v>
          </cell>
          <cell r="BJ215" t="e">
            <v>#VALUE!</v>
          </cell>
          <cell r="BK215" t="e">
            <v>#VALUE!</v>
          </cell>
          <cell r="BL215" t="e">
            <v>#VALUE!</v>
          </cell>
          <cell r="BM215" t="e">
            <v>#VALUE!</v>
          </cell>
          <cell r="BN215">
            <v>2.9999999999972715E-2</v>
          </cell>
          <cell r="BO215">
            <v>718.72</v>
          </cell>
          <cell r="BP215">
            <v>717.96</v>
          </cell>
          <cell r="BQ215">
            <v>719.02</v>
          </cell>
          <cell r="BR215">
            <v>718.26</v>
          </cell>
          <cell r="BS215">
            <v>720.55553728536006</v>
          </cell>
          <cell r="BT215">
            <v>719.99733945436037</v>
          </cell>
          <cell r="BU215" t="str">
            <v/>
          </cell>
          <cell r="BV215">
            <v>1.5355372853600784</v>
          </cell>
          <cell r="BW215">
            <v>1.7373394543603808</v>
          </cell>
          <cell r="BX215">
            <v>1.8355372853600784</v>
          </cell>
          <cell r="BY215">
            <v>300</v>
          </cell>
          <cell r="BZ215">
            <v>0.77500000000000002</v>
          </cell>
          <cell r="CA215">
            <v>0.375</v>
          </cell>
          <cell r="CB215">
            <v>1.6364383698602296</v>
          </cell>
          <cell r="CC215">
            <v>10</v>
          </cell>
          <cell r="CD215">
            <v>1.4680355064323092</v>
          </cell>
          <cell r="CE215">
            <v>1851.6515347069023</v>
          </cell>
          <cell r="CF215">
            <v>4.0291352405645076E-2</v>
          </cell>
          <cell r="CG215">
            <v>1280.9441266046806</v>
          </cell>
          <cell r="CH215">
            <v>3132.5956613115832</v>
          </cell>
          <cell r="CI215">
            <v>2</v>
          </cell>
          <cell r="CJ215">
            <v>1</v>
          </cell>
          <cell r="CK215">
            <v>1.5</v>
          </cell>
          <cell r="CL215">
            <v>2650</v>
          </cell>
          <cell r="CM215">
            <v>1.7731673554593868</v>
          </cell>
          <cell r="CN215">
            <v>1.9</v>
          </cell>
          <cell r="CO215" t="str">
            <v/>
          </cell>
          <cell r="CP215">
            <v>3</v>
          </cell>
          <cell r="CQ215">
            <v>3</v>
          </cell>
          <cell r="DV215" t="str">
            <v>300 mm</v>
          </cell>
          <cell r="DW215">
            <v>14.1</v>
          </cell>
          <cell r="DX215" t="str">
            <v>1</v>
          </cell>
          <cell r="DY215" t="str">
            <v>CS</v>
          </cell>
          <cell r="DZ215">
            <v>718.72</v>
          </cell>
          <cell r="EA215">
            <v>717.96</v>
          </cell>
        </row>
        <row r="216">
          <cell r="A216">
            <v>130</v>
          </cell>
          <cell r="B216" t="str">
            <v>C39</v>
          </cell>
          <cell r="C216" t="str">
            <v>C59</v>
          </cell>
          <cell r="D216">
            <v>0.13307331</v>
          </cell>
          <cell r="E216">
            <v>0.21119399999999997</v>
          </cell>
          <cell r="F216">
            <v>1.6391610399999998</v>
          </cell>
          <cell r="G216">
            <v>2.33</v>
          </cell>
          <cell r="K216">
            <v>0.22379700415379133</v>
          </cell>
          <cell r="L216">
            <v>11.855426262118538</v>
          </cell>
          <cell r="M216">
            <v>11.855426262118538</v>
          </cell>
          <cell r="N216">
            <v>172.96414188384855</v>
          </cell>
          <cell r="O216">
            <v>0.62985932396330446</v>
          </cell>
          <cell r="P216">
            <v>186.65285269302206</v>
          </cell>
          <cell r="Q216">
            <v>0.13307331</v>
          </cell>
          <cell r="R216">
            <v>0.21119399999999997</v>
          </cell>
          <cell r="S216">
            <v>1.8176162</v>
          </cell>
          <cell r="U216">
            <v>491</v>
          </cell>
          <cell r="V216">
            <v>158.4</v>
          </cell>
          <cell r="W216">
            <v>0.23923000000000003</v>
          </cell>
          <cell r="X216">
            <v>0.23923000000000003</v>
          </cell>
          <cell r="Y216">
            <v>0.11961500000000001</v>
          </cell>
          <cell r="AB216" t="str">
            <v/>
          </cell>
          <cell r="AC216">
            <v>126.72000000000001</v>
          </cell>
          <cell r="AD216">
            <v>0.7201333333333334</v>
          </cell>
          <cell r="AE216">
            <v>2.8648855634624182</v>
          </cell>
          <cell r="AF216">
            <v>2.9845005634624182</v>
          </cell>
          <cell r="AG216">
            <v>3.5297854234624184</v>
          </cell>
          <cell r="AH216">
            <v>190.18263811648447</v>
          </cell>
          <cell r="AI216">
            <v>43.98</v>
          </cell>
          <cell r="AJ216">
            <v>6.78</v>
          </cell>
          <cell r="AK216">
            <v>12</v>
          </cell>
          <cell r="AL216">
            <v>0.30000000000000004</v>
          </cell>
          <cell r="AM216">
            <v>1.4E-2</v>
          </cell>
          <cell r="AN216">
            <v>0.22914304733276369</v>
          </cell>
          <cell r="AO216">
            <v>0.29245605468749997</v>
          </cell>
          <cell r="AP216">
            <v>0.76381015777587891</v>
          </cell>
          <cell r="AQ216">
            <v>3.2828089587393108</v>
          </cell>
          <cell r="AR216">
            <v>2.1963972576181372</v>
          </cell>
          <cell r="AS216">
            <v>4.6993816720654076</v>
          </cell>
          <cell r="AT216">
            <v>0.54927801526906617</v>
          </cell>
          <cell r="AU216">
            <v>0.77842106260182986</v>
          </cell>
          <cell r="AV216">
            <v>3.3133444165328445</v>
          </cell>
          <cell r="AW216">
            <v>234.20651575032778</v>
          </cell>
          <cell r="AX216">
            <v>0.812029663253373</v>
          </cell>
          <cell r="AY216">
            <v>236.32054976689</v>
          </cell>
          <cell r="AZ216" t="e">
            <v>#REF!</v>
          </cell>
          <cell r="BA216" t="e">
            <v>#REF!</v>
          </cell>
          <cell r="BB216" t="e">
            <v>#REF!</v>
          </cell>
          <cell r="BC216" t="e">
            <v>#REF!</v>
          </cell>
          <cell r="BD216" t="e">
            <v>#REF!</v>
          </cell>
          <cell r="BE216" t="e">
            <v>#REF!</v>
          </cell>
          <cell r="BF216" t="e">
            <v>#REF!</v>
          </cell>
          <cell r="BG216" t="e">
            <v>#REF!</v>
          </cell>
          <cell r="BH216" t="e">
            <v>#REF!</v>
          </cell>
          <cell r="BI216" t="e">
            <v>#REF!</v>
          </cell>
          <cell r="BJ216" t="e">
            <v>#REF!</v>
          </cell>
          <cell r="BK216" t="e">
            <v>#REF!</v>
          </cell>
          <cell r="BL216" t="e">
            <v>#REF!</v>
          </cell>
          <cell r="BM216" t="e">
            <v>#REF!</v>
          </cell>
          <cell r="BN216">
            <v>0.16000000000008185</v>
          </cell>
          <cell r="BO216">
            <v>717.8</v>
          </cell>
          <cell r="BP216">
            <v>714.82</v>
          </cell>
          <cell r="BQ216">
            <v>718.09999999999991</v>
          </cell>
          <cell r="BR216">
            <v>715.12</v>
          </cell>
          <cell r="BS216">
            <v>719.99733945436037</v>
          </cell>
          <cell r="BT216">
            <v>717.92207809623778</v>
          </cell>
          <cell r="BU216" t="str">
            <v/>
          </cell>
          <cell r="BV216">
            <v>1.8973394543604627</v>
          </cell>
          <cell r="BW216">
            <v>2.8020780962377785</v>
          </cell>
          <cell r="BX216">
            <v>2.1973394543604625</v>
          </cell>
          <cell r="BY216">
            <v>300</v>
          </cell>
          <cell r="BZ216">
            <v>0.77500000000000002</v>
          </cell>
          <cell r="CA216">
            <v>0.375</v>
          </cell>
          <cell r="CB216">
            <v>2.3497087752991206</v>
          </cell>
          <cell r="CC216">
            <v>10</v>
          </cell>
          <cell r="CD216">
            <v>1.8269698126343095</v>
          </cell>
          <cell r="CE216">
            <v>2304.379861798313</v>
          </cell>
          <cell r="CF216">
            <v>2.0558974885761083E-2</v>
          </cell>
          <cell r="CG216">
            <v>694.28203198527092</v>
          </cell>
          <cell r="CH216">
            <v>2998.6618937835838</v>
          </cell>
          <cell r="CI216">
            <v>2</v>
          </cell>
          <cell r="CJ216">
            <v>1</v>
          </cell>
          <cell r="CK216">
            <v>1.5</v>
          </cell>
          <cell r="CL216">
            <v>2650</v>
          </cell>
          <cell r="CM216">
            <v>1.6973557889341038</v>
          </cell>
          <cell r="CN216">
            <v>1.9</v>
          </cell>
          <cell r="CO216" t="str">
            <v/>
          </cell>
          <cell r="CP216">
            <v>3</v>
          </cell>
          <cell r="CQ216">
            <v>3</v>
          </cell>
          <cell r="DV216" t="str">
            <v>300 mm</v>
          </cell>
          <cell r="DW216">
            <v>43.98</v>
          </cell>
          <cell r="DX216" t="str">
            <v>1</v>
          </cell>
          <cell r="DY216" t="str">
            <v>CS</v>
          </cell>
          <cell r="DZ216">
            <v>717.8</v>
          </cell>
          <cell r="EA216">
            <v>714.81999999999994</v>
          </cell>
        </row>
        <row r="217">
          <cell r="A217">
            <v>131</v>
          </cell>
          <cell r="B217" t="str">
            <v>C59</v>
          </cell>
          <cell r="C217" t="str">
            <v>C61</v>
          </cell>
          <cell r="D217">
            <v>0</v>
          </cell>
          <cell r="E217">
            <v>0.23923000000000003</v>
          </cell>
          <cell r="F217">
            <v>1.8783910399999999</v>
          </cell>
          <cell r="G217">
            <v>2.33</v>
          </cell>
          <cell r="K217">
            <v>9.4310202318704364E-2</v>
          </cell>
          <cell r="L217">
            <v>11.949736464437242</v>
          </cell>
          <cell r="M217">
            <v>11.949736464437242</v>
          </cell>
          <cell r="N217">
            <v>172.19404100135128</v>
          </cell>
          <cell r="O217">
            <v>0.62903127503546485</v>
          </cell>
          <cell r="P217">
            <v>212.56515472590672</v>
          </cell>
          <cell r="Q217">
            <v>0</v>
          </cell>
          <cell r="R217">
            <v>0.23923000000000003</v>
          </cell>
          <cell r="S217">
            <v>2.0568461999999998</v>
          </cell>
          <cell r="U217">
            <v>527</v>
          </cell>
          <cell r="V217">
            <v>158.4</v>
          </cell>
          <cell r="W217">
            <v>0</v>
          </cell>
          <cell r="X217">
            <v>0.23923000000000003</v>
          </cell>
          <cell r="Y217">
            <v>0.11961500000000001</v>
          </cell>
          <cell r="AB217" t="str">
            <v/>
          </cell>
          <cell r="AC217">
            <v>126.72000000000001</v>
          </cell>
          <cell r="AD217">
            <v>0.77293333333333336</v>
          </cell>
          <cell r="AE217">
            <v>3.0626469427823468</v>
          </cell>
          <cell r="AF217">
            <v>3.1822619427823469</v>
          </cell>
          <cell r="AG217">
            <v>3.7993158027823468</v>
          </cell>
          <cell r="AH217">
            <v>216.36447052868908</v>
          </cell>
          <cell r="AI217">
            <v>12.850000000000001</v>
          </cell>
          <cell r="AJ217">
            <v>1.17</v>
          </cell>
          <cell r="AK217">
            <v>16</v>
          </cell>
          <cell r="AL217">
            <v>0.36199999999999999</v>
          </cell>
          <cell r="AM217">
            <v>0.01</v>
          </cell>
          <cell r="AN217">
            <v>0.31581546211242673</v>
          </cell>
          <cell r="AO217">
            <v>0.33124414062499996</v>
          </cell>
          <cell r="AP217">
            <v>0.87241840362548817</v>
          </cell>
          <cell r="AQ217">
            <v>2.2710302760114809</v>
          </cell>
          <cell r="AR217">
            <v>1.1535319253102894</v>
          </cell>
          <cell r="AS217">
            <v>1.0791918313050397</v>
          </cell>
          <cell r="AT217">
            <v>0.26287352265855163</v>
          </cell>
          <cell r="AU217">
            <v>0.57868898477097841</v>
          </cell>
          <cell r="AV217">
            <v>2.1840583950549832</v>
          </cell>
          <cell r="AW217">
            <v>224.78703988189213</v>
          </cell>
          <cell r="AX217">
            <v>0.96253089431833594</v>
          </cell>
          <cell r="AY217">
            <v>133.86984246510897</v>
          </cell>
          <cell r="AZ217" t="str">
            <v>102°27'03''</v>
          </cell>
          <cell r="BA217" t="e">
            <v>#VALUE!</v>
          </cell>
          <cell r="BB217">
            <v>1E-3</v>
          </cell>
          <cell r="BC217" t="e">
            <v>#VALUE!</v>
          </cell>
          <cell r="BD217" t="e">
            <v>#VALUE!</v>
          </cell>
          <cell r="BE217" t="e">
            <v>#VALUE!</v>
          </cell>
          <cell r="BF217" t="e">
            <v>#VALUE!</v>
          </cell>
          <cell r="BG217" t="e">
            <v>#VALUE!</v>
          </cell>
          <cell r="BH217" t="e">
            <v>#VALUE!</v>
          </cell>
          <cell r="BI217" t="e">
            <v>#VALUE!</v>
          </cell>
          <cell r="BJ217" t="e">
            <v>#VALUE!</v>
          </cell>
          <cell r="BK217" t="e">
            <v>#VALUE!</v>
          </cell>
          <cell r="BL217" t="e">
            <v>#VALUE!</v>
          </cell>
          <cell r="BM217" t="e">
            <v>#VALUE!</v>
          </cell>
          <cell r="BN217">
            <v>6.0000000000059117E-2</v>
          </cell>
          <cell r="BO217">
            <v>714.76</v>
          </cell>
          <cell r="BP217">
            <v>714.61</v>
          </cell>
          <cell r="BQ217">
            <v>715.12199999999996</v>
          </cell>
          <cell r="BR217">
            <v>714.97199999999998</v>
          </cell>
          <cell r="BS217">
            <v>717.92207809623778</v>
          </cell>
          <cell r="BT217">
            <v>717.52854041212333</v>
          </cell>
          <cell r="BU217" t="str">
            <v/>
          </cell>
          <cell r="BV217">
            <v>2.8000780962378258</v>
          </cell>
          <cell r="BW217">
            <v>2.5565404121233541</v>
          </cell>
          <cell r="BX217">
            <v>3.1620780962378259</v>
          </cell>
          <cell r="BY217">
            <v>400</v>
          </cell>
          <cell r="BZ217">
            <v>0.8</v>
          </cell>
          <cell r="CA217">
            <v>0.4</v>
          </cell>
          <cell r="CB217">
            <v>2.67830925418059</v>
          </cell>
          <cell r="CC217">
            <v>10</v>
          </cell>
          <cell r="CD217">
            <v>1.9247225971249338</v>
          </cell>
          <cell r="CE217">
            <v>5624.4494337792385</v>
          </cell>
          <cell r="CF217">
            <v>1.7153881730764441E-2</v>
          </cell>
          <cell r="CG217">
            <v>601.62041390323589</v>
          </cell>
          <cell r="CH217">
            <v>6226.0698476824746</v>
          </cell>
          <cell r="CI217">
            <v>4</v>
          </cell>
          <cell r="CJ217">
            <v>1</v>
          </cell>
          <cell r="CK217" t="str">
            <v/>
          </cell>
          <cell r="CL217" t="str">
            <v/>
          </cell>
          <cell r="CM217" t="str">
            <v/>
          </cell>
          <cell r="CN217" t="str">
            <v/>
          </cell>
          <cell r="CO217">
            <v>0.98548405686206642</v>
          </cell>
          <cell r="CP217">
            <v>3</v>
          </cell>
          <cell r="CQ217">
            <v>3</v>
          </cell>
          <cell r="DV217" t="str">
            <v>400 mm</v>
          </cell>
          <cell r="DW217">
            <v>12.850000000000001</v>
          </cell>
          <cell r="DX217" t="str">
            <v>-</v>
          </cell>
          <cell r="DY217" t="str">
            <v>PVC</v>
          </cell>
          <cell r="DZ217">
            <v>714.76</v>
          </cell>
          <cell r="EA217">
            <v>714.61</v>
          </cell>
        </row>
        <row r="218">
          <cell r="A218">
            <v>132</v>
          </cell>
          <cell r="B218" t="str">
            <v>C61</v>
          </cell>
          <cell r="C218" t="str">
            <v>ALIV61</v>
          </cell>
          <cell r="D218">
            <v>7.0000000000000007E-2</v>
          </cell>
          <cell r="E218">
            <v>1.12752191</v>
          </cell>
          <cell r="F218">
            <v>3.0759129500000002</v>
          </cell>
          <cell r="G218">
            <v>2.33</v>
          </cell>
          <cell r="K218">
            <v>9.9738472878026591E-2</v>
          </cell>
          <cell r="L218">
            <v>12.049474937315269</v>
          </cell>
          <cell r="M218">
            <v>12.049474937315269</v>
          </cell>
          <cell r="N218">
            <v>171.38975089166391</v>
          </cell>
          <cell r="O218">
            <v>0.63014541427955362</v>
          </cell>
          <cell r="P218">
            <v>341.89807854683681</v>
          </cell>
          <cell r="Q218">
            <v>7.0000000000000007E-2</v>
          </cell>
          <cell r="R218">
            <v>1.12752191</v>
          </cell>
          <cell r="S218">
            <v>3.2543681099999997</v>
          </cell>
          <cell r="U218">
            <v>1082</v>
          </cell>
          <cell r="V218">
            <v>158.4</v>
          </cell>
          <cell r="W218">
            <v>7.0000000000000007E-2</v>
          </cell>
          <cell r="X218">
            <v>0.30923</v>
          </cell>
          <cell r="Y218">
            <v>0.154615</v>
          </cell>
          <cell r="AB218" t="str">
            <v/>
          </cell>
          <cell r="AC218">
            <v>126.72000000000001</v>
          </cell>
          <cell r="AD218">
            <v>1.5869333333333335</v>
          </cell>
          <cell r="AE218">
            <v>5.9949133048749363</v>
          </cell>
          <cell r="AF218">
            <v>6.1495283048749361</v>
          </cell>
          <cell r="AG218">
            <v>7.1258387378749362</v>
          </cell>
          <cell r="AH218">
            <v>349.02391728471173</v>
          </cell>
          <cell r="AI218">
            <v>17.55</v>
          </cell>
          <cell r="AJ218">
            <v>3.3</v>
          </cell>
          <cell r="AK218">
            <v>16</v>
          </cell>
          <cell r="AL218">
            <v>0.4</v>
          </cell>
          <cell r="AM218">
            <v>1.4E-2</v>
          </cell>
          <cell r="AN218">
            <v>0.35925636291503915</v>
          </cell>
          <cell r="AO218">
            <v>0.38457031250000001</v>
          </cell>
          <cell r="AP218">
            <v>0.89814090728759788</v>
          </cell>
          <cell r="AQ218">
            <v>2.9343443825469868</v>
          </cell>
          <cell r="AR218">
            <v>1.3350905730779161</v>
          </cell>
          <cell r="AS218">
            <v>3.4279003962582029</v>
          </cell>
          <cell r="AT218">
            <v>0.43885713330199067</v>
          </cell>
          <cell r="AU218">
            <v>0.79811349621702976</v>
          </cell>
          <cell r="AV218">
            <v>2.800278309764308</v>
          </cell>
          <cell r="AW218">
            <v>351.89335063849575</v>
          </cell>
          <cell r="AX218">
            <v>0.99184573010948474</v>
          </cell>
          <cell r="AY218">
            <v>216.52394858313784</v>
          </cell>
          <cell r="AZ218" t="str">
            <v>82°39'15''</v>
          </cell>
          <cell r="BA218" t="e">
            <v>#VALUE!</v>
          </cell>
          <cell r="BB218">
            <v>0.219</v>
          </cell>
          <cell r="BC218" t="e">
            <v>#VALUE!</v>
          </cell>
          <cell r="BD218" t="e">
            <v>#VALUE!</v>
          </cell>
          <cell r="BE218" t="e">
            <v>#VALUE!</v>
          </cell>
          <cell r="BF218" t="e">
            <v>#VALUE!</v>
          </cell>
          <cell r="BG218" t="e">
            <v>#VALUE!</v>
          </cell>
          <cell r="BH218" t="e">
            <v>#VALUE!</v>
          </cell>
          <cell r="BI218" t="e">
            <v>#VALUE!</v>
          </cell>
          <cell r="BJ218" t="e">
            <v>#VALUE!</v>
          </cell>
          <cell r="BK218" t="e">
            <v>#VALUE!</v>
          </cell>
          <cell r="BL218" t="e">
            <v>#VALUE!</v>
          </cell>
          <cell r="BM218" t="e">
            <v>#VALUE!</v>
          </cell>
          <cell r="BN218">
            <v>2.9999999999972715E-2</v>
          </cell>
          <cell r="BO218">
            <v>714.58</v>
          </cell>
          <cell r="BP218">
            <v>714</v>
          </cell>
          <cell r="BQ218">
            <v>714.98</v>
          </cell>
          <cell r="BR218">
            <v>714.4</v>
          </cell>
          <cell r="BS218">
            <v>717.52854041212333</v>
          </cell>
          <cell r="BT218">
            <v>716.6</v>
          </cell>
          <cell r="BU218" t="str">
            <v/>
          </cell>
          <cell r="BV218">
            <v>2.5485404121233159</v>
          </cell>
          <cell r="BW218">
            <v>2.2000000000000455</v>
          </cell>
          <cell r="BX218">
            <v>2.9485404121233159</v>
          </cell>
          <cell r="BY218">
            <v>400</v>
          </cell>
          <cell r="BZ218">
            <v>0.9</v>
          </cell>
          <cell r="CA218">
            <v>0.5</v>
          </cell>
          <cell r="CB218">
            <v>2.3742702060616807</v>
          </cell>
          <cell r="CC218">
            <v>10</v>
          </cell>
          <cell r="CD218">
            <v>1.6881111956001693</v>
          </cell>
          <cell r="CE218">
            <v>2871.4771437158884</v>
          </cell>
          <cell r="CF218">
            <v>2.6747536349046586E-2</v>
          </cell>
          <cell r="CG218">
            <v>931.75820125074699</v>
          </cell>
          <cell r="CH218">
            <v>3803.2353449666352</v>
          </cell>
          <cell r="CI218">
            <v>2</v>
          </cell>
          <cell r="CJ218">
            <v>1</v>
          </cell>
          <cell r="CK218">
            <v>1.5</v>
          </cell>
          <cell r="CL218">
            <v>3059</v>
          </cell>
          <cell r="CM218">
            <v>1.8649405091369575</v>
          </cell>
          <cell r="CN218">
            <v>1.9</v>
          </cell>
          <cell r="CO218" t="str">
            <v/>
          </cell>
          <cell r="CP218">
            <v>3</v>
          </cell>
          <cell r="CQ218">
            <v>3</v>
          </cell>
          <cell r="DV218" t="str">
            <v>400 mm</v>
          </cell>
          <cell r="DW218">
            <v>17.55</v>
          </cell>
          <cell r="DX218" t="str">
            <v>1</v>
          </cell>
          <cell r="DY218" t="str">
            <v>CS</v>
          </cell>
          <cell r="DZ218">
            <v>714.58</v>
          </cell>
          <cell r="EA218">
            <v>714</v>
          </cell>
        </row>
        <row r="219">
          <cell r="A219">
            <v>133</v>
          </cell>
          <cell r="B219" t="str">
            <v>ALIV61</v>
          </cell>
          <cell r="C219" t="str">
            <v>C63</v>
          </cell>
          <cell r="D219">
            <v>7.0000000000000007E-2</v>
          </cell>
          <cell r="F219">
            <v>7.0000000000000007E-2</v>
          </cell>
          <cell r="G219">
            <v>2.33</v>
          </cell>
          <cell r="K219">
            <v>0.27229646035793387</v>
          </cell>
          <cell r="L219">
            <v>12.222032924795176</v>
          </cell>
          <cell r="M219">
            <v>12.222032924795176</v>
          </cell>
          <cell r="N219">
            <v>170.02223013081965</v>
          </cell>
          <cell r="O219">
            <v>0.62884641944891695</v>
          </cell>
          <cell r="P219">
            <v>7.4842509451139989</v>
          </cell>
          <cell r="Q219">
            <v>7.0000000000000007E-2</v>
          </cell>
          <cell r="R219">
            <v>0</v>
          </cell>
          <cell r="S219">
            <v>3.3243681099999995</v>
          </cell>
          <cell r="U219">
            <v>1082</v>
          </cell>
          <cell r="V219">
            <v>158.4</v>
          </cell>
          <cell r="W219">
            <v>7.0000000000000007E-2</v>
          </cell>
          <cell r="X219">
            <v>0.47904000000000002</v>
          </cell>
          <cell r="Y219">
            <v>0.23952000000000001</v>
          </cell>
          <cell r="AB219" t="str">
            <v/>
          </cell>
          <cell r="AC219">
            <v>126.72000000000001</v>
          </cell>
          <cell r="AD219">
            <v>1.5869333333333335</v>
          </cell>
          <cell r="AE219">
            <v>5.9949133048749363</v>
          </cell>
          <cell r="AF219">
            <v>6.2344333048749361</v>
          </cell>
          <cell r="AG219">
            <v>7.2317437378749361</v>
          </cell>
          <cell r="AH219">
            <v>14.715994682988935</v>
          </cell>
          <cell r="AI219">
            <v>20.76</v>
          </cell>
          <cell r="AJ219">
            <v>3.81</v>
          </cell>
          <cell r="AK219">
            <v>12</v>
          </cell>
          <cell r="AL219">
            <v>0.30000000000000004</v>
          </cell>
          <cell r="AM219">
            <v>1.4E-2</v>
          </cell>
          <cell r="AN219">
            <v>6.621379852294923E-2</v>
          </cell>
          <cell r="AO219">
            <v>9.1406250000000022E-2</v>
          </cell>
          <cell r="AP219">
            <v>0.22071266174316406</v>
          </cell>
          <cell r="AQ219">
            <v>1.2704338172951819</v>
          </cell>
          <cell r="AR219">
            <v>1.8783717320043145</v>
          </cell>
          <cell r="AS219">
            <v>0.92908206355365319</v>
          </cell>
          <cell r="AT219">
            <v>8.226310316652434E-2</v>
          </cell>
          <cell r="AU219">
            <v>0.14847690168947358</v>
          </cell>
          <cell r="AV219">
            <v>2.4837862772569363</v>
          </cell>
          <cell r="AW219">
            <v>175.56850623864452</v>
          </cell>
          <cell r="AX219">
            <v>8.3819102857695713E-2</v>
          </cell>
          <cell r="AY219">
            <v>216.49554994059591</v>
          </cell>
          <cell r="AZ219" t="b">
            <v>0</v>
          </cell>
          <cell r="BA219" t="str">
            <v/>
          </cell>
          <cell r="BB219" t="str">
            <v/>
          </cell>
          <cell r="BC219" t="str">
            <v/>
          </cell>
          <cell r="BD219" t="str">
            <v/>
          </cell>
          <cell r="BE219" t="str">
            <v/>
          </cell>
          <cell r="BF219" t="str">
            <v/>
          </cell>
          <cell r="BG219">
            <v>9.5230742067989663E-2</v>
          </cell>
          <cell r="BH219">
            <v>3.9999999999999991</v>
          </cell>
          <cell r="BI219">
            <v>1.2</v>
          </cell>
          <cell r="BJ219">
            <v>0.11919831935737897</v>
          </cell>
          <cell r="BK219">
            <v>0.21060456935737898</v>
          </cell>
          <cell r="BL219">
            <v>3.3156722108261473E-4</v>
          </cell>
          <cell r="BM219">
            <v>0.25312336389415391</v>
          </cell>
          <cell r="BN219">
            <v>0.28999999999996362</v>
          </cell>
          <cell r="BO219">
            <v>714.32</v>
          </cell>
          <cell r="BP219">
            <v>713.53</v>
          </cell>
          <cell r="BQ219">
            <v>714.62</v>
          </cell>
          <cell r="BR219">
            <v>713.82999999999993</v>
          </cell>
          <cell r="BS219">
            <v>716.6</v>
          </cell>
          <cell r="BT219">
            <v>716.04096664480971</v>
          </cell>
          <cell r="BU219" t="b">
            <v>0</v>
          </cell>
          <cell r="BV219">
            <v>1.9800000000000182</v>
          </cell>
          <cell r="BW219">
            <v>2.2109666448097869</v>
          </cell>
          <cell r="BX219">
            <v>2.280000000000018</v>
          </cell>
          <cell r="BY219">
            <v>300</v>
          </cell>
          <cell r="BZ219">
            <v>0.77500000000000002</v>
          </cell>
          <cell r="CA219">
            <v>0.375</v>
          </cell>
          <cell r="CB219">
            <v>2.0954833224049025</v>
          </cell>
          <cell r="CC219">
            <v>10</v>
          </cell>
          <cell r="CD219">
            <v>1.7127247056813006</v>
          </cell>
          <cell r="CE219">
            <v>2160.2810803346456</v>
          </cell>
          <cell r="CF219">
            <v>2.5527996036452172E-2</v>
          </cell>
          <cell r="CG219">
            <v>838.45741078556807</v>
          </cell>
          <cell r="CH219">
            <v>2998.7384911202134</v>
          </cell>
          <cell r="CI219">
            <v>2</v>
          </cell>
          <cell r="CJ219">
            <v>1</v>
          </cell>
          <cell r="CK219">
            <v>1.5</v>
          </cell>
          <cell r="CL219">
            <v>2650</v>
          </cell>
          <cell r="CM219">
            <v>1.6973991459171018</v>
          </cell>
          <cell r="CN219">
            <v>1.9</v>
          </cell>
          <cell r="CO219" t="str">
            <v/>
          </cell>
          <cell r="CP219">
            <v>3</v>
          </cell>
          <cell r="CQ219">
            <v>3</v>
          </cell>
          <cell r="DV219" t="str">
            <v>300 mm</v>
          </cell>
          <cell r="DW219">
            <v>20.76</v>
          </cell>
          <cell r="DX219" t="str">
            <v>1</v>
          </cell>
          <cell r="DY219" t="str">
            <v>CS</v>
          </cell>
          <cell r="DZ219">
            <v>714.32</v>
          </cell>
          <cell r="EA219">
            <v>713.53000000000009</v>
          </cell>
        </row>
        <row r="220">
          <cell r="A220">
            <v>134</v>
          </cell>
          <cell r="B220" t="str">
            <v>ALIV61</v>
          </cell>
          <cell r="C220" t="str">
            <v>BOT 61</v>
          </cell>
          <cell r="E220">
            <v>0</v>
          </cell>
          <cell r="F220">
            <v>3.0759129500000002</v>
          </cell>
          <cell r="G220">
            <v>2.33</v>
          </cell>
          <cell r="K220">
            <v>3.5191722603950974E-2</v>
          </cell>
          <cell r="L220">
            <v>12.08466665991922</v>
          </cell>
          <cell r="M220">
            <v>12.08466665991922</v>
          </cell>
          <cell r="N220">
            <v>171.10841225318762</v>
          </cell>
          <cell r="O220">
            <v>0.63051204819277096</v>
          </cell>
          <cell r="P220">
            <v>341.89807854683681</v>
          </cell>
          <cell r="Q220">
            <v>0</v>
          </cell>
          <cell r="R220">
            <v>0</v>
          </cell>
          <cell r="V220">
            <v>158.4</v>
          </cell>
          <cell r="W220">
            <v>0</v>
          </cell>
          <cell r="X220">
            <v>0.30923</v>
          </cell>
          <cell r="Y220">
            <v>0.154615</v>
          </cell>
          <cell r="AB220" t="str">
            <v/>
          </cell>
          <cell r="AC220" t="str">
            <v/>
          </cell>
          <cell r="AD220" t="str">
            <v/>
          </cell>
          <cell r="AE220" t="str">
            <v/>
          </cell>
          <cell r="AF220" t="str">
            <v/>
          </cell>
          <cell r="AG220" t="str">
            <v/>
          </cell>
          <cell r="AH220">
            <v>341.89807854683681</v>
          </cell>
          <cell r="AI220">
            <v>6.64</v>
          </cell>
          <cell r="AJ220">
            <v>4.07</v>
          </cell>
          <cell r="AK220">
            <v>16</v>
          </cell>
          <cell r="AL220">
            <v>0.4</v>
          </cell>
          <cell r="AM220">
            <v>1.4E-2</v>
          </cell>
          <cell r="AN220">
            <v>0.32262020111083989</v>
          </cell>
          <cell r="AO220">
            <v>0.38339843750000002</v>
          </cell>
          <cell r="AP220">
            <v>0.80655050277709972</v>
          </cell>
          <cell r="AQ220">
            <v>3.1480826805990847</v>
          </cell>
          <cell r="AR220">
            <v>1.7129961325817789</v>
          </cell>
          <cell r="AS220">
            <v>3.9195558377653583</v>
          </cell>
          <cell r="AT220">
            <v>0.50511847930111708</v>
          </cell>
          <cell r="AU220">
            <v>0.82773868041195697</v>
          </cell>
          <cell r="AV220">
            <v>3.1098642448883442</v>
          </cell>
          <cell r="AW220">
            <v>390.79706661611175</v>
          </cell>
          <cell r="AX220">
            <v>0.87487370749046733</v>
          </cell>
          <cell r="AY220">
            <v>260.50272354810386</v>
          </cell>
          <cell r="AZ220" t="str">
            <v>43°58'44''</v>
          </cell>
          <cell r="BA220" t="e">
            <v>#VALUE!</v>
          </cell>
          <cell r="BB220">
            <v>0.03</v>
          </cell>
          <cell r="BC220" t="e">
            <v>#VALUE!</v>
          </cell>
          <cell r="BD220" t="e">
            <v>#VALUE!</v>
          </cell>
          <cell r="BE220" t="e">
            <v>#VALUE!</v>
          </cell>
          <cell r="BF220" t="e">
            <v>#VALUE!</v>
          </cell>
          <cell r="BG220" t="e">
            <v>#VALUE!</v>
          </cell>
          <cell r="BH220" t="e">
            <v>#VALUE!</v>
          </cell>
          <cell r="BI220" t="e">
            <v>#VALUE!</v>
          </cell>
          <cell r="BJ220" t="e">
            <v>#VALUE!</v>
          </cell>
          <cell r="BK220" t="e">
            <v>#VALUE!</v>
          </cell>
          <cell r="BL220" t="e">
            <v>#VALUE!</v>
          </cell>
          <cell r="BM220" t="e">
            <v>#VALUE!</v>
          </cell>
          <cell r="BN220">
            <v>0.20000000000004547</v>
          </cell>
          <cell r="BO220">
            <v>713.8</v>
          </cell>
          <cell r="BP220">
            <v>713.53</v>
          </cell>
          <cell r="BQ220">
            <v>714.19999999999993</v>
          </cell>
          <cell r="BR220">
            <v>713.93</v>
          </cell>
          <cell r="BS220">
            <v>716.6</v>
          </cell>
          <cell r="BT220">
            <v>716.2</v>
          </cell>
          <cell r="BU220" t="str">
            <v/>
          </cell>
          <cell r="BV220">
            <v>2.4000000000000909</v>
          </cell>
          <cell r="BW220">
            <v>2.2700000000000955</v>
          </cell>
          <cell r="BX220">
            <v>2.8000000000000909</v>
          </cell>
          <cell r="BY220">
            <v>400</v>
          </cell>
          <cell r="BZ220">
            <v>0.9</v>
          </cell>
          <cell r="CA220">
            <v>0.5</v>
          </cell>
          <cell r="CB220">
            <v>2.3350000000000932</v>
          </cell>
          <cell r="CC220">
            <v>10</v>
          </cell>
          <cell r="CD220">
            <v>1.6714504857563912</v>
          </cell>
          <cell r="CE220">
            <v>2843.1372762716219</v>
          </cell>
          <cell r="CF220">
            <v>2.7605416067285615E-2</v>
          </cell>
          <cell r="CG220">
            <v>957.75222820364456</v>
          </cell>
          <cell r="CH220">
            <v>3800.8895044752662</v>
          </cell>
          <cell r="CI220">
            <v>2</v>
          </cell>
          <cell r="CJ220">
            <v>1</v>
          </cell>
          <cell r="CK220">
            <v>1.5</v>
          </cell>
          <cell r="CL220">
            <v>3059</v>
          </cell>
          <cell r="CM220">
            <v>1.8637902114131739</v>
          </cell>
          <cell r="CN220">
            <v>1.9</v>
          </cell>
          <cell r="CO220" t="str">
            <v/>
          </cell>
          <cell r="CP220">
            <v>3</v>
          </cell>
          <cell r="CQ220">
            <v>3</v>
          </cell>
          <cell r="DV220" t="str">
            <v>400 mm</v>
          </cell>
          <cell r="DW220">
            <v>6.64</v>
          </cell>
          <cell r="DX220" t="str">
            <v>1</v>
          </cell>
          <cell r="DY220" t="str">
            <v>CS</v>
          </cell>
          <cell r="DZ220">
            <v>713.8</v>
          </cell>
          <cell r="EA220">
            <v>713.53</v>
          </cell>
        </row>
        <row r="221">
          <cell r="A221">
            <v>135</v>
          </cell>
          <cell r="B221" t="str">
            <v>C63</v>
          </cell>
          <cell r="C221" t="str">
            <v>C65</v>
          </cell>
          <cell r="D221">
            <v>0.29686658999999999</v>
          </cell>
          <cell r="E221">
            <v>0.76393873999999995</v>
          </cell>
          <cell r="F221">
            <v>1.1308053300000001</v>
          </cell>
          <cell r="G221">
            <v>2.33</v>
          </cell>
          <cell r="K221">
            <v>0.5225001171910626</v>
          </cell>
          <cell r="L221">
            <v>12.744533041986239</v>
          </cell>
          <cell r="M221">
            <v>12.744533041986239</v>
          </cell>
          <cell r="N221">
            <v>166.05701873786575</v>
          </cell>
          <cell r="O221">
            <v>0.62867849605143022</v>
          </cell>
          <cell r="P221">
            <v>110.74433902150041</v>
          </cell>
          <cell r="Q221">
            <v>0.29686658999999999</v>
          </cell>
          <cell r="R221">
            <v>0.76393873999999995</v>
          </cell>
          <cell r="S221">
            <v>4.3851734399999991</v>
          </cell>
          <cell r="U221">
            <v>1297</v>
          </cell>
          <cell r="V221">
            <v>158.4</v>
          </cell>
          <cell r="W221">
            <v>0.29686658999999999</v>
          </cell>
          <cell r="X221">
            <v>0.91711659000000001</v>
          </cell>
          <cell r="Y221">
            <v>0.458558295</v>
          </cell>
          <cell r="AB221" t="str">
            <v/>
          </cell>
          <cell r="AC221">
            <v>126.72000000000001</v>
          </cell>
          <cell r="AD221">
            <v>1.902266666666667</v>
          </cell>
          <cell r="AE221">
            <v>7.0846880812384017</v>
          </cell>
          <cell r="AF221">
            <v>7.5432463762384021</v>
          </cell>
          <cell r="AG221">
            <v>8.8587984082384015</v>
          </cell>
          <cell r="AH221">
            <v>119.60313742973881</v>
          </cell>
          <cell r="AI221">
            <v>63.11</v>
          </cell>
          <cell r="AJ221">
            <v>2.5</v>
          </cell>
          <cell r="AK221">
            <v>12</v>
          </cell>
          <cell r="AL221">
            <v>0.30000000000000004</v>
          </cell>
          <cell r="AM221">
            <v>1.4E-2</v>
          </cell>
          <cell r="AN221">
            <v>0.23496608734130867</v>
          </cell>
          <cell r="AO221">
            <v>0.26367187500000006</v>
          </cell>
          <cell r="AP221">
            <v>0.78322029113769542</v>
          </cell>
          <cell r="AQ221">
            <v>2.0136862951606562</v>
          </cell>
          <cell r="AR221">
            <v>1.3105647812413179</v>
          </cell>
          <cell r="AS221">
            <v>1.7662341931761947</v>
          </cell>
          <cell r="AT221">
            <v>0.20667341974097092</v>
          </cell>
          <cell r="AU221">
            <v>0.44163950708227961</v>
          </cell>
          <cell r="AV221">
            <v>2.0119711073809214</v>
          </cell>
          <cell r="AW221">
            <v>142.21785712911355</v>
          </cell>
          <cell r="AX221">
            <v>0.84098537162711007</v>
          </cell>
          <cell r="AY221">
            <v>212.93707005433845</v>
          </cell>
          <cell r="AZ221" t="str">
            <v>03°33'31''</v>
          </cell>
          <cell r="BA221" t="e">
            <v>#VALUE!</v>
          </cell>
          <cell r="BB221">
            <v>0.29299999999999998</v>
          </cell>
          <cell r="BC221" t="e">
            <v>#VALUE!</v>
          </cell>
          <cell r="BD221" t="e">
            <v>#VALUE!</v>
          </cell>
          <cell r="BE221" t="e">
            <v>#VALUE!</v>
          </cell>
          <cell r="BF221" t="e">
            <v>#VALUE!</v>
          </cell>
          <cell r="BG221" t="e">
            <v>#VALUE!</v>
          </cell>
          <cell r="BH221" t="e">
            <v>#VALUE!</v>
          </cell>
          <cell r="BI221" t="e">
            <v>#VALUE!</v>
          </cell>
          <cell r="BJ221" t="e">
            <v>#VALUE!</v>
          </cell>
          <cell r="BK221" t="e">
            <v>#VALUE!</v>
          </cell>
          <cell r="BL221" t="e">
            <v>#VALUE!</v>
          </cell>
          <cell r="BM221" t="e">
            <v>#VALUE!</v>
          </cell>
          <cell r="BN221">
            <v>2.9999999999972715E-2</v>
          </cell>
          <cell r="BO221">
            <v>713.5</v>
          </cell>
          <cell r="BP221">
            <v>711.92</v>
          </cell>
          <cell r="BQ221">
            <v>713.8</v>
          </cell>
          <cell r="BR221">
            <v>712.21999999999991</v>
          </cell>
          <cell r="BS221">
            <v>716.04096664480971</v>
          </cell>
          <cell r="BT221">
            <v>714.55346892869454</v>
          </cell>
          <cell r="BU221" t="str">
            <v/>
          </cell>
          <cell r="BV221">
            <v>2.2409666448097596</v>
          </cell>
          <cell r="BW221">
            <v>2.3334689286946286</v>
          </cell>
          <cell r="BX221">
            <v>2.5409666448097594</v>
          </cell>
          <cell r="BY221">
            <v>300</v>
          </cell>
          <cell r="BZ221">
            <v>0.77500000000000002</v>
          </cell>
          <cell r="CA221">
            <v>0.375</v>
          </cell>
          <cell r="CB221">
            <v>2.2872177867521941</v>
          </cell>
          <cell r="CC221">
            <v>10</v>
          </cell>
          <cell r="CD221">
            <v>1.8001522984887794</v>
          </cell>
          <cell r="CE221">
            <v>2270.554595987629</v>
          </cell>
          <cell r="CF221">
            <v>2.1638977981345509E-2</v>
          </cell>
          <cell r="CG221">
            <v>725.57579288459283</v>
          </cell>
          <cell r="CH221">
            <v>2996.1303888722218</v>
          </cell>
          <cell r="CI221">
            <v>2</v>
          </cell>
          <cell r="CJ221">
            <v>1</v>
          </cell>
          <cell r="CK221">
            <v>1.5</v>
          </cell>
          <cell r="CL221">
            <v>2650</v>
          </cell>
          <cell r="CM221">
            <v>1.695922861625786</v>
          </cell>
          <cell r="CN221">
            <v>1.9</v>
          </cell>
          <cell r="CO221" t="str">
            <v/>
          </cell>
          <cell r="CP221">
            <v>3</v>
          </cell>
          <cell r="CQ221">
            <v>3</v>
          </cell>
          <cell r="DV221" t="str">
            <v>300 mm</v>
          </cell>
          <cell r="DW221">
            <v>63.11</v>
          </cell>
          <cell r="DX221" t="str">
            <v>1</v>
          </cell>
          <cell r="DY221" t="str">
            <v>CS</v>
          </cell>
          <cell r="DZ221">
            <v>713.5</v>
          </cell>
          <cell r="EA221">
            <v>711.92</v>
          </cell>
        </row>
        <row r="222">
          <cell r="A222">
            <v>136</v>
          </cell>
          <cell r="B222" t="str">
            <v>C65</v>
          </cell>
          <cell r="C222" t="str">
            <v>C67</v>
          </cell>
          <cell r="D222">
            <v>3.7168020000000003E-2</v>
          </cell>
          <cell r="E222">
            <v>0</v>
          </cell>
          <cell r="F222">
            <v>1.16797335</v>
          </cell>
          <cell r="G222">
            <v>2.33</v>
          </cell>
          <cell r="K222">
            <v>0.13699667856854755</v>
          </cell>
          <cell r="L222">
            <v>12.881529720554786</v>
          </cell>
          <cell r="M222">
            <v>12.881529720554786</v>
          </cell>
          <cell r="N222">
            <v>165.05866067931612</v>
          </cell>
          <cell r="O222">
            <v>0.62964680167126841</v>
          </cell>
          <cell r="P222">
            <v>114.60716145262178</v>
          </cell>
          <cell r="Q222">
            <v>3.7168020000000003E-2</v>
          </cell>
          <cell r="R222">
            <v>0</v>
          </cell>
          <cell r="S222">
            <v>4.4223414599999993</v>
          </cell>
          <cell r="U222">
            <v>1324</v>
          </cell>
          <cell r="V222">
            <v>158.4</v>
          </cell>
          <cell r="W222">
            <v>3.7168020000000003E-2</v>
          </cell>
          <cell r="X222">
            <v>0.95428460999999998</v>
          </cell>
          <cell r="Y222">
            <v>0.47714230499999999</v>
          </cell>
          <cell r="AB222" t="str">
            <v/>
          </cell>
          <cell r="AC222">
            <v>126.72000000000001</v>
          </cell>
          <cell r="AD222">
            <v>1.9418666666666671</v>
          </cell>
          <cell r="AE222">
            <v>7.2200592898357376</v>
          </cell>
          <cell r="AF222">
            <v>7.6972015948357377</v>
          </cell>
          <cell r="AG222">
            <v>9.0239040328357376</v>
          </cell>
          <cell r="AH222">
            <v>123.63106548545753</v>
          </cell>
          <cell r="AI222">
            <v>16.940000000000001</v>
          </cell>
          <cell r="AJ222">
            <v>2.6</v>
          </cell>
          <cell r="AK222">
            <v>12</v>
          </cell>
          <cell r="AL222">
            <v>0.30000000000000004</v>
          </cell>
          <cell r="AM222">
            <v>1.4E-2</v>
          </cell>
          <cell r="AN222">
            <v>0.23730382919311527</v>
          </cell>
          <cell r="AO222">
            <v>0.26689453125000007</v>
          </cell>
          <cell r="AP222">
            <v>0.79101276397705078</v>
          </cell>
          <cell r="AQ222">
            <v>2.0615736733842658</v>
          </cell>
          <cell r="AR222">
            <v>1.3264066687854903</v>
          </cell>
          <cell r="AS222">
            <v>1.8506847265189792</v>
          </cell>
          <cell r="AT222">
            <v>0.21662008209944422</v>
          </cell>
          <cell r="AU222">
            <v>0.45392391129255949</v>
          </cell>
          <cell r="AV222">
            <v>2.0518159874640407</v>
          </cell>
          <cell r="AW222">
            <v>145.03432573654018</v>
          </cell>
          <cell r="AX222">
            <v>0.85242624363309405</v>
          </cell>
          <cell r="AY222">
            <v>202.58573567495012</v>
          </cell>
          <cell r="AZ222" t="str">
            <v>10°21'05''</v>
          </cell>
          <cell r="BA222" t="e">
            <v>#VALUE!</v>
          </cell>
          <cell r="BB222">
            <v>1.2E-2</v>
          </cell>
          <cell r="BC222" t="e">
            <v>#VALUE!</v>
          </cell>
          <cell r="BD222" t="e">
            <v>#VALUE!</v>
          </cell>
          <cell r="BE222" t="e">
            <v>#VALUE!</v>
          </cell>
          <cell r="BF222" t="e">
            <v>#VALUE!</v>
          </cell>
          <cell r="BG222" t="e">
            <v>#VALUE!</v>
          </cell>
          <cell r="BH222" t="e">
            <v>#VALUE!</v>
          </cell>
          <cell r="BI222" t="e">
            <v>#VALUE!</v>
          </cell>
          <cell r="BJ222" t="e">
            <v>#VALUE!</v>
          </cell>
          <cell r="BK222" t="e">
            <v>#VALUE!</v>
          </cell>
          <cell r="BL222" t="e">
            <v>#VALUE!</v>
          </cell>
          <cell r="BM222" t="e">
            <v>#VALUE!</v>
          </cell>
          <cell r="BN222">
            <v>2.9999999999972715E-2</v>
          </cell>
          <cell r="BO222">
            <v>711.89</v>
          </cell>
          <cell r="BP222">
            <v>711.45</v>
          </cell>
          <cell r="BQ222">
            <v>712.18999999999994</v>
          </cell>
          <cell r="BR222">
            <v>711.75</v>
          </cell>
          <cell r="BS222">
            <v>714.55346892869454</v>
          </cell>
          <cell r="BT222">
            <v>713.82613252246881</v>
          </cell>
          <cell r="BU222" t="str">
            <v/>
          </cell>
          <cell r="BV222">
            <v>2.3634689286946013</v>
          </cell>
          <cell r="BW222">
            <v>2.0761325224688107</v>
          </cell>
          <cell r="BX222">
            <v>2.6634689286946012</v>
          </cell>
          <cell r="BY222">
            <v>300</v>
          </cell>
          <cell r="BZ222">
            <v>0.77500000000000002</v>
          </cell>
          <cell r="CA222">
            <v>0.375</v>
          </cell>
          <cell r="CB222">
            <v>2.219800725581706</v>
          </cell>
          <cell r="CC222">
            <v>10</v>
          </cell>
          <cell r="CD222">
            <v>1.7703143912512485</v>
          </cell>
          <cell r="CE222">
            <v>2232.9196706150906</v>
          </cell>
          <cell r="CF222">
            <v>2.2900462149187839E-2</v>
          </cell>
          <cell r="CG222">
            <v>762.13209442374864</v>
          </cell>
          <cell r="CH222">
            <v>2995.0517650388392</v>
          </cell>
          <cell r="CI222">
            <v>2</v>
          </cell>
          <cell r="CJ222">
            <v>1</v>
          </cell>
          <cell r="CK222">
            <v>1.5</v>
          </cell>
          <cell r="CL222">
            <v>2650</v>
          </cell>
          <cell r="CM222">
            <v>1.6953123198333053</v>
          </cell>
          <cell r="CN222">
            <v>1.9</v>
          </cell>
          <cell r="CO222" t="str">
            <v/>
          </cell>
          <cell r="CP222">
            <v>3</v>
          </cell>
          <cell r="CQ222">
            <v>3</v>
          </cell>
          <cell r="DV222" t="str">
            <v>300 mm</v>
          </cell>
          <cell r="DW222">
            <v>16.940000000000001</v>
          </cell>
          <cell r="DX222" t="str">
            <v>1</v>
          </cell>
          <cell r="DY222" t="str">
            <v>CS</v>
          </cell>
          <cell r="DZ222">
            <v>711.89</v>
          </cell>
          <cell r="EA222">
            <v>711.44999999999993</v>
          </cell>
        </row>
        <row r="223">
          <cell r="A223">
            <v>137</v>
          </cell>
          <cell r="B223" t="str">
            <v>C67</v>
          </cell>
          <cell r="C223" t="str">
            <v>C69</v>
          </cell>
          <cell r="E223">
            <v>0.60959999999999992</v>
          </cell>
          <cell r="F223">
            <v>1.7775733499999999</v>
          </cell>
          <cell r="G223">
            <v>2.33</v>
          </cell>
          <cell r="K223">
            <v>1.8307358281116407E-2</v>
          </cell>
          <cell r="L223">
            <v>12.762840400267356</v>
          </cell>
          <cell r="M223">
            <v>12.762840400267356</v>
          </cell>
          <cell r="N223">
            <v>165.92264680543491</v>
          </cell>
          <cell r="O223">
            <v>0.63056081390130514</v>
          </cell>
          <cell r="P223">
            <v>174.5233240145339</v>
          </cell>
          <cell r="Q223">
            <v>0</v>
          </cell>
          <cell r="R223">
            <v>0.60959999999999992</v>
          </cell>
          <cell r="S223">
            <v>5.0319414599999988</v>
          </cell>
          <cell r="U223">
            <v>1425</v>
          </cell>
          <cell r="V223">
            <v>158.4</v>
          </cell>
          <cell r="W223">
            <v>0</v>
          </cell>
          <cell r="X223">
            <v>0.91711659000000001</v>
          </cell>
          <cell r="Y223">
            <v>0.458558295</v>
          </cell>
          <cell r="AB223" t="str">
            <v/>
          </cell>
          <cell r="AC223">
            <v>126.72000000000001</v>
          </cell>
          <cell r="AD223">
            <v>2.0900000000000003</v>
          </cell>
          <cell r="AE223">
            <v>7.7237120915023834</v>
          </cell>
          <cell r="AF223">
            <v>8.1822703865023829</v>
          </cell>
          <cell r="AG223">
            <v>9.6918528245023818</v>
          </cell>
          <cell r="AH223">
            <v>184.21517683903627</v>
          </cell>
          <cell r="AI223">
            <v>3.09</v>
          </cell>
          <cell r="AJ223">
            <v>4.53</v>
          </cell>
          <cell r="AK223">
            <v>12</v>
          </cell>
          <cell r="AL223">
            <v>0.30000000000000004</v>
          </cell>
          <cell r="AM223">
            <v>1.4E-2</v>
          </cell>
          <cell r="AN223">
            <v>0.26165814399719245</v>
          </cell>
          <cell r="AO223">
            <v>0.29150390625</v>
          </cell>
          <cell r="AP223">
            <v>0.87219381332397472</v>
          </cell>
          <cell r="AQ223">
            <v>2.8159609458289809</v>
          </cell>
          <cell r="AR223">
            <v>1.5719356663817909</v>
          </cell>
          <cell r="AS223">
            <v>3.4621616699857904</v>
          </cell>
          <cell r="AT223">
            <v>0.40416085873771912</v>
          </cell>
          <cell r="AU223">
            <v>0.66581900273491157</v>
          </cell>
          <cell r="AV223">
            <v>2.7083253606845927</v>
          </cell>
          <cell r="AW223">
            <v>191.44023877479705</v>
          </cell>
          <cell r="AX223">
            <v>0.96225943938431846</v>
          </cell>
          <cell r="AY223">
            <v>202.41285818275495</v>
          </cell>
          <cell r="AZ223" t="b">
            <v>0</v>
          </cell>
          <cell r="BA223" t="str">
            <v/>
          </cell>
          <cell r="BB223" t="str">
            <v/>
          </cell>
          <cell r="BC223" t="str">
            <v/>
          </cell>
          <cell r="BD223" t="str">
            <v/>
          </cell>
          <cell r="BE223" t="str">
            <v/>
          </cell>
          <cell r="BF223" t="str">
            <v/>
          </cell>
          <cell r="BG223">
            <v>1.1921007290690495</v>
          </cell>
          <cell r="BH223">
            <v>3.9999999999999991</v>
          </cell>
          <cell r="BI223">
            <v>1.2</v>
          </cell>
          <cell r="BJ223" t="str">
            <v/>
          </cell>
          <cell r="BK223" t="str">
            <v/>
          </cell>
          <cell r="BL223" t="str">
            <v/>
          </cell>
          <cell r="BM223">
            <v>1.2291512123346093</v>
          </cell>
          <cell r="BN223">
            <v>3.0000000000086402E-2</v>
          </cell>
          <cell r="BO223">
            <v>711.42</v>
          </cell>
          <cell r="BP223">
            <v>711.28</v>
          </cell>
          <cell r="BQ223">
            <v>711.71999999999991</v>
          </cell>
          <cell r="BR223">
            <v>711.57999999999993</v>
          </cell>
          <cell r="BS223">
            <v>713.82613252246881</v>
          </cell>
          <cell r="BT223">
            <v>713.63697422336816</v>
          </cell>
          <cell r="BU223" t="b">
            <v>0</v>
          </cell>
          <cell r="BV223">
            <v>2.1061325224688972</v>
          </cell>
          <cell r="BW223">
            <v>2.0569742233682291</v>
          </cell>
          <cell r="BX223">
            <v>2.406132522468897</v>
          </cell>
          <cell r="BY223">
            <v>300</v>
          </cell>
          <cell r="BZ223">
            <v>0.77500000000000002</v>
          </cell>
          <cell r="CA223">
            <v>0.375</v>
          </cell>
          <cell r="CB223">
            <v>2.0815533729185631</v>
          </cell>
          <cell r="CC223">
            <v>10</v>
          </cell>
          <cell r="CD223">
            <v>1.706057333031199</v>
          </cell>
          <cell r="CE223">
            <v>2151.8714398689144</v>
          </cell>
          <cell r="CF223">
            <v>2.5849687570952407E-2</v>
          </cell>
          <cell r="CG223">
            <v>847.83008693176498</v>
          </cell>
          <cell r="CH223">
            <v>2999.7015268006794</v>
          </cell>
          <cell r="CI223">
            <v>2</v>
          </cell>
          <cell r="CJ223">
            <v>1</v>
          </cell>
          <cell r="CK223">
            <v>1.5</v>
          </cell>
          <cell r="CL223">
            <v>2650</v>
          </cell>
          <cell r="CM223">
            <v>1.6979442604532147</v>
          </cell>
          <cell r="CN223">
            <v>1.9</v>
          </cell>
          <cell r="CO223" t="str">
            <v/>
          </cell>
          <cell r="CP223">
            <v>3</v>
          </cell>
          <cell r="CQ223">
            <v>3</v>
          </cell>
          <cell r="DV223" t="str">
            <v>300 mm</v>
          </cell>
          <cell r="DW223">
            <v>3.09</v>
          </cell>
          <cell r="DX223" t="str">
            <v>1</v>
          </cell>
          <cell r="DY223" t="str">
            <v>CS</v>
          </cell>
          <cell r="DZ223">
            <v>711.42</v>
          </cell>
          <cell r="EA223">
            <v>711.28</v>
          </cell>
        </row>
        <row r="224">
          <cell r="A224">
            <v>138</v>
          </cell>
          <cell r="B224" t="str">
            <v>C69</v>
          </cell>
          <cell r="C224" t="str">
            <v>C69'</v>
          </cell>
          <cell r="D224">
            <v>0.18010209999999999</v>
          </cell>
          <cell r="F224">
            <v>1.95767545</v>
          </cell>
          <cell r="G224">
            <v>2.33</v>
          </cell>
          <cell r="K224">
            <v>0.27754883784737133</v>
          </cell>
          <cell r="L224">
            <v>13.040389238114727</v>
          </cell>
          <cell r="M224">
            <v>13.040389238114727</v>
          </cell>
          <cell r="N224">
            <v>163.92132227388825</v>
          </cell>
          <cell r="O224">
            <v>0.63160351701183026</v>
          </cell>
          <cell r="P224">
            <v>193.16988582185087</v>
          </cell>
          <cell r="Q224">
            <v>0.18010209999999999</v>
          </cell>
          <cell r="R224">
            <v>0</v>
          </cell>
          <cell r="S224">
            <v>5.2120435599999988</v>
          </cell>
          <cell r="U224">
            <v>1477</v>
          </cell>
          <cell r="V224">
            <v>158.4</v>
          </cell>
          <cell r="X224">
            <v>0.91711659000000001</v>
          </cell>
          <cell r="Y224">
            <v>0.458558295</v>
          </cell>
          <cell r="AB224" t="str">
            <v/>
          </cell>
          <cell r="AC224">
            <v>126.72000000000001</v>
          </cell>
          <cell r="AD224">
            <v>2.166266666666667</v>
          </cell>
          <cell r="AE224">
            <v>7.9813920661871718</v>
          </cell>
          <cell r="AF224">
            <v>8.4399503611871722</v>
          </cell>
          <cell r="AG224">
            <v>10.003563429187171</v>
          </cell>
          <cell r="AH224">
            <v>203.17344925103805</v>
          </cell>
          <cell r="AI224">
            <v>56.5</v>
          </cell>
          <cell r="AJ224">
            <v>7.1</v>
          </cell>
          <cell r="AK224">
            <v>12</v>
          </cell>
          <cell r="AL224">
            <v>0.30000000000000004</v>
          </cell>
          <cell r="AM224">
            <v>1.4E-2</v>
          </cell>
          <cell r="AN224">
            <v>0.23633995056152352</v>
          </cell>
          <cell r="AO224">
            <v>0.29414062500000004</v>
          </cell>
          <cell r="AP224">
            <v>0.78779983520507824</v>
          </cell>
          <cell r="AQ224">
            <v>3.4013354638889139</v>
          </cell>
          <cell r="AR224">
            <v>2.1988591096814125</v>
          </cell>
          <cell r="AS224">
            <v>5.038283989314464</v>
          </cell>
          <cell r="AT224">
            <v>0.58965764209523008</v>
          </cell>
          <cell r="AU224">
            <v>0.82599759265675354</v>
          </cell>
          <cell r="AV224">
            <v>3.3906339780190273</v>
          </cell>
          <cell r="AW224">
            <v>239.66979291802159</v>
          </cell>
          <cell r="AX224">
            <v>0.84772238827999902</v>
          </cell>
          <cell r="AY224">
            <v>201.28615396239007</v>
          </cell>
          <cell r="AZ224" t="str">
            <v>01°07'36''</v>
          </cell>
          <cell r="BA224" t="e">
            <v>#VALUE!</v>
          </cell>
          <cell r="BB224">
            <v>0.16</v>
          </cell>
          <cell r="BC224" t="e">
            <v>#VALUE!</v>
          </cell>
          <cell r="BD224" t="e">
            <v>#VALUE!</v>
          </cell>
          <cell r="BE224" t="e">
            <v>#VALUE!</v>
          </cell>
          <cell r="BF224" t="e">
            <v>#VALUE!</v>
          </cell>
          <cell r="BG224" t="e">
            <v>#VALUE!</v>
          </cell>
          <cell r="BH224" t="e">
            <v>#VALUE!</v>
          </cell>
          <cell r="BI224" t="e">
            <v>#VALUE!</v>
          </cell>
          <cell r="BJ224" t="e">
            <v>#VALUE!</v>
          </cell>
          <cell r="BK224" t="e">
            <v>#VALUE!</v>
          </cell>
          <cell r="BL224" t="e">
            <v>#VALUE!</v>
          </cell>
          <cell r="BM224" t="e">
            <v>#VALUE!</v>
          </cell>
          <cell r="BN224">
            <v>2.9999999999972715E-2</v>
          </cell>
          <cell r="BO224">
            <v>711.25</v>
          </cell>
          <cell r="BP224">
            <v>707.24</v>
          </cell>
          <cell r="BQ224">
            <v>711.55</v>
          </cell>
          <cell r="BR224">
            <v>707.54</v>
          </cell>
          <cell r="BS224">
            <v>713.63697422336816</v>
          </cell>
          <cell r="BT224">
            <v>709</v>
          </cell>
          <cell r="BU224" t="str">
            <v/>
          </cell>
          <cell r="BV224">
            <v>2.0869742233682018</v>
          </cell>
          <cell r="BW224">
            <v>1.4600000000000364</v>
          </cell>
          <cell r="BX224">
            <v>2.3869742233682016</v>
          </cell>
          <cell r="BY224">
            <v>300</v>
          </cell>
          <cell r="BZ224">
            <v>0.77500000000000002</v>
          </cell>
          <cell r="CA224">
            <v>0.375</v>
          </cell>
          <cell r="CB224">
            <v>1.7734871116841191</v>
          </cell>
          <cell r="CC224">
            <v>11</v>
          </cell>
          <cell r="CD224">
            <v>1.5467496639644887</v>
          </cell>
          <cell r="CE224">
            <v>1950.9346855292094</v>
          </cell>
          <cell r="CF224">
            <v>3.4800871954664303E-2</v>
          </cell>
          <cell r="CG224">
            <v>1112.9330283264337</v>
          </cell>
          <cell r="CH224">
            <v>3063.8677138556432</v>
          </cell>
          <cell r="CI224">
            <v>2</v>
          </cell>
          <cell r="CJ224">
            <v>1</v>
          </cell>
          <cell r="CK224">
            <v>1.5</v>
          </cell>
          <cell r="CL224">
            <v>2650</v>
          </cell>
          <cell r="CM224">
            <v>1.7342647436918734</v>
          </cell>
          <cell r="CN224">
            <v>1.9</v>
          </cell>
          <cell r="CO224" t="str">
            <v/>
          </cell>
          <cell r="CP224">
            <v>3</v>
          </cell>
          <cell r="CQ224">
            <v>3</v>
          </cell>
          <cell r="DV224" t="str">
            <v>300 mm</v>
          </cell>
          <cell r="DW224">
            <v>56.5</v>
          </cell>
          <cell r="DX224" t="str">
            <v>1</v>
          </cell>
          <cell r="DY224" t="str">
            <v>CS</v>
          </cell>
          <cell r="DZ224">
            <v>711.25</v>
          </cell>
          <cell r="EA224">
            <v>707.24</v>
          </cell>
        </row>
        <row r="225">
          <cell r="A225">
            <v>139</v>
          </cell>
          <cell r="B225" t="str">
            <v>C69'</v>
          </cell>
          <cell r="C225" t="str">
            <v>C73'</v>
          </cell>
          <cell r="E225">
            <v>6.3839679999999996E-2</v>
          </cell>
          <cell r="F225">
            <v>2.02151513</v>
          </cell>
          <cell r="G225">
            <v>2.33</v>
          </cell>
          <cell r="K225">
            <v>2.2446069760715847E-2</v>
          </cell>
          <cell r="L225">
            <v>13.062835307875444</v>
          </cell>
          <cell r="M225">
            <v>13.085281377636161</v>
          </cell>
          <cell r="N225">
            <v>163.60379394445633</v>
          </cell>
          <cell r="O225">
            <v>0.63012697022767039</v>
          </cell>
          <cell r="P225">
            <v>199.7511926783416</v>
          </cell>
          <cell r="Q225">
            <v>0</v>
          </cell>
          <cell r="R225">
            <v>6.3839679999999996E-2</v>
          </cell>
          <cell r="S225">
            <v>5.2758832399999989</v>
          </cell>
          <cell r="U225">
            <v>1588</v>
          </cell>
          <cell r="V225">
            <v>158.4</v>
          </cell>
          <cell r="X225">
            <v>0.91711659000000001</v>
          </cell>
          <cell r="Y225">
            <v>0.458558295</v>
          </cell>
          <cell r="AB225" t="str">
            <v/>
          </cell>
          <cell r="AC225">
            <v>126.72000000000001</v>
          </cell>
          <cell r="AD225">
            <v>2.3290666666666668</v>
          </cell>
          <cell r="AE225">
            <v>8.5279163721618527</v>
          </cell>
          <cell r="AF225">
            <v>8.9864746671618523</v>
          </cell>
          <cell r="AG225">
            <v>10.569239639161852</v>
          </cell>
          <cell r="AH225">
            <v>210.32043231750345</v>
          </cell>
          <cell r="AI225">
            <v>5.71</v>
          </cell>
          <cell r="AJ225">
            <v>6.48</v>
          </cell>
          <cell r="AK225">
            <v>12</v>
          </cell>
          <cell r="AL225">
            <v>0.28399999999999997</v>
          </cell>
          <cell r="AM225">
            <v>0.01</v>
          </cell>
          <cell r="AN225">
            <v>0.20714111328124996</v>
          </cell>
          <cell r="AO225">
            <v>0.28119189453124999</v>
          </cell>
          <cell r="AP225">
            <v>0.72937011718749989</v>
          </cell>
          <cell r="AQ225">
            <v>4.2486788043759622</v>
          </cell>
          <cell r="AR225">
            <v>3.0601021048494261</v>
          </cell>
          <cell r="AS225">
            <v>4.1033360061732695</v>
          </cell>
          <cell r="AT225">
            <v>0.92004442317806101</v>
          </cell>
          <cell r="AU225">
            <v>1.1271855364593111</v>
          </cell>
          <cell r="AV225">
            <v>4.3721863526354037</v>
          </cell>
          <cell r="AW225">
            <v>276.96521358949138</v>
          </cell>
          <cell r="AX225">
            <v>0.75937490341019287</v>
          </cell>
          <cell r="AY225">
            <v>200.32864021153785</v>
          </cell>
          <cell r="AZ225" t="e">
            <v>#REF!</v>
          </cell>
          <cell r="BA225" t="e">
            <v>#REF!</v>
          </cell>
          <cell r="BB225" t="e">
            <v>#REF!</v>
          </cell>
          <cell r="BC225" t="e">
            <v>#REF!</v>
          </cell>
          <cell r="BD225" t="e">
            <v>#REF!</v>
          </cell>
          <cell r="BE225" t="e">
            <v>#REF!</v>
          </cell>
          <cell r="BF225" t="e">
            <v>#REF!</v>
          </cell>
          <cell r="BG225" t="e">
            <v>#REF!</v>
          </cell>
          <cell r="BH225" t="e">
            <v>#REF!</v>
          </cell>
          <cell r="BI225" t="e">
            <v>#REF!</v>
          </cell>
          <cell r="BJ225" t="e">
            <v>#REF!</v>
          </cell>
          <cell r="BK225" t="e">
            <v>#REF!</v>
          </cell>
          <cell r="BL225" t="e">
            <v>#REF!</v>
          </cell>
          <cell r="BM225" t="e">
            <v>#REF!</v>
          </cell>
          <cell r="BN225">
            <v>0.84000000000003183</v>
          </cell>
          <cell r="BO225">
            <v>706.4</v>
          </cell>
          <cell r="BP225">
            <v>706.03</v>
          </cell>
          <cell r="BQ225">
            <v>706.68399999999997</v>
          </cell>
          <cell r="BR225">
            <v>706.31399999999996</v>
          </cell>
          <cell r="BS225">
            <v>709</v>
          </cell>
          <cell r="BT225">
            <v>708.7</v>
          </cell>
          <cell r="BU225" t="str">
            <v/>
          </cell>
          <cell r="BV225">
            <v>2.3160000000000309</v>
          </cell>
          <cell r="BW225">
            <v>2.3860000000000809</v>
          </cell>
          <cell r="BX225">
            <v>2.6000000000000307</v>
          </cell>
          <cell r="BY225">
            <v>300</v>
          </cell>
          <cell r="BZ225">
            <v>0.71500000000000008</v>
          </cell>
          <cell r="CA225">
            <v>0.315</v>
          </cell>
          <cell r="CB225">
            <v>2.3510000000000559</v>
          </cell>
          <cell r="CC225">
            <v>3</v>
          </cell>
          <cell r="CD225">
            <v>2.090319131525034</v>
          </cell>
          <cell r="CE225">
            <v>4231.8000000001011</v>
          </cell>
          <cell r="CF225">
            <v>1.7405333348287397E-2</v>
          </cell>
          <cell r="CG225">
            <v>575.6146859707768</v>
          </cell>
          <cell r="CH225">
            <v>4807.4146859708781</v>
          </cell>
          <cell r="CI225">
            <v>4</v>
          </cell>
          <cell r="CJ225">
            <v>1</v>
          </cell>
          <cell r="CK225" t="str">
            <v/>
          </cell>
          <cell r="CL225" t="str">
            <v/>
          </cell>
          <cell r="CM225" t="str">
            <v/>
          </cell>
          <cell r="CN225" t="str">
            <v/>
          </cell>
          <cell r="CO225">
            <v>0.75487872130292433</v>
          </cell>
          <cell r="CP225">
            <v>3</v>
          </cell>
          <cell r="CQ225">
            <v>3</v>
          </cell>
          <cell r="DV225" t="str">
            <v>300 mm</v>
          </cell>
          <cell r="DW225">
            <v>5.71</v>
          </cell>
          <cell r="DX225" t="str">
            <v>-</v>
          </cell>
          <cell r="DY225" t="str">
            <v>PVC</v>
          </cell>
          <cell r="DZ225">
            <v>706.4</v>
          </cell>
          <cell r="EA225">
            <v>706.03</v>
          </cell>
        </row>
        <row r="226">
          <cell r="A226">
            <v>140</v>
          </cell>
          <cell r="B226" t="str">
            <v>C73'</v>
          </cell>
          <cell r="C226" t="str">
            <v>C73</v>
          </cell>
          <cell r="D226">
            <v>0.16588819000000002</v>
          </cell>
          <cell r="E226">
            <v>5.8024245000000002E-2</v>
          </cell>
          <cell r="F226">
            <v>2.245427565</v>
          </cell>
          <cell r="G226">
            <v>2.33</v>
          </cell>
          <cell r="K226">
            <v>0.24294541337142089</v>
          </cell>
          <cell r="L226">
            <v>13.328226791007582</v>
          </cell>
          <cell r="M226">
            <v>13.328226791007582</v>
          </cell>
          <cell r="N226">
            <v>161.91417372106369</v>
          </cell>
          <cell r="O226">
            <v>0.63133711560590755</v>
          </cell>
          <cell r="P226">
            <v>222.64006531194573</v>
          </cell>
          <cell r="Q226">
            <v>0.16588819000000002</v>
          </cell>
          <cell r="R226">
            <v>5.8024245000000002E-2</v>
          </cell>
          <cell r="S226">
            <v>5.4997956749999988</v>
          </cell>
          <cell r="U226">
            <v>1904</v>
          </cell>
          <cell r="V226">
            <v>158.4</v>
          </cell>
          <cell r="X226">
            <v>0.91711659000000001</v>
          </cell>
          <cell r="Y226">
            <v>0.458558295</v>
          </cell>
          <cell r="AB226" t="str">
            <v/>
          </cell>
          <cell r="AC226">
            <v>126.72000000000001</v>
          </cell>
          <cell r="AD226">
            <v>2.7925333333333335</v>
          </cell>
          <cell r="AE226">
            <v>10.059544469391918</v>
          </cell>
          <cell r="AF226">
            <v>10.518102764391918</v>
          </cell>
          <cell r="AG226">
            <v>12.168041466891918</v>
          </cell>
          <cell r="AH226">
            <v>234.80810677883764</v>
          </cell>
          <cell r="AI226">
            <v>52.89</v>
          </cell>
          <cell r="AJ226">
            <v>8</v>
          </cell>
          <cell r="AK226">
            <v>14</v>
          </cell>
          <cell r="AL226">
            <v>0.35000000000000003</v>
          </cell>
          <cell r="AM226">
            <v>1.4E-2</v>
          </cell>
          <cell r="AN226">
            <v>0.22245752811431879</v>
          </cell>
          <cell r="AO226">
            <v>0.33308105468750004</v>
          </cell>
          <cell r="AP226">
            <v>0.6355929374694822</v>
          </cell>
          <cell r="AQ226">
            <v>3.6398772080114412</v>
          </cell>
          <cell r="AR226">
            <v>2.6534126552821866</v>
          </cell>
          <cell r="AS226">
            <v>5.5968283141876931</v>
          </cell>
          <cell r="AT226">
            <v>0.67526534604491151</v>
          </cell>
          <cell r="AU226">
            <v>0.89772287415923024</v>
          </cell>
          <cell r="AV226">
            <v>3.9886683039097135</v>
          </cell>
          <cell r="AW226">
            <v>383.75486313580734</v>
          </cell>
          <cell r="AX226">
            <v>0.61187004865588168</v>
          </cell>
          <cell r="AY226">
            <v>202.09691417501654</v>
          </cell>
          <cell r="AZ226" t="str">
            <v>01°46'06''</v>
          </cell>
          <cell r="BA226" t="e">
            <v>#VALUE!</v>
          </cell>
          <cell r="BB226">
            <v>1E-3</v>
          </cell>
          <cell r="BC226" t="e">
            <v>#VALUE!</v>
          </cell>
          <cell r="BD226" t="e">
            <v>#VALUE!</v>
          </cell>
          <cell r="BE226" t="e">
            <v>#VALUE!</v>
          </cell>
          <cell r="BF226" t="e">
            <v>#VALUE!</v>
          </cell>
          <cell r="BG226" t="e">
            <v>#VALUE!</v>
          </cell>
          <cell r="BH226" t="e">
            <v>#VALUE!</v>
          </cell>
          <cell r="BI226" t="e">
            <v>#VALUE!</v>
          </cell>
          <cell r="BJ226" t="e">
            <v>#VALUE!</v>
          </cell>
          <cell r="BK226" t="e">
            <v>#VALUE!</v>
          </cell>
          <cell r="BL226" t="e">
            <v>#VALUE!</v>
          </cell>
          <cell r="BM226" t="e">
            <v>#VALUE!</v>
          </cell>
          <cell r="BN226">
            <v>2.9999999999972715E-2</v>
          </cell>
          <cell r="BO226">
            <v>706</v>
          </cell>
          <cell r="BP226">
            <v>701.77</v>
          </cell>
          <cell r="BQ226">
            <v>706.35</v>
          </cell>
          <cell r="BR226">
            <v>702.12</v>
          </cell>
          <cell r="BS226">
            <v>708.7</v>
          </cell>
          <cell r="BT226">
            <v>704.64109911207106</v>
          </cell>
          <cell r="BU226" t="str">
            <v/>
          </cell>
          <cell r="BV226">
            <v>2.3500000000000227</v>
          </cell>
          <cell r="BW226">
            <v>2.521099112071056</v>
          </cell>
          <cell r="BX226">
            <v>2.7000000000000228</v>
          </cell>
          <cell r="BY226">
            <v>350</v>
          </cell>
          <cell r="BZ226">
            <v>0.83750000000000002</v>
          </cell>
          <cell r="CA226">
            <v>0.4375</v>
          </cell>
          <cell r="CB226">
            <v>2.4355495560355394</v>
          </cell>
          <cell r="CC226">
            <v>3</v>
          </cell>
          <cell r="CD226">
            <v>1.9402254445584672</v>
          </cell>
          <cell r="CE226">
            <v>2449.5952558002073</v>
          </cell>
          <cell r="CF226">
            <v>2.2353578694937704E-2</v>
          </cell>
          <cell r="CG226">
            <v>773.07472831062876</v>
          </cell>
          <cell r="CH226">
            <v>3222.6699841108361</v>
          </cell>
          <cell r="CI226">
            <v>2</v>
          </cell>
          <cell r="CJ226">
            <v>1</v>
          </cell>
          <cell r="CK226">
            <v>1.5</v>
          </cell>
          <cell r="CL226">
            <v>2854</v>
          </cell>
          <cell r="CM226">
            <v>1.6937648830295213</v>
          </cell>
          <cell r="CN226">
            <v>1.9</v>
          </cell>
          <cell r="CO226" t="str">
            <v/>
          </cell>
          <cell r="CP226">
            <v>3</v>
          </cell>
          <cell r="CQ226">
            <v>3</v>
          </cell>
          <cell r="DV226" t="str">
            <v>350 mm</v>
          </cell>
          <cell r="DW226">
            <v>52.89</v>
          </cell>
          <cell r="DX226" t="str">
            <v>1</v>
          </cell>
          <cell r="DY226" t="str">
            <v>CS</v>
          </cell>
          <cell r="DZ226">
            <v>706</v>
          </cell>
          <cell r="EA226">
            <v>701.77</v>
          </cell>
        </row>
        <row r="227">
          <cell r="A227">
            <v>141</v>
          </cell>
          <cell r="B227" t="str">
            <v>C73</v>
          </cell>
          <cell r="C227" t="str">
            <v>C75</v>
          </cell>
          <cell r="D227">
            <v>0.25910161999999998</v>
          </cell>
          <cell r="F227">
            <v>2.504529185</v>
          </cell>
          <cell r="G227">
            <v>2.33</v>
          </cell>
          <cell r="K227">
            <v>0.356618383320365</v>
          </cell>
          <cell r="L227">
            <v>13.684845174327947</v>
          </cell>
          <cell r="M227">
            <v>13.684845174327947</v>
          </cell>
          <cell r="N227">
            <v>159.51843910962054</v>
          </cell>
          <cell r="O227">
            <v>0.63233707897282365</v>
          </cell>
          <cell r="P227">
            <v>248.77549643447557</v>
          </cell>
          <cell r="Q227">
            <v>0.25910161999999998</v>
          </cell>
          <cell r="R227">
            <v>0</v>
          </cell>
          <cell r="S227">
            <v>5.7588972949999988</v>
          </cell>
          <cell r="U227">
            <v>2041</v>
          </cell>
          <cell r="V227">
            <v>158.4</v>
          </cell>
          <cell r="W227">
            <v>0.25910161999999998</v>
          </cell>
          <cell r="X227">
            <v>1.17621821</v>
          </cell>
          <cell r="Y227">
            <v>0.58810910500000002</v>
          </cell>
          <cell r="AB227" t="str">
            <v/>
          </cell>
          <cell r="AC227">
            <v>126.72000000000001</v>
          </cell>
          <cell r="AD227">
            <v>2.9934666666666669</v>
          </cell>
          <cell r="AE227">
            <v>10.713368231292714</v>
          </cell>
          <cell r="AF227">
            <v>11.301477336292713</v>
          </cell>
          <cell r="AG227">
            <v>13.029146524792713</v>
          </cell>
          <cell r="AH227">
            <v>261.80464295926828</v>
          </cell>
          <cell r="AI227">
            <v>85.429999999999993</v>
          </cell>
          <cell r="AJ227">
            <v>9.6199999999999992</v>
          </cell>
          <cell r="AK227">
            <v>14</v>
          </cell>
          <cell r="AL227">
            <v>0.35000000000000003</v>
          </cell>
          <cell r="AM227">
            <v>1.4E-2</v>
          </cell>
          <cell r="AN227">
            <v>0.22472902536392214</v>
          </cell>
          <cell r="AO227">
            <v>0.33872070312500002</v>
          </cell>
          <cell r="AP227">
            <v>0.64208292961120605</v>
          </cell>
          <cell r="AQ227">
            <v>4.0108788320434119</v>
          </cell>
          <cell r="AR227">
            <v>2.9010402250316591</v>
          </cell>
          <cell r="AS227">
            <v>6.7857804188860626</v>
          </cell>
          <cell r="AT227">
            <v>0.8199362388039716</v>
          </cell>
          <cell r="AU227">
            <v>1.0446652641678937</v>
          </cell>
          <cell r="AV227">
            <v>4.3739162650230652</v>
          </cell>
          <cell r="AW227">
            <v>420.82006067190952</v>
          </cell>
          <cell r="AX227">
            <v>0.6221296640213716</v>
          </cell>
          <cell r="AY227">
            <v>201.24685368579253</v>
          </cell>
          <cell r="AZ227" t="str">
            <v>00°00'00''</v>
          </cell>
          <cell r="BA227" t="e">
            <v>#VALUE!</v>
          </cell>
          <cell r="BB227">
            <v>0.14699999999999999</v>
          </cell>
          <cell r="BC227" t="e">
            <v>#VALUE!</v>
          </cell>
          <cell r="BD227" t="e">
            <v>#VALUE!</v>
          </cell>
          <cell r="BE227" t="e">
            <v>#VALUE!</v>
          </cell>
          <cell r="BF227" t="e">
            <v>#VALUE!</v>
          </cell>
          <cell r="BG227" t="e">
            <v>#VALUE!</v>
          </cell>
          <cell r="BH227" t="e">
            <v>#VALUE!</v>
          </cell>
          <cell r="BI227" t="e">
            <v>#VALUE!</v>
          </cell>
          <cell r="BJ227" t="e">
            <v>#VALUE!</v>
          </cell>
          <cell r="BK227" t="e">
            <v>#VALUE!</v>
          </cell>
          <cell r="BL227" t="e">
            <v>#VALUE!</v>
          </cell>
          <cell r="BM227" t="e">
            <v>#VALUE!</v>
          </cell>
          <cell r="BN227">
            <v>2.9999999999972715E-2</v>
          </cell>
          <cell r="BO227">
            <v>701.74</v>
          </cell>
          <cell r="BP227">
            <v>693.52</v>
          </cell>
          <cell r="BQ227">
            <v>702.09</v>
          </cell>
          <cell r="BR227">
            <v>693.87</v>
          </cell>
          <cell r="BS227">
            <v>704.64109911207106</v>
          </cell>
          <cell r="BT227">
            <v>696.37646597910475</v>
          </cell>
          <cell r="BU227" t="str">
            <v/>
          </cell>
          <cell r="BV227">
            <v>2.5510991120710287</v>
          </cell>
          <cell r="BW227">
            <v>2.5064659791047461</v>
          </cell>
          <cell r="BX227">
            <v>2.9010991120710288</v>
          </cell>
          <cell r="BY227">
            <v>350</v>
          </cell>
          <cell r="BZ227">
            <v>0.83750000000000002</v>
          </cell>
          <cell r="CA227">
            <v>0.4375</v>
          </cell>
          <cell r="CB227">
            <v>2.5287825455878874</v>
          </cell>
          <cell r="CC227">
            <v>4</v>
          </cell>
          <cell r="CD227">
            <v>1.752847531055437</v>
          </cell>
          <cell r="CE227">
            <v>2397.4435164797374</v>
          </cell>
          <cell r="CF227">
            <v>2.0807739973253359E-2</v>
          </cell>
          <cell r="CG227">
            <v>727.12343306905495</v>
          </cell>
          <cell r="CH227">
            <v>3124.5669495487923</v>
          </cell>
          <cell r="CI227">
            <v>2</v>
          </cell>
          <cell r="CJ227">
            <v>1</v>
          </cell>
          <cell r="CK227">
            <v>1.5</v>
          </cell>
          <cell r="CL227">
            <v>2854</v>
          </cell>
          <cell r="CM227">
            <v>1.6422040729934086</v>
          </cell>
          <cell r="CN227">
            <v>1.9</v>
          </cell>
          <cell r="CO227" t="str">
            <v/>
          </cell>
          <cell r="CP227">
            <v>3</v>
          </cell>
          <cell r="CQ227">
            <v>3</v>
          </cell>
          <cell r="DV227" t="str">
            <v>350 mm</v>
          </cell>
          <cell r="DW227">
            <v>85.429999999999993</v>
          </cell>
          <cell r="DX227" t="str">
            <v>1</v>
          </cell>
          <cell r="DY227" t="str">
            <v>CS</v>
          </cell>
          <cell r="DZ227">
            <v>701.74</v>
          </cell>
          <cell r="EA227">
            <v>693.52</v>
          </cell>
        </row>
        <row r="228">
          <cell r="A228">
            <v>142</v>
          </cell>
          <cell r="B228" t="str">
            <v>C75</v>
          </cell>
          <cell r="C228" t="str">
            <v>C75'</v>
          </cell>
          <cell r="D228">
            <v>2.7117680000000002E-2</v>
          </cell>
          <cell r="F228">
            <v>2.5316468649999999</v>
          </cell>
          <cell r="G228">
            <v>2.33</v>
          </cell>
          <cell r="K228">
            <v>0.10128254027541035</v>
          </cell>
          <cell r="L228">
            <v>13.786127714603357</v>
          </cell>
          <cell r="M228">
            <v>13.786127714603357</v>
          </cell>
          <cell r="N228">
            <v>158.85556093163123</v>
          </cell>
          <cell r="O228">
            <v>0.63051724239172469</v>
          </cell>
          <cell r="P228">
            <v>251.49163499685122</v>
          </cell>
          <cell r="Q228">
            <v>2.7117680000000002E-2</v>
          </cell>
          <cell r="R228">
            <v>0</v>
          </cell>
          <cell r="S228">
            <v>5.7860149749999987</v>
          </cell>
          <cell r="U228">
            <v>2051</v>
          </cell>
          <cell r="V228">
            <v>158.4</v>
          </cell>
          <cell r="X228">
            <v>1.17621821</v>
          </cell>
          <cell r="Y228">
            <v>0.58810910500000002</v>
          </cell>
          <cell r="AB228" t="str">
            <v/>
          </cell>
          <cell r="AC228">
            <v>126.72000000000001</v>
          </cell>
          <cell r="AD228">
            <v>3.0081333333333338</v>
          </cell>
          <cell r="AE228">
            <v>10.760866929860999</v>
          </cell>
          <cell r="AF228">
            <v>11.348976034861</v>
          </cell>
          <cell r="AG228">
            <v>13.084780527361</v>
          </cell>
          <cell r="AH228">
            <v>264.57641552421222</v>
          </cell>
          <cell r="AI228">
            <v>22.810000000000002</v>
          </cell>
          <cell r="AJ228">
            <v>7.98</v>
          </cell>
          <cell r="AK228">
            <v>14</v>
          </cell>
          <cell r="AL228">
            <v>0.35000000000000003</v>
          </cell>
          <cell r="AM228">
            <v>1.4E-2</v>
          </cell>
          <cell r="AN228">
            <v>0.23982458114624022</v>
          </cell>
          <cell r="AO228">
            <v>0.33914794921875002</v>
          </cell>
          <cell r="AP228">
            <v>0.6852130889892577</v>
          </cell>
          <cell r="AQ228">
            <v>3.7654543437495414</v>
          </cell>
          <cell r="AR228">
            <v>2.5837520620926968</v>
          </cell>
          <cell r="AS228">
            <v>5.9297099103088549</v>
          </cell>
          <cell r="AT228">
            <v>0.7226629161499637</v>
          </cell>
          <cell r="AU228">
            <v>0.96248749729620386</v>
          </cell>
          <cell r="AV228">
            <v>3.983679348481433</v>
          </cell>
          <cell r="AW228">
            <v>383.27486937305349</v>
          </cell>
          <cell r="AX228">
            <v>0.69030462643427759</v>
          </cell>
          <cell r="AY228">
            <v>288.90514744734526</v>
          </cell>
          <cell r="AZ228" t="str">
            <v>87°39'30''</v>
          </cell>
          <cell r="BA228" t="e">
            <v>#VALUE!</v>
          </cell>
          <cell r="BB228">
            <v>1E-3</v>
          </cell>
          <cell r="BC228" t="e">
            <v>#VALUE!</v>
          </cell>
          <cell r="BD228" t="e">
            <v>#VALUE!</v>
          </cell>
          <cell r="BE228" t="e">
            <v>#VALUE!</v>
          </cell>
          <cell r="BF228" t="e">
            <v>#VALUE!</v>
          </cell>
          <cell r="BG228" t="e">
            <v>#VALUE!</v>
          </cell>
          <cell r="BH228" t="e">
            <v>#VALUE!</v>
          </cell>
          <cell r="BI228" t="e">
            <v>#VALUE!</v>
          </cell>
          <cell r="BJ228" t="e">
            <v>#VALUE!</v>
          </cell>
          <cell r="BK228" t="e">
            <v>#VALUE!</v>
          </cell>
          <cell r="BL228" t="e">
            <v>#VALUE!</v>
          </cell>
          <cell r="BM228" t="e">
            <v>#VALUE!</v>
          </cell>
          <cell r="BN228">
            <v>2.9999999999972715E-2</v>
          </cell>
          <cell r="BO228">
            <v>693.49</v>
          </cell>
          <cell r="BP228">
            <v>691.67</v>
          </cell>
          <cell r="BQ228">
            <v>693.84</v>
          </cell>
          <cell r="BR228">
            <v>692.02</v>
          </cell>
          <cell r="BS228">
            <v>696.37646597910475</v>
          </cell>
          <cell r="BT228">
            <v>695</v>
          </cell>
          <cell r="BU228" t="str">
            <v/>
          </cell>
          <cell r="BV228">
            <v>2.5364659791047188</v>
          </cell>
          <cell r="BW228">
            <v>2.9800000000000182</v>
          </cell>
          <cell r="BX228">
            <v>2.8864659791047189</v>
          </cell>
          <cell r="BY228">
            <v>350</v>
          </cell>
          <cell r="BZ228">
            <v>0.83750000000000002</v>
          </cell>
          <cell r="CA228">
            <v>0.4375</v>
          </cell>
          <cell r="CB228">
            <v>2.7582329895523685</v>
          </cell>
          <cell r="CC228">
            <v>4</v>
          </cell>
          <cell r="CD228">
            <v>1.8303996774230906</v>
          </cell>
          <cell r="CE228">
            <v>2503.5148587979525</v>
          </cell>
          <cell r="CF228">
            <v>1.7614953387844912E-2</v>
          </cell>
          <cell r="CG228">
            <v>631.45912356519909</v>
          </cell>
          <cell r="CH228">
            <v>3134.9739823631517</v>
          </cell>
          <cell r="CI228">
            <v>2</v>
          </cell>
          <cell r="CJ228">
            <v>1</v>
          </cell>
          <cell r="CK228">
            <v>1.5</v>
          </cell>
          <cell r="CL228">
            <v>2854</v>
          </cell>
          <cell r="CM228">
            <v>1.6476737819007454</v>
          </cell>
          <cell r="CN228">
            <v>1.9</v>
          </cell>
          <cell r="CO228" t="str">
            <v/>
          </cell>
          <cell r="CP228">
            <v>3</v>
          </cell>
          <cell r="CQ228">
            <v>3</v>
          </cell>
          <cell r="DV228" t="str">
            <v>350 mm</v>
          </cell>
          <cell r="DW228">
            <v>22.810000000000002</v>
          </cell>
          <cell r="DX228" t="str">
            <v>1</v>
          </cell>
          <cell r="DY228" t="str">
            <v>CS</v>
          </cell>
          <cell r="DZ228">
            <v>693.49</v>
          </cell>
          <cell r="EA228">
            <v>691.67</v>
          </cell>
        </row>
        <row r="229">
          <cell r="A229">
            <v>143</v>
          </cell>
          <cell r="B229" t="str">
            <v>C75'</v>
          </cell>
          <cell r="C229" t="str">
            <v>CBB7</v>
          </cell>
          <cell r="F229">
            <v>2.5316468649999999</v>
          </cell>
          <cell r="G229">
            <v>2.33</v>
          </cell>
          <cell r="K229">
            <v>1.5284053686658647E-2</v>
          </cell>
          <cell r="L229">
            <v>13.801411768290015</v>
          </cell>
          <cell r="M229">
            <v>13.801411768290015</v>
          </cell>
          <cell r="N229">
            <v>158.75618315305167</v>
          </cell>
          <cell r="O229">
            <v>0.62965517241379365</v>
          </cell>
          <cell r="P229">
            <v>251.49163499685122</v>
          </cell>
          <cell r="Q229">
            <v>0</v>
          </cell>
          <cell r="R229">
            <v>0</v>
          </cell>
          <cell r="S229">
            <v>5.7860149749999987</v>
          </cell>
          <cell r="U229">
            <v>2116</v>
          </cell>
          <cell r="V229">
            <v>158.4</v>
          </cell>
          <cell r="X229">
            <v>1.17621821</v>
          </cell>
          <cell r="Y229">
            <v>0.58810910500000002</v>
          </cell>
          <cell r="AB229" t="str">
            <v/>
          </cell>
          <cell r="AC229">
            <v>126.72000000000001</v>
          </cell>
          <cell r="AD229">
            <v>3.1034666666666668</v>
          </cell>
          <cell r="AE229">
            <v>11.068881764828291</v>
          </cell>
          <cell r="AF229">
            <v>11.656990869828292</v>
          </cell>
          <cell r="AG229">
            <v>13.392795362328291</v>
          </cell>
          <cell r="AH229">
            <v>264.88443035917953</v>
          </cell>
          <cell r="AI229">
            <v>4.6399999999999997</v>
          </cell>
          <cell r="AJ229">
            <v>9.6999999999999993</v>
          </cell>
          <cell r="AK229">
            <v>16</v>
          </cell>
          <cell r="AL229">
            <v>0.36199999999999999</v>
          </cell>
          <cell r="AM229">
            <v>0.01</v>
          </cell>
          <cell r="AN229">
            <v>0.18232369852066038</v>
          </cell>
          <cell r="AO229">
            <v>0.34662207031249997</v>
          </cell>
          <cell r="AP229">
            <v>0.50365662574768066</v>
          </cell>
          <cell r="AQ229">
            <v>5.0998111007316886</v>
          </cell>
          <cell r="AR229">
            <v>4.294792048260712</v>
          </cell>
          <cell r="AS229">
            <v>5.7839254602067083</v>
          </cell>
          <cell r="AT229">
            <v>1.3255898707006197</v>
          </cell>
          <cell r="AU229">
            <v>1.5079135692212802</v>
          </cell>
          <cell r="AV229">
            <v>6.2886464925182377</v>
          </cell>
          <cell r="AW229">
            <v>647.23829413967246</v>
          </cell>
          <cell r="AX229">
            <v>0.40925333491163629</v>
          </cell>
          <cell r="AY229">
            <v>290.64281485536679</v>
          </cell>
          <cell r="AZ229" t="str">
            <v>01°44'16''</v>
          </cell>
          <cell r="BA229" t="e">
            <v>#VALUE!</v>
          </cell>
          <cell r="BB229">
            <v>0.54500000000000004</v>
          </cell>
          <cell r="BC229" t="e">
            <v>#VALUE!</v>
          </cell>
          <cell r="BD229" t="e">
            <v>#VALUE!</v>
          </cell>
          <cell r="BE229" t="e">
            <v>#VALUE!</v>
          </cell>
          <cell r="BF229" t="e">
            <v>#VALUE!</v>
          </cell>
          <cell r="BG229" t="e">
            <v>#VALUE!</v>
          </cell>
          <cell r="BH229" t="e">
            <v>#VALUE!</v>
          </cell>
          <cell r="BI229" t="e">
            <v>#VALUE!</v>
          </cell>
          <cell r="BJ229" t="e">
            <v>#VALUE!</v>
          </cell>
          <cell r="BK229" t="e">
            <v>#VALUE!</v>
          </cell>
          <cell r="BL229" t="e">
            <v>#VALUE!</v>
          </cell>
          <cell r="BM229" t="e">
            <v>#VALUE!</v>
          </cell>
          <cell r="BN229">
            <v>2.9999999999972715E-2</v>
          </cell>
          <cell r="BO229">
            <v>691.64</v>
          </cell>
          <cell r="BP229">
            <v>691.19</v>
          </cell>
          <cell r="BQ229">
            <v>692.00199999999995</v>
          </cell>
          <cell r="BR229">
            <v>691.55200000000002</v>
          </cell>
          <cell r="BS229">
            <v>695</v>
          </cell>
          <cell r="BT229">
            <v>694.8</v>
          </cell>
          <cell r="BU229" t="str">
            <v/>
          </cell>
          <cell r="BV229">
            <v>2.9980000000000473</v>
          </cell>
          <cell r="BW229">
            <v>3.2479999999999336</v>
          </cell>
          <cell r="BX229">
            <v>3.3600000000000474</v>
          </cell>
          <cell r="BY229">
            <v>400</v>
          </cell>
          <cell r="BZ229">
            <v>0.8</v>
          </cell>
          <cell r="CA229">
            <v>0.4</v>
          </cell>
          <cell r="CB229">
            <v>3.1229999999999905</v>
          </cell>
          <cell r="CC229">
            <v>4</v>
          </cell>
          <cell r="CD229">
            <v>1.9754472415527813</v>
          </cell>
          <cell r="CE229">
            <v>6089.8499999999813</v>
          </cell>
          <cell r="CF229">
            <v>1.272956525105871E-2</v>
          </cell>
          <cell r="CG229">
            <v>469.21940264363457</v>
          </cell>
          <cell r="CH229">
            <v>6559.0694026436158</v>
          </cell>
          <cell r="CI229">
            <v>4</v>
          </cell>
          <cell r="CJ229">
            <v>1</v>
          </cell>
          <cell r="CK229" t="str">
            <v/>
          </cell>
          <cell r="CL229" t="str">
            <v/>
          </cell>
          <cell r="CM229" t="str">
            <v/>
          </cell>
          <cell r="CN229" t="str">
            <v/>
          </cell>
          <cell r="CO229">
            <v>1.0471647386993397</v>
          </cell>
          <cell r="CP229">
            <v>3</v>
          </cell>
          <cell r="CQ229">
            <v>3</v>
          </cell>
          <cell r="DV229" t="str">
            <v>400 mm</v>
          </cell>
          <cell r="DW229">
            <v>4.6399999999999997</v>
          </cell>
          <cell r="DX229" t="str">
            <v>-</v>
          </cell>
          <cell r="DY229" t="str">
            <v>PVC</v>
          </cell>
          <cell r="DZ229">
            <v>691.64</v>
          </cell>
          <cell r="EA229">
            <v>691.18999999999994</v>
          </cell>
        </row>
        <row r="230">
          <cell r="A230">
            <v>144</v>
          </cell>
          <cell r="B230" t="str">
            <v>CBB7</v>
          </cell>
          <cell r="C230" t="str">
            <v>C75A</v>
          </cell>
          <cell r="F230">
            <v>2.5316468649999999</v>
          </cell>
          <cell r="G230">
            <v>2.33</v>
          </cell>
          <cell r="K230">
            <v>0.21643102400566458</v>
          </cell>
          <cell r="L230">
            <v>14.01784279229568</v>
          </cell>
          <cell r="M230">
            <v>14.01784279229568</v>
          </cell>
          <cell r="N230">
            <v>157.36697439450208</v>
          </cell>
          <cell r="O230">
            <v>0.63054797243572758</v>
          </cell>
          <cell r="P230">
            <v>251.49163499685122</v>
          </cell>
          <cell r="Q230">
            <v>0</v>
          </cell>
          <cell r="R230">
            <v>0</v>
          </cell>
          <cell r="S230">
            <v>5.7860149749999987</v>
          </cell>
          <cell r="U230">
            <v>2190</v>
          </cell>
          <cell r="V230">
            <v>158.4</v>
          </cell>
          <cell r="Y230">
            <v>0</v>
          </cell>
          <cell r="AB230" t="str">
            <v/>
          </cell>
          <cell r="AC230">
            <v>126.72000000000001</v>
          </cell>
          <cell r="AD230">
            <v>3.2120000000000006</v>
          </cell>
          <cell r="AE230">
            <v>11.418041783794999</v>
          </cell>
          <cell r="AF230">
            <v>11.418041783794999</v>
          </cell>
          <cell r="AG230">
            <v>13.153846276294999</v>
          </cell>
          <cell r="AH230">
            <v>264.64548127314623</v>
          </cell>
          <cell r="AI230">
            <v>37.729999999999997</v>
          </cell>
          <cell r="AJ230">
            <v>4</v>
          </cell>
          <cell r="AK230">
            <v>16</v>
          </cell>
          <cell r="AL230">
            <v>0.4</v>
          </cell>
          <cell r="AM230">
            <v>1.4E-2</v>
          </cell>
          <cell r="AN230">
            <v>0.27225646972656259</v>
          </cell>
          <cell r="AO230">
            <v>0.36074218750000003</v>
          </cell>
          <cell r="AP230">
            <v>0.68064117431640647</v>
          </cell>
          <cell r="AQ230">
            <v>2.9052298733378588</v>
          </cell>
          <cell r="AR230">
            <v>1.8753119352220589</v>
          </cell>
          <cell r="AS230">
            <v>3.3789034258199795</v>
          </cell>
          <cell r="AT230">
            <v>0.43019167262664176</v>
          </cell>
          <cell r="AU230">
            <v>0.7024481423532043</v>
          </cell>
          <cell r="AV230">
            <v>3.0830049513197935</v>
          </cell>
          <cell r="AW230">
            <v>387.42182824188887</v>
          </cell>
          <cell r="AX230">
            <v>0.68309388367222668</v>
          </cell>
          <cell r="AY230">
            <v>205.60450196964803</v>
          </cell>
          <cell r="AZ230" t="str">
            <v>85°02'18''</v>
          </cell>
          <cell r="BA230" t="e">
            <v>#VALUE!</v>
          </cell>
          <cell r="BB230">
            <v>1E-3</v>
          </cell>
          <cell r="BC230" t="e">
            <v>#VALUE!</v>
          </cell>
          <cell r="BD230" t="e">
            <v>#VALUE!</v>
          </cell>
          <cell r="BE230" t="e">
            <v>#VALUE!</v>
          </cell>
          <cell r="BF230" t="e">
            <v>#VALUE!</v>
          </cell>
          <cell r="BG230" t="e">
            <v>#VALUE!</v>
          </cell>
          <cell r="BH230" t="e">
            <v>#VALUE!</v>
          </cell>
          <cell r="BI230" t="e">
            <v>#VALUE!</v>
          </cell>
          <cell r="BJ230" t="e">
            <v>#VALUE!</v>
          </cell>
          <cell r="BK230" t="e">
            <v>#VALUE!</v>
          </cell>
          <cell r="BL230" t="e">
            <v>#VALUE!</v>
          </cell>
          <cell r="BM230" t="e">
            <v>#VALUE!</v>
          </cell>
          <cell r="BN230">
            <v>3.0000000000086402E-2</v>
          </cell>
          <cell r="BO230">
            <v>691.16</v>
          </cell>
          <cell r="BP230">
            <v>689.65</v>
          </cell>
          <cell r="BQ230">
            <v>691.56</v>
          </cell>
          <cell r="BR230">
            <v>690.05</v>
          </cell>
          <cell r="BS230">
            <v>694.8</v>
          </cell>
          <cell r="BT230">
            <v>692.5</v>
          </cell>
          <cell r="BU230" t="str">
            <v/>
          </cell>
          <cell r="BV230">
            <v>3.2400000000000091</v>
          </cell>
          <cell r="BW230">
            <v>2.4500000000000455</v>
          </cell>
          <cell r="BX230">
            <v>3.640000000000009</v>
          </cell>
          <cell r="BY230">
            <v>400</v>
          </cell>
          <cell r="BZ230">
            <v>0.9</v>
          </cell>
          <cell r="CA230">
            <v>0.5</v>
          </cell>
          <cell r="CB230">
            <v>2.8450000000000273</v>
          </cell>
          <cell r="CC230">
            <v>3</v>
          </cell>
          <cell r="CD230">
            <v>2.042046235780774</v>
          </cell>
          <cell r="CE230">
            <v>2977.3034117683687</v>
          </cell>
          <cell r="CF230">
            <v>1.8931359577848417E-2</v>
          </cell>
          <cell r="CG230">
            <v>693.20204725520682</v>
          </cell>
          <cell r="CH230">
            <v>3670.5054590235754</v>
          </cell>
          <cell r="CI230">
            <v>2</v>
          </cell>
          <cell r="CJ230">
            <v>1</v>
          </cell>
          <cell r="CK230">
            <v>1.5</v>
          </cell>
          <cell r="CL230">
            <v>3059</v>
          </cell>
          <cell r="CM230">
            <v>1.7998555699690628</v>
          </cell>
          <cell r="CN230">
            <v>1.9</v>
          </cell>
          <cell r="CO230" t="str">
            <v/>
          </cell>
          <cell r="CP230">
            <v>3</v>
          </cell>
          <cell r="CQ230">
            <v>3</v>
          </cell>
          <cell r="DV230" t="str">
            <v>400 mm</v>
          </cell>
          <cell r="DW230">
            <v>37.729999999999997</v>
          </cell>
          <cell r="DX230" t="str">
            <v>1</v>
          </cell>
          <cell r="DY230" t="str">
            <v>CS</v>
          </cell>
          <cell r="DZ230">
            <v>691.16</v>
          </cell>
          <cell r="EA230">
            <v>689.65</v>
          </cell>
        </row>
        <row r="231">
          <cell r="A231">
            <v>145</v>
          </cell>
          <cell r="B231" t="str">
            <v>C75A</v>
          </cell>
          <cell r="C231" t="str">
            <v>ALIV75B</v>
          </cell>
          <cell r="F231">
            <v>2.5316468649999999</v>
          </cell>
          <cell r="G231">
            <v>2.33</v>
          </cell>
          <cell r="K231">
            <v>0.38256362378372682</v>
          </cell>
          <cell r="L231">
            <v>14.400406416079406</v>
          </cell>
          <cell r="M231">
            <v>14.400406416079406</v>
          </cell>
          <cell r="N231">
            <v>154.99085164316728</v>
          </cell>
          <cell r="O231">
            <v>0.63090702604482141</v>
          </cell>
          <cell r="P231">
            <v>251.49163499685122</v>
          </cell>
          <cell r="Q231">
            <v>0</v>
          </cell>
          <cell r="R231">
            <v>0</v>
          </cell>
          <cell r="S231">
            <v>5.7860149749999987</v>
          </cell>
          <cell r="U231">
            <v>2190</v>
          </cell>
          <cell r="V231">
            <v>158.4</v>
          </cell>
          <cell r="Y231">
            <v>0</v>
          </cell>
          <cell r="AB231" t="str">
            <v/>
          </cell>
          <cell r="AC231">
            <v>126.72000000000001</v>
          </cell>
          <cell r="AD231">
            <v>3.2120000000000006</v>
          </cell>
          <cell r="AE231">
            <v>11.418041783794999</v>
          </cell>
          <cell r="AF231">
            <v>11.418041783794999</v>
          </cell>
          <cell r="AG231">
            <v>13.153846276294999</v>
          </cell>
          <cell r="AH231">
            <v>264.64548127314623</v>
          </cell>
          <cell r="AI231">
            <v>66.039999999999992</v>
          </cell>
          <cell r="AJ231">
            <v>3.91</v>
          </cell>
          <cell r="AK231">
            <v>16</v>
          </cell>
          <cell r="AL231">
            <v>0.4</v>
          </cell>
          <cell r="AM231">
            <v>1.4E-2</v>
          </cell>
          <cell r="AN231">
            <v>0.27423915863037113</v>
          </cell>
          <cell r="AO231">
            <v>0.36074218750000003</v>
          </cell>
          <cell r="AP231">
            <v>0.68559789657592773</v>
          </cell>
          <cell r="AQ231">
            <v>2.8818844512036366</v>
          </cell>
          <cell r="AR231">
            <v>1.8488723986948947</v>
          </cell>
          <cell r="AS231">
            <v>3.321945364258351</v>
          </cell>
          <cell r="AT231">
            <v>0.42330570795562111</v>
          </cell>
          <cell r="AU231">
            <v>0.69754486658599224</v>
          </cell>
          <cell r="AV231">
            <v>3.0481238230164567</v>
          </cell>
          <cell r="AW231">
            <v>383.03853638482144</v>
          </cell>
          <cell r="AX231">
            <v>0.69091085134908969</v>
          </cell>
          <cell r="AY231">
            <v>202.11379254880276</v>
          </cell>
          <cell r="AZ231" t="str">
            <v>03°29'27''</v>
          </cell>
          <cell r="BA231" t="e">
            <v>#VALUE!</v>
          </cell>
          <cell r="BB231">
            <v>1E-3</v>
          </cell>
          <cell r="BC231" t="e">
            <v>#VALUE!</v>
          </cell>
          <cell r="BD231" t="e">
            <v>#VALUE!</v>
          </cell>
          <cell r="BE231" t="e">
            <v>#VALUE!</v>
          </cell>
          <cell r="BF231" t="e">
            <v>#VALUE!</v>
          </cell>
          <cell r="BG231" t="e">
            <v>#VALUE!</v>
          </cell>
          <cell r="BH231" t="e">
            <v>#VALUE!</v>
          </cell>
          <cell r="BI231" t="e">
            <v>#VALUE!</v>
          </cell>
          <cell r="BJ231" t="e">
            <v>#VALUE!</v>
          </cell>
          <cell r="BK231" t="e">
            <v>#VALUE!</v>
          </cell>
          <cell r="BL231" t="e">
            <v>#VALUE!</v>
          </cell>
          <cell r="BM231" t="e">
            <v>#VALUE!</v>
          </cell>
          <cell r="BN231">
            <v>6.9999999999936335E-2</v>
          </cell>
          <cell r="BO231">
            <v>689.58</v>
          </cell>
          <cell r="BP231">
            <v>687</v>
          </cell>
          <cell r="BQ231">
            <v>689.98</v>
          </cell>
          <cell r="BR231">
            <v>687.4</v>
          </cell>
          <cell r="BS231">
            <v>692.5</v>
          </cell>
          <cell r="BT231">
            <v>688</v>
          </cell>
          <cell r="BU231" t="str">
            <v/>
          </cell>
          <cell r="BV231">
            <v>2.5199999999999818</v>
          </cell>
          <cell r="BW231">
            <v>0.60000000000002274</v>
          </cell>
          <cell r="BX231">
            <v>2.9199999999999817</v>
          </cell>
          <cell r="BY231">
            <v>400</v>
          </cell>
          <cell r="BZ231">
            <v>0.9</v>
          </cell>
          <cell r="CA231">
            <v>0.5</v>
          </cell>
          <cell r="CB231">
            <v>1.5600000000000023</v>
          </cell>
          <cell r="CC231">
            <v>4</v>
          </cell>
          <cell r="CD231">
            <v>1.2502326693100456</v>
          </cell>
          <cell r="CE231">
            <v>1974.7425011752173</v>
          </cell>
          <cell r="CF231">
            <v>5.7927048862830177E-2</v>
          </cell>
          <cell r="CG231">
            <v>1924.5873652743965</v>
          </cell>
          <cell r="CH231">
            <v>3899.3298664496137</v>
          </cell>
          <cell r="CI231">
            <v>2</v>
          </cell>
          <cell r="CJ231">
            <v>1</v>
          </cell>
          <cell r="CK231">
            <v>1.5</v>
          </cell>
          <cell r="CL231">
            <v>3059</v>
          </cell>
          <cell r="CM231">
            <v>1.9120610656013144</v>
          </cell>
          <cell r="CN231">
            <v>2.2000000000000002</v>
          </cell>
          <cell r="CO231" t="str">
            <v/>
          </cell>
          <cell r="CP231">
            <v>3</v>
          </cell>
          <cell r="CQ231">
            <v>3</v>
          </cell>
          <cell r="DV231" t="str">
            <v>400 mm</v>
          </cell>
          <cell r="DW231">
            <v>66.039999999999992</v>
          </cell>
          <cell r="DX231" t="str">
            <v>1</v>
          </cell>
          <cell r="DY231" t="str">
            <v>CS</v>
          </cell>
          <cell r="DZ231">
            <v>689.58</v>
          </cell>
          <cell r="EA231">
            <v>687</v>
          </cell>
        </row>
        <row r="232">
          <cell r="A232">
            <v>146</v>
          </cell>
          <cell r="B232" t="str">
            <v>ALIV75B</v>
          </cell>
          <cell r="C232" t="str">
            <v>C75C</v>
          </cell>
          <cell r="G232" t="str">
            <v/>
          </cell>
          <cell r="K232" t="str">
            <v/>
          </cell>
          <cell r="L232" t="str">
            <v/>
          </cell>
          <cell r="M232" t="str">
            <v/>
          </cell>
          <cell r="N232">
            <v>0</v>
          </cell>
          <cell r="O232" t="str">
            <v/>
          </cell>
          <cell r="P232" t="str">
            <v/>
          </cell>
          <cell r="Q232">
            <v>0</v>
          </cell>
          <cell r="R232">
            <v>0</v>
          </cell>
          <cell r="S232">
            <v>5.7860149749999987</v>
          </cell>
          <cell r="U232">
            <v>2190</v>
          </cell>
          <cell r="V232">
            <v>158.4</v>
          </cell>
          <cell r="Y232">
            <v>0</v>
          </cell>
          <cell r="AB232" t="str">
            <v/>
          </cell>
          <cell r="AC232">
            <v>126.72000000000001</v>
          </cell>
          <cell r="AD232">
            <v>3.2120000000000006</v>
          </cell>
          <cell r="AE232">
            <v>11.418041783794999</v>
          </cell>
          <cell r="AF232">
            <v>11.418041783794999</v>
          </cell>
          <cell r="AG232">
            <v>13.153846276294999</v>
          </cell>
          <cell r="AH232">
            <v>13.153846276294999</v>
          </cell>
          <cell r="AI232">
            <v>30.59</v>
          </cell>
          <cell r="AJ232">
            <v>5.13</v>
          </cell>
          <cell r="AK232">
            <v>16</v>
          </cell>
          <cell r="AL232">
            <v>0.4</v>
          </cell>
          <cell r="AM232">
            <v>1.4E-2</v>
          </cell>
          <cell r="AN232">
            <v>5.3025054931640628E-2</v>
          </cell>
          <cell r="AO232">
            <v>7.9687500000000022E-2</v>
          </cell>
          <cell r="AP232">
            <v>0.13256263732910156</v>
          </cell>
          <cell r="AQ232">
            <v>1.3317972571314405</v>
          </cell>
          <cell r="AR232">
            <v>2.2265388442684078</v>
          </cell>
          <cell r="AS232">
            <v>1.0824136155440671</v>
          </cell>
          <cell r="AT232">
            <v>9.0401831503711921E-2</v>
          </cell>
          <cell r="AU232">
            <v>0.14342688643535256</v>
          </cell>
          <cell r="AV232">
            <v>3.4914265418376598</v>
          </cell>
          <cell r="AW232">
            <v>438.7455989754244</v>
          </cell>
          <cell r="AX232">
            <v>2.9980577143137999E-2</v>
          </cell>
          <cell r="AY232">
            <v>207.94732962731675</v>
          </cell>
          <cell r="AZ232" t="str">
            <v>05°50'01''</v>
          </cell>
          <cell r="BA232" t="e">
            <v>#VALUE!</v>
          </cell>
          <cell r="BB232">
            <v>1E-3</v>
          </cell>
          <cell r="BC232" t="e">
            <v>#VALUE!</v>
          </cell>
          <cell r="BD232" t="e">
            <v>#VALUE!</v>
          </cell>
          <cell r="BE232" t="e">
            <v>#VALUE!</v>
          </cell>
          <cell r="BF232" t="e">
            <v>#VALUE!</v>
          </cell>
          <cell r="BG232" t="e">
            <v>#VALUE!</v>
          </cell>
          <cell r="BH232" t="e">
            <v>#VALUE!</v>
          </cell>
          <cell r="BI232" t="e">
            <v>#VALUE!</v>
          </cell>
          <cell r="BJ232" t="e">
            <v>#VALUE!</v>
          </cell>
          <cell r="BK232" t="e">
            <v>#VALUE!</v>
          </cell>
          <cell r="BL232" t="e">
            <v>#VALUE!</v>
          </cell>
          <cell r="BM232" t="e">
            <v>#VALUE!</v>
          </cell>
          <cell r="BN232">
            <v>2.9999999999972715E-2</v>
          </cell>
          <cell r="BO232">
            <v>686.97</v>
          </cell>
          <cell r="BP232">
            <v>685.4</v>
          </cell>
          <cell r="BQ232">
            <v>687.37</v>
          </cell>
          <cell r="BR232">
            <v>685.8</v>
          </cell>
          <cell r="BS232">
            <v>688</v>
          </cell>
          <cell r="BT232">
            <v>687</v>
          </cell>
          <cell r="BU232" t="str">
            <v/>
          </cell>
          <cell r="BV232">
            <v>0.62999999999999545</v>
          </cell>
          <cell r="BW232">
            <v>1.2000000000000455</v>
          </cell>
          <cell r="BX232">
            <v>1.0299999999999954</v>
          </cell>
          <cell r="BY232">
            <v>400</v>
          </cell>
          <cell r="BZ232">
            <v>0.9</v>
          </cell>
          <cell r="CA232">
            <v>0.5</v>
          </cell>
          <cell r="CB232">
            <v>0.91500000000002046</v>
          </cell>
          <cell r="CC232">
            <v>5</v>
          </cell>
          <cell r="CD232">
            <v>0.83533472829343924</v>
          </cell>
          <cell r="CE232">
            <v>1150.255920860066</v>
          </cell>
          <cell r="CF232">
            <v>0.13793420081894148</v>
          </cell>
          <cell r="CG232">
            <v>5364.0418306843303</v>
          </cell>
          <cell r="CH232">
            <v>6514.2977515443963</v>
          </cell>
          <cell r="CI232">
            <v>2</v>
          </cell>
          <cell r="CJ232">
            <v>1</v>
          </cell>
          <cell r="CK232">
            <v>1.5</v>
          </cell>
          <cell r="CL232">
            <v>3059</v>
          </cell>
          <cell r="CM232">
            <v>3.1943271092895045</v>
          </cell>
          <cell r="CN232">
            <v>4</v>
          </cell>
          <cell r="CO232" t="str">
            <v/>
          </cell>
          <cell r="CP232">
            <v>3</v>
          </cell>
          <cell r="CQ232">
            <v>3</v>
          </cell>
          <cell r="DV232" t="str">
            <v>400 mm</v>
          </cell>
          <cell r="DW232">
            <v>30.59</v>
          </cell>
          <cell r="DX232" t="str">
            <v>1</v>
          </cell>
          <cell r="DY232" t="str">
            <v>CS</v>
          </cell>
          <cell r="DZ232">
            <v>686.97</v>
          </cell>
          <cell r="EA232">
            <v>685.4</v>
          </cell>
        </row>
        <row r="233">
          <cell r="A233">
            <v>144</v>
          </cell>
          <cell r="B233" t="str">
            <v>ALIV75B</v>
          </cell>
          <cell r="C233" t="str">
            <v>BOT 75B</v>
          </cell>
          <cell r="F233">
            <v>2.5316468649999999</v>
          </cell>
          <cell r="G233">
            <v>2.33</v>
          </cell>
          <cell r="K233">
            <v>3.7567191116015817E-3</v>
          </cell>
          <cell r="L233">
            <v>14.021599511407281</v>
          </cell>
          <cell r="M233">
            <v>14.021599511407281</v>
          </cell>
          <cell r="N233">
            <v>157.34315439165252</v>
          </cell>
          <cell r="O233">
            <v>0.65452702702702559</v>
          </cell>
          <cell r="P233">
            <v>251.49163499685122</v>
          </cell>
          <cell r="Q233">
            <v>0</v>
          </cell>
          <cell r="R233">
            <v>0</v>
          </cell>
          <cell r="V233">
            <v>158.4</v>
          </cell>
          <cell r="Y233">
            <v>0</v>
          </cell>
          <cell r="AB233" t="str">
            <v/>
          </cell>
          <cell r="AC233" t="str">
            <v/>
          </cell>
          <cell r="AD233" t="str">
            <v/>
          </cell>
          <cell r="AE233" t="str">
            <v/>
          </cell>
          <cell r="AF233" t="str">
            <v/>
          </cell>
          <cell r="AG233" t="str">
            <v/>
          </cell>
          <cell r="AH233">
            <v>251.49163499685122</v>
          </cell>
          <cell r="AI233">
            <v>1.4800000000000002</v>
          </cell>
          <cell r="AJ233">
            <v>18.920000000000002</v>
          </cell>
          <cell r="AK233">
            <v>10</v>
          </cell>
          <cell r="AL233">
            <v>0.22700000000000001</v>
          </cell>
          <cell r="AM233">
            <v>0.01</v>
          </cell>
          <cell r="AN233">
            <v>0.19865032863616944</v>
          </cell>
          <cell r="AO233">
            <v>0.22688396453857423</v>
          </cell>
          <cell r="AP233">
            <v>0.87511157989501953</v>
          </cell>
          <cell r="AQ233">
            <v>6.6966665482703718</v>
          </cell>
          <cell r="AR233">
            <v>4.27062331427706</v>
          </cell>
          <cell r="AS233">
            <v>10.966331396757798</v>
          </cell>
          <cell r="AT233">
            <v>2.2856953546749956</v>
          </cell>
          <cell r="AU233">
            <v>2.4843456833111652</v>
          </cell>
          <cell r="AV233">
            <v>6.4344298755729161</v>
          </cell>
          <cell r="AW233">
            <v>260.40640854220578</v>
          </cell>
          <cell r="AX233">
            <v>0.96576592106445913</v>
          </cell>
          <cell r="AY233">
            <v>159.53207548983758</v>
          </cell>
          <cell r="AZ233" t="b">
            <v>0</v>
          </cell>
          <cell r="BA233" t="str">
            <v/>
          </cell>
          <cell r="BB233" t="str">
            <v/>
          </cell>
          <cell r="BC233" t="str">
            <v/>
          </cell>
          <cell r="BD233" t="str">
            <v/>
          </cell>
          <cell r="BE233" t="str">
            <v/>
          </cell>
          <cell r="BF233" t="str">
            <v/>
          </cell>
          <cell r="BG233">
            <v>3.2677557264939012</v>
          </cell>
          <cell r="BH233">
            <v>5.2863436123348011</v>
          </cell>
          <cell r="BI233">
            <v>1.2</v>
          </cell>
          <cell r="BJ233" t="str">
            <v/>
          </cell>
          <cell r="BK233" t="str">
            <v/>
          </cell>
          <cell r="BL233" t="str">
            <v/>
          </cell>
          <cell r="BM233">
            <v>5.7463909103841164</v>
          </cell>
          <cell r="BN233">
            <v>3.0499999999999545</v>
          </cell>
          <cell r="BO233">
            <v>686.6</v>
          </cell>
          <cell r="BP233">
            <v>686.32</v>
          </cell>
          <cell r="BQ233">
            <v>686.827</v>
          </cell>
          <cell r="BR233">
            <v>686.54700000000003</v>
          </cell>
          <cell r="BS233">
            <v>688</v>
          </cell>
          <cell r="BT233">
            <v>687.2</v>
          </cell>
          <cell r="BU233" t="b">
            <v>0</v>
          </cell>
          <cell r="BV233">
            <v>1.1730000000000018</v>
          </cell>
          <cell r="BW233">
            <v>0.65300000000002001</v>
          </cell>
          <cell r="BX233">
            <v>1.4000000000000019</v>
          </cell>
          <cell r="BY233">
            <v>250</v>
          </cell>
          <cell r="BZ233">
            <v>0.65</v>
          </cell>
          <cell r="CA233">
            <v>0.25</v>
          </cell>
          <cell r="CB233">
            <v>0.91300000000001091</v>
          </cell>
          <cell r="CC233">
            <v>3</v>
          </cell>
          <cell r="CD233">
            <v>1.1462076925960107</v>
          </cell>
          <cell r="CE233">
            <v>1643.4000000000196</v>
          </cell>
          <cell r="CF233">
            <v>7.5455479958854432E-2</v>
          </cell>
          <cell r="CG233">
            <v>2245.2725303898396</v>
          </cell>
          <cell r="CH233">
            <v>3888.6725303898593</v>
          </cell>
          <cell r="CI233">
            <v>4</v>
          </cell>
          <cell r="CJ233">
            <v>1</v>
          </cell>
          <cell r="CK233" t="str">
            <v/>
          </cell>
          <cell r="CL233" t="str">
            <v/>
          </cell>
          <cell r="CM233" t="str">
            <v/>
          </cell>
          <cell r="CN233" t="str">
            <v/>
          </cell>
          <cell r="CO233">
            <v>0.51359213814249205</v>
          </cell>
          <cell r="CP233">
            <v>3</v>
          </cell>
          <cell r="CQ233">
            <v>3</v>
          </cell>
          <cell r="DV233" t="str">
            <v>250 mm</v>
          </cell>
          <cell r="DW233">
            <v>1.4800000000000002</v>
          </cell>
          <cell r="DX233" t="str">
            <v>-</v>
          </cell>
          <cell r="DY233" t="str">
            <v>PVC</v>
          </cell>
          <cell r="DZ233">
            <v>686.6</v>
          </cell>
          <cell r="EA233">
            <v>686.32</v>
          </cell>
        </row>
        <row r="234">
          <cell r="A234">
            <v>147</v>
          </cell>
          <cell r="B234" t="str">
            <v>C75C</v>
          </cell>
          <cell r="C234" t="str">
            <v>C75D</v>
          </cell>
          <cell r="F234">
            <v>0</v>
          </cell>
          <cell r="G234" t="str">
            <v/>
          </cell>
          <cell r="K234" t="str">
            <v/>
          </cell>
          <cell r="L234" t="str">
            <v/>
          </cell>
          <cell r="M234" t="str">
            <v/>
          </cell>
          <cell r="N234">
            <v>0</v>
          </cell>
          <cell r="O234" t="str">
            <v/>
          </cell>
          <cell r="P234" t="str">
            <v/>
          </cell>
          <cell r="Q234">
            <v>0</v>
          </cell>
          <cell r="R234">
            <v>0</v>
          </cell>
          <cell r="S234">
            <v>5.7860149749999987</v>
          </cell>
          <cell r="U234">
            <v>2190</v>
          </cell>
          <cell r="V234">
            <v>158.4</v>
          </cell>
          <cell r="Y234">
            <v>0</v>
          </cell>
          <cell r="AB234" t="str">
            <v/>
          </cell>
          <cell r="AC234">
            <v>126.72000000000001</v>
          </cell>
          <cell r="AD234">
            <v>3.2120000000000006</v>
          </cell>
          <cell r="AE234">
            <v>11.418041783794999</v>
          </cell>
          <cell r="AF234">
            <v>11.418041783794999</v>
          </cell>
          <cell r="AG234">
            <v>13.153846276294999</v>
          </cell>
          <cell r="AH234">
            <v>13.153846276294999</v>
          </cell>
          <cell r="AI234">
            <v>41.209999999999994</v>
          </cell>
          <cell r="AJ234">
            <v>6.84</v>
          </cell>
          <cell r="AK234">
            <v>10</v>
          </cell>
          <cell r="AL234">
            <v>0.25</v>
          </cell>
          <cell r="AM234">
            <v>1.4E-2</v>
          </cell>
          <cell r="AN234">
            <v>5.7461738586425781E-2</v>
          </cell>
          <cell r="AO234">
            <v>9.1796875E-2</v>
          </cell>
          <cell r="AP234">
            <v>0.22984695434570313</v>
          </cell>
          <cell r="AQ234">
            <v>1.5436863870633328</v>
          </cell>
          <cell r="AR234">
            <v>2.4467695095000432</v>
          </cell>
          <cell r="AS234">
            <v>1.44053276296088</v>
          </cell>
          <cell r="AT234">
            <v>0.12145604799208184</v>
          </cell>
          <cell r="AU234">
            <v>0.17891778657850763</v>
          </cell>
          <cell r="AV234">
            <v>2.9470824687671717</v>
          </cell>
          <cell r="AW234">
            <v>144.66457239690968</v>
          </cell>
          <cell r="AX234">
            <v>9.0926520974363947E-2</v>
          </cell>
          <cell r="AY234">
            <v>206.03110529619542</v>
          </cell>
          <cell r="AZ234" t="str">
            <v>01°54'58''</v>
          </cell>
          <cell r="BA234" t="e">
            <v>#VALUE!</v>
          </cell>
          <cell r="BB234">
            <v>3.5000000000000003E-2</v>
          </cell>
          <cell r="BC234" t="e">
            <v>#VALUE!</v>
          </cell>
          <cell r="BD234" t="e">
            <v>#VALUE!</v>
          </cell>
          <cell r="BE234" t="e">
            <v>#VALUE!</v>
          </cell>
          <cell r="BF234" t="e">
            <v>#VALUE!</v>
          </cell>
          <cell r="BG234" t="e">
            <v>#VALUE!</v>
          </cell>
          <cell r="BH234" t="e">
            <v>#VALUE!</v>
          </cell>
          <cell r="BI234" t="e">
            <v>#VALUE!</v>
          </cell>
          <cell r="BJ234" t="e">
            <v>#VALUE!</v>
          </cell>
          <cell r="BK234" t="e">
            <v>#VALUE!</v>
          </cell>
          <cell r="BL234" t="e">
            <v>#VALUE!</v>
          </cell>
          <cell r="BM234" t="e">
            <v>#VALUE!</v>
          </cell>
          <cell r="BN234">
            <v>2.9999999999972715E-2</v>
          </cell>
          <cell r="BO234">
            <v>685.37</v>
          </cell>
          <cell r="BP234">
            <v>682.55</v>
          </cell>
          <cell r="BQ234">
            <v>685.62</v>
          </cell>
          <cell r="BR234">
            <v>682.8</v>
          </cell>
          <cell r="BS234">
            <v>687</v>
          </cell>
          <cell r="BT234">
            <v>684</v>
          </cell>
          <cell r="BU234" t="str">
            <v/>
          </cell>
          <cell r="BV234">
            <v>1.3799999999999955</v>
          </cell>
          <cell r="BW234">
            <v>1.2000000000000455</v>
          </cell>
          <cell r="BX234">
            <v>1.6299999999999955</v>
          </cell>
          <cell r="BY234">
            <v>250</v>
          </cell>
          <cell r="BZ234">
            <v>0.71250000000000002</v>
          </cell>
          <cell r="CA234">
            <v>0.3125</v>
          </cell>
          <cell r="CB234">
            <v>1.2900000000000205</v>
          </cell>
          <cell r="CC234">
            <v>5</v>
          </cell>
          <cell r="CD234">
            <v>1.288232296427344</v>
          </cell>
          <cell r="CE234">
            <v>1111.7646004464295</v>
          </cell>
          <cell r="CF234">
            <v>5.1365772084149275E-2</v>
          </cell>
          <cell r="CG234">
            <v>1597.98940243673</v>
          </cell>
          <cell r="CH234">
            <v>2709.7540028831595</v>
          </cell>
          <cell r="CI234">
            <v>2</v>
          </cell>
          <cell r="CJ234">
            <v>1</v>
          </cell>
          <cell r="CK234">
            <v>1.5</v>
          </cell>
          <cell r="CL234">
            <v>2345</v>
          </cell>
          <cell r="CM234">
            <v>1.7333181255116159</v>
          </cell>
          <cell r="CN234">
            <v>1.9</v>
          </cell>
          <cell r="CO234" t="str">
            <v/>
          </cell>
          <cell r="CP234">
            <v>3</v>
          </cell>
          <cell r="CQ234">
            <v>3</v>
          </cell>
          <cell r="DV234" t="str">
            <v>250 mm</v>
          </cell>
          <cell r="DW234">
            <v>41.209999999999994</v>
          </cell>
          <cell r="DX234" t="str">
            <v>1</v>
          </cell>
          <cell r="DY234" t="str">
            <v>CS</v>
          </cell>
          <cell r="DZ234">
            <v>685.37</v>
          </cell>
          <cell r="EA234">
            <v>682.55</v>
          </cell>
        </row>
        <row r="235">
          <cell r="A235">
            <v>148</v>
          </cell>
          <cell r="B235" t="str">
            <v>C75D</v>
          </cell>
          <cell r="C235" t="str">
            <v>C75E</v>
          </cell>
          <cell r="F235">
            <v>0</v>
          </cell>
          <cell r="G235" t="str">
            <v/>
          </cell>
          <cell r="K235" t="str">
            <v/>
          </cell>
          <cell r="L235" t="str">
            <v/>
          </cell>
          <cell r="M235" t="str">
            <v/>
          </cell>
          <cell r="N235">
            <v>0</v>
          </cell>
          <cell r="O235" t="str">
            <v/>
          </cell>
          <cell r="P235" t="str">
            <v/>
          </cell>
          <cell r="Q235">
            <v>0</v>
          </cell>
          <cell r="R235">
            <v>0</v>
          </cell>
          <cell r="S235">
            <v>5.7860149749999987</v>
          </cell>
          <cell r="U235">
            <v>2190</v>
          </cell>
          <cell r="V235">
            <v>158.4</v>
          </cell>
          <cell r="Y235">
            <v>0</v>
          </cell>
          <cell r="AB235" t="str">
            <v/>
          </cell>
          <cell r="AC235">
            <v>126.72000000000001</v>
          </cell>
          <cell r="AD235">
            <v>3.2120000000000006</v>
          </cell>
          <cell r="AE235">
            <v>11.418041783794999</v>
          </cell>
          <cell r="AF235">
            <v>11.418041783794999</v>
          </cell>
          <cell r="AG235">
            <v>13.153846276294999</v>
          </cell>
          <cell r="AH235">
            <v>13.153846276294999</v>
          </cell>
          <cell r="AI235">
            <v>44.849999999999994</v>
          </cell>
          <cell r="AJ235">
            <v>8.85</v>
          </cell>
          <cell r="AK235">
            <v>10</v>
          </cell>
          <cell r="AL235">
            <v>0.25</v>
          </cell>
          <cell r="AM235">
            <v>1.4E-2</v>
          </cell>
          <cell r="AN235">
            <v>5.3893566131591797E-2</v>
          </cell>
          <cell r="AO235">
            <v>9.1796875E-2</v>
          </cell>
          <cell r="AP235">
            <v>0.21557426452636719</v>
          </cell>
          <cell r="AQ235">
            <v>1.6910057985597304</v>
          </cell>
          <cell r="AR235">
            <v>2.7733360996140051</v>
          </cell>
          <cell r="AS235">
            <v>1.7613061396971472</v>
          </cell>
          <cell r="AT235">
            <v>0.14574416976364074</v>
          </cell>
          <cell r="AU235">
            <v>0.19963773589523254</v>
          </cell>
          <cell r="AV235">
            <v>3.3522459399304405</v>
          </cell>
          <cell r="AW235">
            <v>164.55298777987005</v>
          </cell>
          <cell r="AX235">
            <v>7.9936842556098051E-2</v>
          </cell>
          <cell r="AY235">
            <v>224.59660014672079</v>
          </cell>
          <cell r="AZ235" t="str">
            <v>18°33'56''</v>
          </cell>
          <cell r="BA235" t="e">
            <v>#VALUE!</v>
          </cell>
          <cell r="BB235">
            <v>2.1000000000000001E-2</v>
          </cell>
          <cell r="BC235" t="e">
            <v>#VALUE!</v>
          </cell>
          <cell r="BD235" t="e">
            <v>#VALUE!</v>
          </cell>
          <cell r="BE235" t="e">
            <v>#VALUE!</v>
          </cell>
          <cell r="BF235" t="e">
            <v>#VALUE!</v>
          </cell>
          <cell r="BG235" t="e">
            <v>#VALUE!</v>
          </cell>
          <cell r="BH235" t="e">
            <v>#VALUE!</v>
          </cell>
          <cell r="BI235" t="e">
            <v>#VALUE!</v>
          </cell>
          <cell r="BJ235" t="e">
            <v>#VALUE!</v>
          </cell>
          <cell r="BK235" t="e">
            <v>#VALUE!</v>
          </cell>
          <cell r="BL235" t="e">
            <v>#VALUE!</v>
          </cell>
          <cell r="BM235" t="e">
            <v>#VALUE!</v>
          </cell>
          <cell r="BN235">
            <v>2.9999999999972715E-2</v>
          </cell>
          <cell r="BO235">
            <v>682.52</v>
          </cell>
          <cell r="BP235">
            <v>678.55</v>
          </cell>
          <cell r="BQ235">
            <v>682.77</v>
          </cell>
          <cell r="BR235">
            <v>678.8</v>
          </cell>
          <cell r="BS235">
            <v>684</v>
          </cell>
          <cell r="BT235">
            <v>680</v>
          </cell>
          <cell r="BU235" t="str">
            <v/>
          </cell>
          <cell r="BV235">
            <v>1.2300000000000182</v>
          </cell>
          <cell r="BW235">
            <v>1.2000000000000455</v>
          </cell>
          <cell r="BX235">
            <v>1.4800000000000182</v>
          </cell>
          <cell r="BY235">
            <v>250</v>
          </cell>
          <cell r="BZ235">
            <v>0.71250000000000002</v>
          </cell>
          <cell r="CA235">
            <v>0.3125</v>
          </cell>
          <cell r="CB235">
            <v>1.2150000000000318</v>
          </cell>
          <cell r="CC235">
            <v>5</v>
          </cell>
          <cell r="CD235">
            <v>1.236121119535293</v>
          </cell>
          <cell r="CE235">
            <v>1066.7918405514506</v>
          </cell>
          <cell r="CF235">
            <v>5.6892516618715638E-2</v>
          </cell>
          <cell r="CG235">
            <v>1779.7324552890548</v>
          </cell>
          <cell r="CH235">
            <v>2846.5242958405051</v>
          </cell>
          <cell r="CI235">
            <v>2</v>
          </cell>
          <cell r="CJ235">
            <v>1</v>
          </cell>
          <cell r="CK235">
            <v>1.5</v>
          </cell>
          <cell r="CL235">
            <v>2345</v>
          </cell>
          <cell r="CM235">
            <v>1.8208044536293211</v>
          </cell>
          <cell r="CN235">
            <v>1.9</v>
          </cell>
          <cell r="CO235" t="str">
            <v/>
          </cell>
          <cell r="CP235">
            <v>3</v>
          </cell>
          <cell r="CQ235">
            <v>3</v>
          </cell>
          <cell r="DV235" t="str">
            <v>250 mm</v>
          </cell>
          <cell r="DW235">
            <v>44.849999999999994</v>
          </cell>
          <cell r="DX235" t="str">
            <v>1</v>
          </cell>
          <cell r="DY235" t="str">
            <v>CS</v>
          </cell>
          <cell r="DZ235">
            <v>682.52</v>
          </cell>
          <cell r="EA235">
            <v>678.55</v>
          </cell>
        </row>
        <row r="236">
          <cell r="A236">
            <v>147</v>
          </cell>
          <cell r="B236" t="str">
            <v>C75E</v>
          </cell>
          <cell r="C236" t="str">
            <v>C75F</v>
          </cell>
          <cell r="F236">
            <v>0</v>
          </cell>
          <cell r="G236" t="str">
            <v/>
          </cell>
          <cell r="K236" t="str">
            <v/>
          </cell>
          <cell r="L236" t="str">
            <v/>
          </cell>
          <cell r="M236" t="str">
            <v/>
          </cell>
          <cell r="N236">
            <v>0</v>
          </cell>
          <cell r="O236" t="str">
            <v/>
          </cell>
          <cell r="P236" t="str">
            <v/>
          </cell>
          <cell r="Q236">
            <v>0</v>
          </cell>
          <cell r="R236">
            <v>0</v>
          </cell>
          <cell r="S236">
            <v>5.7860149749999987</v>
          </cell>
          <cell r="U236">
            <v>2190</v>
          </cell>
          <cell r="V236">
            <v>158.4</v>
          </cell>
          <cell r="Y236">
            <v>0</v>
          </cell>
          <cell r="AB236" t="str">
            <v/>
          </cell>
          <cell r="AC236">
            <v>126.72000000000001</v>
          </cell>
          <cell r="AD236">
            <v>3.2120000000000006</v>
          </cell>
          <cell r="AE236">
            <v>11.418041783794999</v>
          </cell>
          <cell r="AF236">
            <v>11.418041783794999</v>
          </cell>
          <cell r="AG236">
            <v>13.153846276294999</v>
          </cell>
          <cell r="AH236">
            <v>13.153846276294999</v>
          </cell>
          <cell r="AI236">
            <v>43.37</v>
          </cell>
          <cell r="AJ236">
            <v>6.85</v>
          </cell>
          <cell r="AK236">
            <v>10</v>
          </cell>
          <cell r="AL236">
            <v>0.25</v>
          </cell>
          <cell r="AM236">
            <v>1.4E-2</v>
          </cell>
          <cell r="AN236">
            <v>5.7440757751464844E-2</v>
          </cell>
          <cell r="AO236">
            <v>9.1796875E-2</v>
          </cell>
          <cell r="AP236">
            <v>0.22976303100585938</v>
          </cell>
          <cell r="AQ236">
            <v>1.5444845441222612</v>
          </cell>
          <cell r="AR236">
            <v>2.4485119685927472</v>
          </cell>
          <cell r="AS236">
            <v>1.4421759304525255</v>
          </cell>
          <cell r="AT236">
            <v>0.12158167721878435</v>
          </cell>
          <cell r="AU236">
            <v>0.17902243497024919</v>
          </cell>
          <cell r="AV236">
            <v>2.9492359820021234</v>
          </cell>
          <cell r="AW236">
            <v>144.7702827306336</v>
          </cell>
          <cell r="AX236">
            <v>9.0860127010801414E-2</v>
          </cell>
          <cell r="AY236">
            <v>221.89428815702618</v>
          </cell>
          <cell r="AZ236" t="str">
            <v>02°42'08''</v>
          </cell>
          <cell r="BA236" t="e">
            <v>#VALUE!</v>
          </cell>
          <cell r="BB236">
            <v>1E-3</v>
          </cell>
          <cell r="BC236" t="e">
            <v>#VALUE!</v>
          </cell>
          <cell r="BD236" t="e">
            <v>#VALUE!</v>
          </cell>
          <cell r="BE236" t="e">
            <v>#VALUE!</v>
          </cell>
          <cell r="BF236" t="e">
            <v>#VALUE!</v>
          </cell>
          <cell r="BG236" t="e">
            <v>#VALUE!</v>
          </cell>
          <cell r="BH236" t="e">
            <v>#VALUE!</v>
          </cell>
          <cell r="BI236" t="e">
            <v>#VALUE!</v>
          </cell>
          <cell r="BJ236" t="e">
            <v>#VALUE!</v>
          </cell>
          <cell r="BK236" t="e">
            <v>#VALUE!</v>
          </cell>
          <cell r="BL236" t="e">
            <v>#VALUE!</v>
          </cell>
          <cell r="BM236" t="e">
            <v>#VALUE!</v>
          </cell>
          <cell r="BN236">
            <v>2.9999999999972715E-2</v>
          </cell>
          <cell r="BO236">
            <v>678.52</v>
          </cell>
          <cell r="BP236">
            <v>675.55</v>
          </cell>
          <cell r="BQ236">
            <v>678.77</v>
          </cell>
          <cell r="BR236">
            <v>675.8</v>
          </cell>
          <cell r="BS236">
            <v>680</v>
          </cell>
          <cell r="BT236">
            <v>677</v>
          </cell>
          <cell r="BU236" t="str">
            <v/>
          </cell>
          <cell r="BV236">
            <v>1.2300000000000182</v>
          </cell>
          <cell r="BW236">
            <v>1.2000000000000455</v>
          </cell>
          <cell r="BX236">
            <v>1.4800000000000182</v>
          </cell>
          <cell r="BY236">
            <v>250</v>
          </cell>
          <cell r="BZ236">
            <v>0.71250000000000002</v>
          </cell>
          <cell r="CA236">
            <v>0.3125</v>
          </cell>
          <cell r="CB236">
            <v>1.2150000000000318</v>
          </cell>
          <cell r="CC236">
            <v>5</v>
          </cell>
          <cell r="CD236">
            <v>1.236121119535293</v>
          </cell>
          <cell r="CE236">
            <v>1066.7918405514506</v>
          </cell>
          <cell r="CF236">
            <v>5.6892516618715638E-2</v>
          </cell>
          <cell r="CG236">
            <v>1779.7324552890548</v>
          </cell>
          <cell r="CH236">
            <v>2846.5242958405051</v>
          </cell>
          <cell r="CI236">
            <v>2</v>
          </cell>
          <cell r="CJ236">
            <v>1</v>
          </cell>
          <cell r="CK236">
            <v>1.5</v>
          </cell>
          <cell r="CL236">
            <v>2345</v>
          </cell>
          <cell r="CM236">
            <v>1.8208044536293211</v>
          </cell>
          <cell r="CN236">
            <v>1.9</v>
          </cell>
          <cell r="CO236" t="str">
            <v/>
          </cell>
          <cell r="CP236">
            <v>3</v>
          </cell>
          <cell r="CQ236">
            <v>3</v>
          </cell>
          <cell r="DV236" t="str">
            <v>250 mm</v>
          </cell>
          <cell r="DW236">
            <v>43.37</v>
          </cell>
          <cell r="DX236" t="str">
            <v>1</v>
          </cell>
          <cell r="DY236" t="str">
            <v>CS</v>
          </cell>
          <cell r="DZ236">
            <v>678.52</v>
          </cell>
          <cell r="EA236">
            <v>675.55</v>
          </cell>
        </row>
        <row r="237">
          <cell r="A237">
            <v>148</v>
          </cell>
          <cell r="B237" t="str">
            <v>C75F</v>
          </cell>
          <cell r="C237" t="str">
            <v>C75G</v>
          </cell>
          <cell r="F237">
            <v>0</v>
          </cell>
          <cell r="G237" t="str">
            <v/>
          </cell>
          <cell r="K237" t="str">
            <v/>
          </cell>
          <cell r="L237" t="str">
            <v/>
          </cell>
          <cell r="M237" t="str">
            <v/>
          </cell>
          <cell r="N237">
            <v>0</v>
          </cell>
          <cell r="O237" t="str">
            <v/>
          </cell>
          <cell r="P237" t="str">
            <v/>
          </cell>
          <cell r="Q237">
            <v>0</v>
          </cell>
          <cell r="R237">
            <v>0</v>
          </cell>
          <cell r="S237">
            <v>5.7860149749999987</v>
          </cell>
          <cell r="U237">
            <v>2190</v>
          </cell>
          <cell r="V237">
            <v>158.4</v>
          </cell>
          <cell r="Y237">
            <v>0</v>
          </cell>
          <cell r="AB237" t="str">
            <v/>
          </cell>
          <cell r="AC237">
            <v>126.72000000000001</v>
          </cell>
          <cell r="AD237">
            <v>3.2120000000000006</v>
          </cell>
          <cell r="AE237">
            <v>11.418041783794999</v>
          </cell>
          <cell r="AF237">
            <v>11.418041783794999</v>
          </cell>
          <cell r="AG237">
            <v>13.153846276294999</v>
          </cell>
          <cell r="AH237">
            <v>13.153846276294999</v>
          </cell>
          <cell r="AI237">
            <v>79.239999999999995</v>
          </cell>
          <cell r="AJ237">
            <v>6.27</v>
          </cell>
          <cell r="AK237">
            <v>10</v>
          </cell>
          <cell r="AL237">
            <v>0.25</v>
          </cell>
          <cell r="AM237">
            <v>1.4E-2</v>
          </cell>
          <cell r="AN237">
            <v>5.8724880218505859E-2</v>
          </cell>
          <cell r="AO237">
            <v>9.1796875E-2</v>
          </cell>
          <cell r="AP237">
            <v>0.23489952087402344</v>
          </cell>
          <cell r="AQ237">
            <v>1.4968486796641438</v>
          </cell>
          <cell r="AR237">
            <v>2.3451185736541329</v>
          </cell>
          <cell r="AS237">
            <v>1.3459229265503505</v>
          </cell>
          <cell r="AT237">
            <v>0.11419755197820033</v>
          </cell>
          <cell r="AU237">
            <v>0.17292243219670619</v>
          </cell>
          <cell r="AV237">
            <v>2.8216166443911619</v>
          </cell>
          <cell r="AW237">
            <v>138.50578314478059</v>
          </cell>
          <cell r="AX237">
            <v>9.4969653812543242E-2</v>
          </cell>
          <cell r="AY237">
            <v>238.97274415381378</v>
          </cell>
          <cell r="AZ237" t="str">
            <v>17°04'42''</v>
          </cell>
          <cell r="BA237" t="e">
            <v>#VALUE!</v>
          </cell>
          <cell r="BB237">
            <v>1E-3</v>
          </cell>
          <cell r="BC237" t="e">
            <v>#VALUE!</v>
          </cell>
          <cell r="BD237" t="e">
            <v>#VALUE!</v>
          </cell>
          <cell r="BE237" t="e">
            <v>#VALUE!</v>
          </cell>
          <cell r="BF237" t="e">
            <v>#VALUE!</v>
          </cell>
          <cell r="BG237" t="e">
            <v>#VALUE!</v>
          </cell>
          <cell r="BH237" t="e">
            <v>#VALUE!</v>
          </cell>
          <cell r="BI237" t="e">
            <v>#VALUE!</v>
          </cell>
          <cell r="BJ237" t="e">
            <v>#VALUE!</v>
          </cell>
          <cell r="BK237" t="e">
            <v>#VALUE!</v>
          </cell>
          <cell r="BL237" t="e">
            <v>#VALUE!</v>
          </cell>
          <cell r="BM237" t="e">
            <v>#VALUE!</v>
          </cell>
          <cell r="BN237">
            <v>2.9999999999972715E-2</v>
          </cell>
          <cell r="BO237">
            <v>675.52</v>
          </cell>
          <cell r="BP237">
            <v>670.55</v>
          </cell>
          <cell r="BQ237">
            <v>675.77</v>
          </cell>
          <cell r="BR237">
            <v>670.8</v>
          </cell>
          <cell r="BS237">
            <v>677</v>
          </cell>
          <cell r="BT237">
            <v>672</v>
          </cell>
          <cell r="BU237" t="str">
            <v/>
          </cell>
          <cell r="BV237">
            <v>1.2300000000000182</v>
          </cell>
          <cell r="BW237">
            <v>1.2000000000000455</v>
          </cell>
          <cell r="BX237">
            <v>1.4800000000000182</v>
          </cell>
          <cell r="BY237">
            <v>250</v>
          </cell>
          <cell r="BZ237">
            <v>0.71250000000000002</v>
          </cell>
          <cell r="CA237">
            <v>0.3125</v>
          </cell>
          <cell r="CB237">
            <v>1.2150000000000318</v>
          </cell>
          <cell r="CC237">
            <v>5</v>
          </cell>
          <cell r="CD237">
            <v>1.236121119535293</v>
          </cell>
          <cell r="CE237">
            <v>1066.7918405514506</v>
          </cell>
          <cell r="CF237">
            <v>5.6892516618715638E-2</v>
          </cell>
          <cell r="CG237">
            <v>1779.7324552890548</v>
          </cell>
          <cell r="CH237">
            <v>2846.5242958405051</v>
          </cell>
          <cell r="CI237">
            <v>2</v>
          </cell>
          <cell r="CJ237">
            <v>1</v>
          </cell>
          <cell r="CK237">
            <v>1.5</v>
          </cell>
          <cell r="CL237">
            <v>2345</v>
          </cell>
          <cell r="CM237">
            <v>1.8208044536293211</v>
          </cell>
          <cell r="CN237">
            <v>1.9</v>
          </cell>
          <cell r="CO237" t="str">
            <v/>
          </cell>
          <cell r="CP237">
            <v>3</v>
          </cell>
          <cell r="CQ237">
            <v>3</v>
          </cell>
          <cell r="DV237" t="str">
            <v>250 mm</v>
          </cell>
          <cell r="DW237">
            <v>79.239999999999995</v>
          </cell>
          <cell r="DX237" t="str">
            <v>1</v>
          </cell>
          <cell r="DY237" t="str">
            <v>CS</v>
          </cell>
          <cell r="DZ237">
            <v>675.52</v>
          </cell>
          <cell r="EA237">
            <v>670.55</v>
          </cell>
        </row>
        <row r="238">
          <cell r="A238">
            <v>148</v>
          </cell>
          <cell r="B238" t="str">
            <v>C75G</v>
          </cell>
          <cell r="C238" t="str">
            <v>C75H</v>
          </cell>
          <cell r="E238">
            <v>0</v>
          </cell>
          <cell r="F238">
            <v>0</v>
          </cell>
          <cell r="G238" t="str">
            <v/>
          </cell>
          <cell r="K238" t="str">
            <v/>
          </cell>
          <cell r="L238" t="str">
            <v/>
          </cell>
          <cell r="M238" t="str">
            <v/>
          </cell>
          <cell r="N238">
            <v>0</v>
          </cell>
          <cell r="O238" t="str">
            <v/>
          </cell>
          <cell r="P238" t="str">
            <v/>
          </cell>
          <cell r="Q238">
            <v>0</v>
          </cell>
          <cell r="R238">
            <v>0</v>
          </cell>
          <cell r="S238">
            <v>5.7860149749999987</v>
          </cell>
          <cell r="U238">
            <v>2190</v>
          </cell>
          <cell r="V238">
            <v>158.4</v>
          </cell>
          <cell r="Y238">
            <v>0</v>
          </cell>
          <cell r="AB238" t="str">
            <v/>
          </cell>
          <cell r="AC238">
            <v>126.72000000000001</v>
          </cell>
          <cell r="AD238">
            <v>3.2120000000000006</v>
          </cell>
          <cell r="AE238">
            <v>11.418041783794999</v>
          </cell>
          <cell r="AF238">
            <v>11.418041783794999</v>
          </cell>
          <cell r="AG238">
            <v>13.153846276294999</v>
          </cell>
          <cell r="AH238">
            <v>13.153846276294999</v>
          </cell>
          <cell r="AI238">
            <v>33.89</v>
          </cell>
          <cell r="AJ238">
            <v>3.33</v>
          </cell>
          <cell r="AK238">
            <v>10</v>
          </cell>
          <cell r="AL238">
            <v>0.25</v>
          </cell>
          <cell r="AM238">
            <v>1.4E-2</v>
          </cell>
          <cell r="AN238">
            <v>6.8876266479492188E-2</v>
          </cell>
          <cell r="AO238">
            <v>9.1796875E-2</v>
          </cell>
          <cell r="AP238">
            <v>0.27550506591796875</v>
          </cell>
          <cell r="AQ238">
            <v>1.1958574172927121</v>
          </cell>
          <cell r="AR238">
            <v>1.7191286108317958</v>
          </cell>
          <cell r="AS238">
            <v>0.82087720497592842</v>
          </cell>
          <cell r="AT238">
            <v>7.2888632135269915E-2</v>
          </cell>
          <cell r="AU238">
            <v>0.1417648986147621</v>
          </cell>
          <cell r="AV238">
            <v>2.0562994286986562</v>
          </cell>
          <cell r="AW238">
            <v>100.93836216844667</v>
          </cell>
          <cell r="AX238">
            <v>0.13031563018967718</v>
          </cell>
          <cell r="AY238">
            <v>260.02632201628137</v>
          </cell>
          <cell r="AZ238" t="str">
            <v>21°03'13''</v>
          </cell>
          <cell r="BA238" t="e">
            <v>#VALUE!</v>
          </cell>
          <cell r="BB238">
            <v>1E-3</v>
          </cell>
          <cell r="BC238" t="e">
            <v>#VALUE!</v>
          </cell>
          <cell r="BD238" t="e">
            <v>#VALUE!</v>
          </cell>
          <cell r="BE238" t="e">
            <v>#VALUE!</v>
          </cell>
          <cell r="BF238" t="e">
            <v>#VALUE!</v>
          </cell>
          <cell r="BG238" t="e">
            <v>#VALUE!</v>
          </cell>
          <cell r="BH238" t="e">
            <v>#VALUE!</v>
          </cell>
          <cell r="BI238" t="e">
            <v>#VALUE!</v>
          </cell>
          <cell r="BJ238" t="e">
            <v>#VALUE!</v>
          </cell>
          <cell r="BK238" t="e">
            <v>#VALUE!</v>
          </cell>
          <cell r="BL238" t="e">
            <v>#VALUE!</v>
          </cell>
          <cell r="BM238" t="e">
            <v>#VALUE!</v>
          </cell>
          <cell r="BN238">
            <v>2.9999999999972715E-2</v>
          </cell>
          <cell r="BO238">
            <v>670.52</v>
          </cell>
          <cell r="BP238">
            <v>669.39</v>
          </cell>
          <cell r="BQ238">
            <v>670.77</v>
          </cell>
          <cell r="BR238">
            <v>669.64</v>
          </cell>
          <cell r="BS238">
            <v>672</v>
          </cell>
          <cell r="BT238">
            <v>670.83699999999999</v>
          </cell>
          <cell r="BU238" t="str">
            <v/>
          </cell>
          <cell r="BV238">
            <v>1.2300000000000182</v>
          </cell>
          <cell r="BW238">
            <v>1.1970000000000027</v>
          </cell>
          <cell r="BX238">
            <v>1.4800000000000182</v>
          </cell>
          <cell r="BY238">
            <v>250</v>
          </cell>
          <cell r="BZ238">
            <v>0.71250000000000002</v>
          </cell>
          <cell r="CA238">
            <v>0.3125</v>
          </cell>
          <cell r="CB238">
            <v>1.2135000000000105</v>
          </cell>
          <cell r="CC238">
            <v>5</v>
          </cell>
          <cell r="CD238">
            <v>1.2350563522178859</v>
          </cell>
          <cell r="CE238">
            <v>1065.8729297195389</v>
          </cell>
          <cell r="CF238">
            <v>5.7011473852414118E-2</v>
          </cell>
          <cell r="CG238">
            <v>1783.6925373754361</v>
          </cell>
          <cell r="CH238">
            <v>2849.5654670949752</v>
          </cell>
          <cell r="CI238">
            <v>2</v>
          </cell>
          <cell r="CJ238">
            <v>1</v>
          </cell>
          <cell r="CK238">
            <v>1.5</v>
          </cell>
          <cell r="CL238">
            <v>2345</v>
          </cell>
          <cell r="CM238">
            <v>1.8227497657323934</v>
          </cell>
          <cell r="CN238">
            <v>1.9</v>
          </cell>
          <cell r="CO238" t="str">
            <v/>
          </cell>
          <cell r="CP238">
            <v>3</v>
          </cell>
          <cell r="CQ238">
            <v>3</v>
          </cell>
          <cell r="DV238" t="str">
            <v>250 mm</v>
          </cell>
          <cell r="DW238">
            <v>33.89</v>
          </cell>
          <cell r="DX238" t="str">
            <v>1</v>
          </cell>
          <cell r="DY238" t="str">
            <v>CS</v>
          </cell>
          <cell r="DZ238">
            <v>670.52</v>
          </cell>
          <cell r="EA238">
            <v>669.39</v>
          </cell>
        </row>
        <row r="239">
          <cell r="A239">
            <v>148</v>
          </cell>
          <cell r="B239" t="str">
            <v>C75H</v>
          </cell>
          <cell r="C239" t="str">
            <v>C75I</v>
          </cell>
          <cell r="E239">
            <v>4.1964095399999994</v>
          </cell>
          <cell r="F239">
            <v>4.1964095399999994</v>
          </cell>
          <cell r="G239">
            <v>2.33</v>
          </cell>
          <cell r="K239">
            <v>0.34992540065485556</v>
          </cell>
          <cell r="L239">
            <v>0.34992540065485556</v>
          </cell>
          <cell r="M239">
            <v>5</v>
          </cell>
          <cell r="N239">
            <v>279.62630691925784</v>
          </cell>
          <cell r="O239">
            <v>0.63071680080482906</v>
          </cell>
          <cell r="P239">
            <v>740.099809315328</v>
          </cell>
          <cell r="Q239">
            <v>0</v>
          </cell>
          <cell r="R239">
            <v>4.1964095399999994</v>
          </cell>
          <cell r="S239">
            <v>9.9824245149999982</v>
          </cell>
          <cell r="U239">
            <v>2997</v>
          </cell>
          <cell r="V239">
            <v>158.4</v>
          </cell>
          <cell r="Y239">
            <v>0</v>
          </cell>
          <cell r="AB239" t="str">
            <v/>
          </cell>
          <cell r="AC239">
            <v>126.72000000000001</v>
          </cell>
          <cell r="AD239">
            <v>4.3956</v>
          </cell>
          <cell r="AE239">
            <v>15.133066102540335</v>
          </cell>
          <cell r="AF239">
            <v>15.133066102540335</v>
          </cell>
          <cell r="AG239">
            <v>18.127793457040333</v>
          </cell>
          <cell r="AH239">
            <v>758.2276027723683</v>
          </cell>
          <cell r="AI239">
            <v>59.64</v>
          </cell>
          <cell r="AJ239">
            <v>6.39</v>
          </cell>
          <cell r="AK239">
            <v>10</v>
          </cell>
          <cell r="AL239">
            <v>0.25</v>
          </cell>
          <cell r="AM239">
            <v>1.4E-2</v>
          </cell>
          <cell r="AN239">
            <v>0.24999999749999999</v>
          </cell>
          <cell r="AO239">
            <v>0.24999593198299408</v>
          </cell>
          <cell r="AP239">
            <v>0.99999998999999995</v>
          </cell>
          <cell r="AQ239">
            <v>2.8486106679145999</v>
          </cell>
          <cell r="AR239">
            <v>2.9001725102432829E-2</v>
          </cell>
          <cell r="AS239">
            <v>4.0076185240344371</v>
          </cell>
          <cell r="AT239">
            <v>0.41358729548200118</v>
          </cell>
          <cell r="AU239">
            <v>0.66358729298200114</v>
          </cell>
          <cell r="AV239">
            <v>2.8484897903555648</v>
          </cell>
          <cell r="AW239">
            <v>139.82491561260269</v>
          </cell>
          <cell r="AX239">
            <v>5.4226930833493583</v>
          </cell>
          <cell r="AY239">
            <v>227.34343438485215</v>
          </cell>
          <cell r="AZ239" t="str">
            <v>32°40'58''</v>
          </cell>
          <cell r="BA239" t="e">
            <v>#VALUE!</v>
          </cell>
          <cell r="BB239">
            <v>0.52200000000000002</v>
          </cell>
          <cell r="BC239" t="e">
            <v>#VALUE!</v>
          </cell>
          <cell r="BD239" t="e">
            <v>#VALUE!</v>
          </cell>
          <cell r="BE239" t="e">
            <v>#VALUE!</v>
          </cell>
          <cell r="BF239" t="e">
            <v>#VALUE!</v>
          </cell>
          <cell r="BG239" t="e">
            <v>#VALUE!</v>
          </cell>
          <cell r="BH239" t="e">
            <v>#VALUE!</v>
          </cell>
          <cell r="BI239" t="e">
            <v>#VALUE!</v>
          </cell>
          <cell r="BJ239" t="e">
            <v>#VALUE!</v>
          </cell>
          <cell r="BK239" t="e">
            <v>#VALUE!</v>
          </cell>
          <cell r="BL239" t="e">
            <v>#VALUE!</v>
          </cell>
          <cell r="BM239" t="e">
            <v>#VALUE!</v>
          </cell>
          <cell r="BN239">
            <v>2.9999999999972715E-2</v>
          </cell>
          <cell r="BO239">
            <v>669.36</v>
          </cell>
          <cell r="BP239">
            <v>665.55</v>
          </cell>
          <cell r="BQ239">
            <v>669.61</v>
          </cell>
          <cell r="BR239">
            <v>665.8</v>
          </cell>
          <cell r="BS239">
            <v>670.83699999999999</v>
          </cell>
          <cell r="BT239">
            <v>667</v>
          </cell>
          <cell r="BU239" t="str">
            <v/>
          </cell>
          <cell r="BV239">
            <v>1.2269999999999754</v>
          </cell>
          <cell r="BW239">
            <v>1.2000000000000455</v>
          </cell>
          <cell r="BX239">
            <v>1.4769999999999754</v>
          </cell>
          <cell r="BY239">
            <v>250</v>
          </cell>
          <cell r="BZ239">
            <v>0.71250000000000002</v>
          </cell>
          <cell r="CA239">
            <v>0.3125</v>
          </cell>
          <cell r="CB239">
            <v>1.2135000000000105</v>
          </cell>
          <cell r="CC239">
            <v>5</v>
          </cell>
          <cell r="CD239">
            <v>1.2350563522178859</v>
          </cell>
          <cell r="CE239">
            <v>1065.8729297195389</v>
          </cell>
          <cell r="CF239">
            <v>5.7011473852414118E-2</v>
          </cell>
          <cell r="CG239">
            <v>1783.6925373754361</v>
          </cell>
          <cell r="CH239">
            <v>2849.5654670949752</v>
          </cell>
          <cell r="CI239">
            <v>2</v>
          </cell>
          <cell r="CJ239">
            <v>1</v>
          </cell>
          <cell r="CK239">
            <v>1.5</v>
          </cell>
          <cell r="CL239">
            <v>2345</v>
          </cell>
          <cell r="CM239">
            <v>1.8227497657323934</v>
          </cell>
          <cell r="CN239">
            <v>1.9</v>
          </cell>
          <cell r="CO239" t="str">
            <v/>
          </cell>
          <cell r="CP239">
            <v>3</v>
          </cell>
          <cell r="CQ239">
            <v>3</v>
          </cell>
          <cell r="DV239" t="str">
            <v>250 mm</v>
          </cell>
          <cell r="DW239">
            <v>59.64</v>
          </cell>
          <cell r="DX239" t="str">
            <v>1</v>
          </cell>
          <cell r="DY239" t="str">
            <v>CS</v>
          </cell>
          <cell r="DZ239">
            <v>669.36</v>
          </cell>
          <cell r="EA239">
            <v>665.55000000000007</v>
          </cell>
        </row>
        <row r="240">
          <cell r="AD240" t="str">
            <v/>
          </cell>
        </row>
        <row r="241">
          <cell r="A241" t="str">
            <v>COLECTOR Nº 2  AC CALLE 9</v>
          </cell>
        </row>
        <row r="242">
          <cell r="AD242" t="str">
            <v/>
          </cell>
          <cell r="BU242" t="str">
            <v/>
          </cell>
        </row>
        <row r="243">
          <cell r="A243">
            <v>149</v>
          </cell>
          <cell r="B243" t="str">
            <v>C79</v>
          </cell>
          <cell r="C243" t="str">
            <v>C81</v>
          </cell>
          <cell r="D243">
            <v>5.7403999999999997E-2</v>
          </cell>
          <cell r="F243">
            <v>5.7403999999999997E-2</v>
          </cell>
          <cell r="G243">
            <v>2.33</v>
          </cell>
          <cell r="H243">
            <v>2</v>
          </cell>
          <cell r="I243">
            <v>0.5</v>
          </cell>
          <cell r="J243">
            <v>25</v>
          </cell>
          <cell r="K243" t="str">
            <v/>
          </cell>
          <cell r="L243">
            <v>5</v>
          </cell>
          <cell r="M243">
            <v>10</v>
          </cell>
          <cell r="N243">
            <v>190.32831544687943</v>
          </cell>
          <cell r="O243">
            <v>0.62888586359767995</v>
          </cell>
          <cell r="P243">
            <v>6.8709595544923054</v>
          </cell>
          <cell r="Q243">
            <v>5.7403999999999997E-2</v>
          </cell>
          <cell r="R243">
            <v>0</v>
          </cell>
          <cell r="S243">
            <v>5.7403999999999997E-2</v>
          </cell>
          <cell r="U243">
            <v>9</v>
          </cell>
          <cell r="V243">
            <v>158.4</v>
          </cell>
          <cell r="W243">
            <v>5.7403999999999997E-2</v>
          </cell>
          <cell r="X243">
            <v>5.7403999999999997E-2</v>
          </cell>
          <cell r="Y243">
            <v>2.8701999999999998E-2</v>
          </cell>
          <cell r="AB243" t="str">
            <v/>
          </cell>
          <cell r="AC243">
            <v>126.72000000000001</v>
          </cell>
          <cell r="AD243">
            <v>1.32E-2</v>
          </cell>
          <cell r="AE243">
            <v>5.28E-2</v>
          </cell>
          <cell r="AF243">
            <v>8.1501999999999991E-2</v>
          </cell>
          <cell r="AG243">
            <v>9.8723199999999983E-2</v>
          </cell>
          <cell r="AH243">
            <v>8.3709595544923054</v>
          </cell>
          <cell r="AI243">
            <v>18.07</v>
          </cell>
          <cell r="AJ243">
            <v>2.82</v>
          </cell>
          <cell r="AK243">
            <v>10</v>
          </cell>
          <cell r="AL243">
            <v>0.25</v>
          </cell>
          <cell r="AM243">
            <v>1.4E-2</v>
          </cell>
          <cell r="AN243">
            <v>5.7206630706787109E-2</v>
          </cell>
          <cell r="AO243">
            <v>7.2265625E-2</v>
          </cell>
          <cell r="AP243">
            <v>0.22882652282714844</v>
          </cell>
          <cell r="AQ243">
            <v>0.98861061198072864</v>
          </cell>
          <cell r="AR243">
            <v>1.5706911131882131</v>
          </cell>
          <cell r="AS243">
            <v>0.59158564981694783</v>
          </cell>
          <cell r="AT243">
            <v>4.9814013359883322E-2</v>
          </cell>
          <cell r="AU243">
            <v>0.10702064406667043</v>
          </cell>
          <cell r="AV243">
            <v>1.892294784008077</v>
          </cell>
          <cell r="AW243">
            <v>92.887802997907173</v>
          </cell>
          <cell r="AX243">
            <v>9.011903914533223E-2</v>
          </cell>
          <cell r="AY243">
            <v>124.83902001829958</v>
          </cell>
          <cell r="AZ243" t="e">
            <v>#REF!</v>
          </cell>
          <cell r="BA243" t="e">
            <v>#REF!</v>
          </cell>
          <cell r="BB243" t="e">
            <v>#REF!</v>
          </cell>
          <cell r="BC243" t="e">
            <v>#REF!</v>
          </cell>
          <cell r="BD243" t="e">
            <v>#REF!</v>
          </cell>
          <cell r="BE243" t="e">
            <v>#REF!</v>
          </cell>
          <cell r="BF243" t="e">
            <v>#REF!</v>
          </cell>
          <cell r="BG243" t="e">
            <v>#REF!</v>
          </cell>
          <cell r="BH243" t="e">
            <v>#REF!</v>
          </cell>
          <cell r="BI243" t="e">
            <v>#REF!</v>
          </cell>
          <cell r="BJ243" t="e">
            <v>#REF!</v>
          </cell>
          <cell r="BK243" t="e">
            <v>#REF!</v>
          </cell>
          <cell r="BL243" t="e">
            <v>#REF!</v>
          </cell>
          <cell r="BM243" t="e">
            <v>#REF!</v>
          </cell>
          <cell r="BO243">
            <v>723.12</v>
          </cell>
          <cell r="BP243">
            <v>722.61</v>
          </cell>
          <cell r="BQ243">
            <v>723.37</v>
          </cell>
          <cell r="BR243">
            <v>722.86</v>
          </cell>
          <cell r="BS243">
            <v>724.56890518959699</v>
          </cell>
          <cell r="BT243">
            <v>724.06805408539549</v>
          </cell>
          <cell r="BU243" t="str">
            <v/>
          </cell>
          <cell r="BV243">
            <v>1.1989051895969851</v>
          </cell>
          <cell r="BW243">
            <v>1.2080540853954744</v>
          </cell>
          <cell r="BX243">
            <v>1.4489051895969851</v>
          </cell>
          <cell r="BY243">
            <v>250</v>
          </cell>
          <cell r="BZ243">
            <v>0.71250000000000002</v>
          </cell>
          <cell r="CA243">
            <v>0.3125</v>
          </cell>
          <cell r="CB243">
            <v>1.2034796374962298</v>
          </cell>
          <cell r="CC243">
            <v>3</v>
          </cell>
          <cell r="CD243">
            <v>1.3251218113667012</v>
          </cell>
          <cell r="CE243">
            <v>1210.8714651929286</v>
          </cell>
          <cell r="CF243">
            <v>5.7815216516694856E-2</v>
          </cell>
          <cell r="CG243">
            <v>1810.5016241664589</v>
          </cell>
          <cell r="CH243">
            <v>3021.3730893593874</v>
          </cell>
          <cell r="CI243">
            <v>2</v>
          </cell>
          <cell r="CJ243">
            <v>1</v>
          </cell>
          <cell r="CK243">
            <v>1.5</v>
          </cell>
          <cell r="CL243">
            <v>2345</v>
          </cell>
          <cell r="CM243">
            <v>1.9326480315731689</v>
          </cell>
          <cell r="CN243">
            <v>2.2000000000000002</v>
          </cell>
          <cell r="CO243" t="str">
            <v/>
          </cell>
          <cell r="CP243">
            <v>3</v>
          </cell>
          <cell r="CQ243">
            <v>3</v>
          </cell>
          <cell r="DV243" t="str">
            <v>250 mm</v>
          </cell>
          <cell r="DW243">
            <v>18.07</v>
          </cell>
          <cell r="DX243" t="str">
            <v>1</v>
          </cell>
          <cell r="DY243" t="str">
            <v>CS</v>
          </cell>
          <cell r="DZ243">
            <v>723.12</v>
          </cell>
          <cell r="EA243">
            <v>722.61</v>
          </cell>
        </row>
        <row r="244">
          <cell r="A244">
            <v>150</v>
          </cell>
          <cell r="B244" t="str">
            <v>C81</v>
          </cell>
          <cell r="C244" t="str">
            <v>C83</v>
          </cell>
          <cell r="D244">
            <v>3.5792000000000004E-2</v>
          </cell>
          <cell r="E244">
            <v>0.11669000000000002</v>
          </cell>
          <cell r="F244">
            <v>0.20988600000000002</v>
          </cell>
          <cell r="G244">
            <v>2.33</v>
          </cell>
          <cell r="K244">
            <v>0.33371073522046496</v>
          </cell>
          <cell r="L244">
            <v>10.333710735220466</v>
          </cell>
          <cell r="M244">
            <v>10.333710735220466</v>
          </cell>
          <cell r="N244">
            <v>186.85417175520629</v>
          </cell>
          <cell r="O244">
            <v>0.6281115196896393</v>
          </cell>
          <cell r="P244">
            <v>24.767048791532744</v>
          </cell>
          <cell r="Q244">
            <v>3.5792000000000004E-2</v>
          </cell>
          <cell r="R244">
            <v>0.11669000000000002</v>
          </cell>
          <cell r="S244">
            <v>0.20988600000000002</v>
          </cell>
          <cell r="U244">
            <v>32</v>
          </cell>
          <cell r="V244">
            <v>158.4</v>
          </cell>
          <cell r="W244">
            <v>3.5792000000000004E-2</v>
          </cell>
          <cell r="X244">
            <v>0.20988600000000002</v>
          </cell>
          <cell r="Y244">
            <v>0.10494300000000001</v>
          </cell>
          <cell r="AB244" t="str">
            <v/>
          </cell>
          <cell r="AC244">
            <v>126.72000000000001</v>
          </cell>
          <cell r="AD244">
            <v>4.6933333333333341E-2</v>
          </cell>
          <cell r="AE244">
            <v>0.18773333333333336</v>
          </cell>
          <cell r="AF244">
            <v>0.29267633333333337</v>
          </cell>
          <cell r="AG244">
            <v>0.35564213333333339</v>
          </cell>
          <cell r="AH244">
            <v>26.267048791532744</v>
          </cell>
          <cell r="AI244">
            <v>18.27</v>
          </cell>
          <cell r="AJ244">
            <v>0.88</v>
          </cell>
          <cell r="AK244">
            <v>10</v>
          </cell>
          <cell r="AL244">
            <v>0.25</v>
          </cell>
          <cell r="AM244">
            <v>1.4E-2</v>
          </cell>
          <cell r="AN244">
            <v>0.14202117919921875</v>
          </cell>
          <cell r="AO244">
            <v>0.130859375</v>
          </cell>
          <cell r="AP244">
            <v>0.568084716796875</v>
          </cell>
          <cell r="AQ244">
            <v>0.91250222984458385</v>
          </cell>
          <cell r="AR244">
            <v>0.85383388368627278</v>
          </cell>
          <cell r="AS244">
            <v>0.40094865617798769</v>
          </cell>
          <cell r="AT244">
            <v>4.2439363887428014E-2</v>
          </cell>
          <cell r="AU244">
            <v>0.18446054308664678</v>
          </cell>
          <cell r="AV244">
            <v>1.0570744459438051</v>
          </cell>
          <cell r="AW244">
            <v>51.889020526164984</v>
          </cell>
          <cell r="AX244">
            <v>0.50621593017520172</v>
          </cell>
          <cell r="AY244">
            <v>125.01476464665866</v>
          </cell>
          <cell r="AZ244" t="str">
            <v>00°00'00''</v>
          </cell>
          <cell r="BA244" t="e">
            <v>#VALUE!</v>
          </cell>
          <cell r="BB244">
            <v>7.6999999999999999E-2</v>
          </cell>
          <cell r="BC244" t="e">
            <v>#VALUE!</v>
          </cell>
          <cell r="BD244" t="e">
            <v>#VALUE!</v>
          </cell>
          <cell r="BE244" t="e">
            <v>#VALUE!</v>
          </cell>
          <cell r="BF244" t="e">
            <v>#VALUE!</v>
          </cell>
          <cell r="BG244" t="e">
            <v>#VALUE!</v>
          </cell>
          <cell r="BH244" t="e">
            <v>#VALUE!</v>
          </cell>
          <cell r="BI244" t="e">
            <v>#VALUE!</v>
          </cell>
          <cell r="BJ244" t="e">
            <v>#VALUE!</v>
          </cell>
          <cell r="BK244" t="e">
            <v>#VALUE!</v>
          </cell>
          <cell r="BL244" t="e">
            <v>#VALUE!</v>
          </cell>
          <cell r="BM244" t="e">
            <v>#VALUE!</v>
          </cell>
          <cell r="BN244">
            <v>6.0000000000059117E-2</v>
          </cell>
          <cell r="BO244">
            <v>722.55</v>
          </cell>
          <cell r="BP244">
            <v>722.39</v>
          </cell>
          <cell r="BQ244">
            <v>722.80000000000007</v>
          </cell>
          <cell r="BR244">
            <v>722.64</v>
          </cell>
          <cell r="BS244">
            <v>724.06805408539549</v>
          </cell>
          <cell r="BT244">
            <v>723.84460479080133</v>
          </cell>
          <cell r="BU244" t="str">
            <v/>
          </cell>
          <cell r="BV244">
            <v>1.2680540853954199</v>
          </cell>
          <cell r="BW244">
            <v>1.2046047908013406</v>
          </cell>
          <cell r="BX244">
            <v>1.5180540853954199</v>
          </cell>
          <cell r="BY244">
            <v>250</v>
          </cell>
          <cell r="BZ244">
            <v>0.71250000000000002</v>
          </cell>
          <cell r="CA244">
            <v>0.3125</v>
          </cell>
          <cell r="CB244">
            <v>1.2363294380983803</v>
          </cell>
          <cell r="CC244">
            <v>3</v>
          </cell>
          <cell r="CD244">
            <v>1.3527071658475547</v>
          </cell>
          <cell r="CE244">
            <v>1236.0784448921358</v>
          </cell>
          <cell r="CF244">
            <v>5.5238280782048843E-2</v>
          </cell>
          <cell r="CG244">
            <v>1724.8719698274626</v>
          </cell>
          <cell r="CH244">
            <v>2960.9504147195985</v>
          </cell>
          <cell r="CI244">
            <v>2</v>
          </cell>
          <cell r="CJ244">
            <v>1</v>
          </cell>
          <cell r="CK244">
            <v>1.5</v>
          </cell>
          <cell r="CL244">
            <v>2345</v>
          </cell>
          <cell r="CM244">
            <v>1.8939981330828988</v>
          </cell>
          <cell r="CN244">
            <v>1.9</v>
          </cell>
          <cell r="CO244" t="str">
            <v/>
          </cell>
          <cell r="CP244">
            <v>3</v>
          </cell>
          <cell r="CQ244">
            <v>3</v>
          </cell>
          <cell r="DV244" t="str">
            <v>250 mm</v>
          </cell>
          <cell r="DW244">
            <v>18.27</v>
          </cell>
          <cell r="DX244" t="str">
            <v>1</v>
          </cell>
          <cell r="DY244" t="str">
            <v>CS</v>
          </cell>
          <cell r="DZ244">
            <v>722.55000000000007</v>
          </cell>
          <cell r="EA244">
            <v>722.3900000000001</v>
          </cell>
        </row>
        <row r="245">
          <cell r="A245">
            <v>151</v>
          </cell>
          <cell r="B245" t="str">
            <v>C83</v>
          </cell>
          <cell r="C245" t="str">
            <v>C85</v>
          </cell>
          <cell r="E245">
            <v>0.10196000000000001</v>
          </cell>
          <cell r="F245">
            <v>0.31184600000000001</v>
          </cell>
          <cell r="G245">
            <v>2.33</v>
          </cell>
          <cell r="K245">
            <v>4.4806042567804058E-2</v>
          </cell>
          <cell r="L245">
            <v>10.378516777788271</v>
          </cell>
          <cell r="M245">
            <v>10.378516777788271</v>
          </cell>
          <cell r="N245">
            <v>186.40083156174762</v>
          </cell>
          <cell r="O245">
            <v>0.62920212911890738</v>
          </cell>
          <cell r="P245">
            <v>36.725305048524234</v>
          </cell>
          <cell r="Q245">
            <v>0</v>
          </cell>
          <cell r="R245">
            <v>0.10196000000000001</v>
          </cell>
          <cell r="S245">
            <v>0.31184600000000001</v>
          </cell>
          <cell r="U245">
            <v>35</v>
          </cell>
          <cell r="V245">
            <v>158.4</v>
          </cell>
          <cell r="X245">
            <v>0.31184600000000001</v>
          </cell>
          <cell r="Y245">
            <v>0.15592300000000001</v>
          </cell>
          <cell r="AB245" t="str">
            <v/>
          </cell>
          <cell r="AC245">
            <v>126.72000000000001</v>
          </cell>
          <cell r="AD245">
            <v>5.1333333333333342E-2</v>
          </cell>
          <cell r="AE245">
            <v>0.20533333333333337</v>
          </cell>
          <cell r="AF245">
            <v>0.3612563333333334</v>
          </cell>
          <cell r="AG245">
            <v>0.45481013333333342</v>
          </cell>
          <cell r="AH245">
            <v>38.225305048524234</v>
          </cell>
          <cell r="AI245">
            <v>3.9699999999999998</v>
          </cell>
          <cell r="AJ245">
            <v>2.52</v>
          </cell>
          <cell r="AK245">
            <v>10</v>
          </cell>
          <cell r="AL245">
            <v>0.25</v>
          </cell>
          <cell r="AM245">
            <v>1.4E-2</v>
          </cell>
          <cell r="AN245">
            <v>0.13033390045166016</v>
          </cell>
          <cell r="AO245">
            <v>0.1591796875</v>
          </cell>
          <cell r="AP245">
            <v>0.52133560180664063</v>
          </cell>
          <cell r="AQ245">
            <v>1.4772041621872303</v>
          </cell>
          <cell r="AR245">
            <v>1.4640245587138752</v>
          </cell>
          <cell r="AS245">
            <v>1.068402863493239</v>
          </cell>
          <cell r="AT245">
            <v>0.1112197827106665</v>
          </cell>
          <cell r="AU245">
            <v>0.24155368316232667</v>
          </cell>
          <cell r="AV245">
            <v>1.7888112127744396</v>
          </cell>
          <cell r="AW245">
            <v>87.808065073612923</v>
          </cell>
          <cell r="AX245">
            <v>0.43532795098580607</v>
          </cell>
          <cell r="AY245">
            <v>125.25527767760919</v>
          </cell>
          <cell r="AZ245" t="str">
            <v>00°00'00''</v>
          </cell>
          <cell r="BA245" t="e">
            <v>#VALUE!</v>
          </cell>
          <cell r="BB245">
            <v>5.7000000000000002E-2</v>
          </cell>
          <cell r="BC245" t="e">
            <v>#VALUE!</v>
          </cell>
          <cell r="BD245" t="e">
            <v>#VALUE!</v>
          </cell>
          <cell r="BE245" t="e">
            <v>#VALUE!</v>
          </cell>
          <cell r="BF245" t="e">
            <v>#VALUE!</v>
          </cell>
          <cell r="BG245" t="e">
            <v>#VALUE!</v>
          </cell>
          <cell r="BH245" t="e">
            <v>#VALUE!</v>
          </cell>
          <cell r="BI245" t="e">
            <v>#VALUE!</v>
          </cell>
          <cell r="BJ245" t="e">
            <v>#VALUE!</v>
          </cell>
          <cell r="BK245" t="e">
            <v>#VALUE!</v>
          </cell>
          <cell r="BL245" t="e">
            <v>#VALUE!</v>
          </cell>
          <cell r="BM245" t="e">
            <v>#VALUE!</v>
          </cell>
          <cell r="BN245">
            <v>5.999999999994543E-2</v>
          </cell>
          <cell r="BO245">
            <v>722.33</v>
          </cell>
          <cell r="BP245">
            <v>722.23</v>
          </cell>
          <cell r="BQ245">
            <v>722.58000000000015</v>
          </cell>
          <cell r="BR245">
            <v>722.48</v>
          </cell>
          <cell r="BS245">
            <v>723.84460479080133</v>
          </cell>
          <cell r="BT245">
            <v>723.70945573876008</v>
          </cell>
          <cell r="BU245" t="str">
            <v/>
          </cell>
          <cell r="BV245">
            <v>1.2646047908011724</v>
          </cell>
          <cell r="BW245">
            <v>1.2294557387600662</v>
          </cell>
          <cell r="BX245">
            <v>1.5146047908011724</v>
          </cell>
          <cell r="BY245">
            <v>250</v>
          </cell>
          <cell r="BZ245">
            <v>0.71250000000000002</v>
          </cell>
          <cell r="CA245">
            <v>0.3125</v>
          </cell>
          <cell r="CB245">
            <v>1.2470302647806193</v>
          </cell>
          <cell r="CC245">
            <v>4</v>
          </cell>
          <cell r="CD245">
            <v>1.2586449494309453</v>
          </cell>
          <cell r="CE245">
            <v>1245.9700014636289</v>
          </cell>
          <cell r="CF245">
            <v>5.4433908956975308E-2</v>
          </cell>
          <cell r="CG245">
            <v>1698.3377773718998</v>
          </cell>
          <cell r="CH245">
            <v>2944.3077788355286</v>
          </cell>
          <cell r="CI245">
            <v>2</v>
          </cell>
          <cell r="CJ245">
            <v>1</v>
          </cell>
          <cell r="CK245">
            <v>1.5</v>
          </cell>
          <cell r="CL245">
            <v>2345</v>
          </cell>
          <cell r="CM245">
            <v>1.8833525237753912</v>
          </cell>
          <cell r="CN245">
            <v>1.9</v>
          </cell>
          <cell r="CO245" t="str">
            <v/>
          </cell>
          <cell r="CP245">
            <v>3</v>
          </cell>
          <cell r="CQ245">
            <v>3</v>
          </cell>
          <cell r="DV245" t="str">
            <v>250 mm</v>
          </cell>
          <cell r="DW245">
            <v>3.9699999999999998</v>
          </cell>
          <cell r="DX245" t="str">
            <v>1</v>
          </cell>
          <cell r="DY245" t="str">
            <v>CS</v>
          </cell>
          <cell r="DZ245">
            <v>722.33000000000015</v>
          </cell>
          <cell r="EA245">
            <v>722.23000000000013</v>
          </cell>
        </row>
        <row r="246">
          <cell r="A246">
            <v>152</v>
          </cell>
          <cell r="B246" t="str">
            <v>C85</v>
          </cell>
          <cell r="C246" t="str">
            <v>C87</v>
          </cell>
          <cell r="D246">
            <v>7.2639999999999996E-2</v>
          </cell>
          <cell r="F246">
            <v>0.38448599999999999</v>
          </cell>
          <cell r="G246">
            <v>2.33</v>
          </cell>
          <cell r="K246">
            <v>0.22230564110858839</v>
          </cell>
          <cell r="L246">
            <v>10.600822418896859</v>
          </cell>
          <cell r="M246">
            <v>10.600822418896859</v>
          </cell>
          <cell r="N246">
            <v>184.19532324006872</v>
          </cell>
          <cell r="O246">
            <v>0.63210060662699541</v>
          </cell>
          <cell r="P246">
            <v>45.182778473050305</v>
          </cell>
          <cell r="Q246">
            <v>7.2639999999999996E-2</v>
          </cell>
          <cell r="R246">
            <v>0</v>
          </cell>
          <cell r="S246">
            <v>0.38448599999999999</v>
          </cell>
          <cell r="U246">
            <v>38</v>
          </cell>
          <cell r="V246">
            <v>158.4</v>
          </cell>
          <cell r="W246">
            <v>7.2639999999999996E-2</v>
          </cell>
          <cell r="X246">
            <v>0.38448599999999999</v>
          </cell>
          <cell r="Y246">
            <v>0.192243</v>
          </cell>
          <cell r="AB246" t="str">
            <v/>
          </cell>
          <cell r="AC246">
            <v>126.72000000000001</v>
          </cell>
          <cell r="AD246">
            <v>5.5733333333333343E-2</v>
          </cell>
          <cell r="AE246">
            <v>0.22293333333333337</v>
          </cell>
          <cell r="AF246">
            <v>0.41517633333333337</v>
          </cell>
          <cell r="AG246">
            <v>0.53052213333333342</v>
          </cell>
          <cell r="AH246">
            <v>46.682778473050305</v>
          </cell>
          <cell r="AI246">
            <v>32.699999999999996</v>
          </cell>
          <cell r="AJ246">
            <v>9.0500000000000007</v>
          </cell>
          <cell r="AK246">
            <v>10</v>
          </cell>
          <cell r="AL246">
            <v>0.25</v>
          </cell>
          <cell r="AM246">
            <v>1.4E-2</v>
          </cell>
          <cell r="AN246">
            <v>0.10256171226501465</v>
          </cell>
          <cell r="AO246">
            <v>0.17578125</v>
          </cell>
          <cell r="AP246">
            <v>0.41024684906005859</v>
          </cell>
          <cell r="AQ246">
            <v>2.4615987663498813</v>
          </cell>
          <cell r="AR246">
            <v>2.8278238309256754</v>
          </cell>
          <cell r="AS246">
            <v>3.1313264645952419</v>
          </cell>
          <cell r="AT246">
            <v>0.30884141113635355</v>
          </cell>
          <cell r="AU246">
            <v>0.4114031234013682</v>
          </cell>
          <cell r="AV246">
            <v>3.3899128068734354</v>
          </cell>
          <cell r="AW246">
            <v>166.40195578724283</v>
          </cell>
          <cell r="AX246">
            <v>0.28054224634677782</v>
          </cell>
          <cell r="AY246">
            <v>209.37962319127195</v>
          </cell>
          <cell r="AZ246" t="str">
            <v>84°07'28''</v>
          </cell>
          <cell r="BA246" t="e">
            <v>#VALUE!</v>
          </cell>
          <cell r="BB246">
            <v>0.17</v>
          </cell>
          <cell r="BC246" t="e">
            <v>#VALUE!</v>
          </cell>
          <cell r="BD246" t="e">
            <v>#VALUE!</v>
          </cell>
          <cell r="BE246" t="e">
            <v>#VALUE!</v>
          </cell>
          <cell r="BF246" t="e">
            <v>#VALUE!</v>
          </cell>
          <cell r="BG246" t="e">
            <v>#VALUE!</v>
          </cell>
          <cell r="BH246" t="e">
            <v>#VALUE!</v>
          </cell>
          <cell r="BI246" t="e">
            <v>#VALUE!</v>
          </cell>
          <cell r="BJ246" t="e">
            <v>#VALUE!</v>
          </cell>
          <cell r="BK246" t="e">
            <v>#VALUE!</v>
          </cell>
          <cell r="BL246" t="e">
            <v>#VALUE!</v>
          </cell>
          <cell r="BM246" t="e">
            <v>#VALUE!</v>
          </cell>
          <cell r="BN246">
            <v>2.9999999999972715E-2</v>
          </cell>
          <cell r="BO246">
            <v>722.2</v>
          </cell>
          <cell r="BP246">
            <v>719.24</v>
          </cell>
          <cell r="BQ246">
            <v>722.45000000000016</v>
          </cell>
          <cell r="BR246">
            <v>719.49</v>
          </cell>
          <cell r="BS246">
            <v>723.70945573876008</v>
          </cell>
          <cell r="BT246">
            <v>720.70065900470513</v>
          </cell>
          <cell r="BU246" t="str">
            <v/>
          </cell>
          <cell r="BV246">
            <v>1.2594557387599252</v>
          </cell>
          <cell r="BW246">
            <v>1.2106590047051213</v>
          </cell>
          <cell r="BX246">
            <v>1.5094557387599252</v>
          </cell>
          <cell r="BY246">
            <v>250</v>
          </cell>
          <cell r="BZ246">
            <v>0.71250000000000002</v>
          </cell>
          <cell r="CA246">
            <v>0.3125</v>
          </cell>
          <cell r="CB246">
            <v>1.2350573717325233</v>
          </cell>
          <cell r="CC246">
            <v>5</v>
          </cell>
          <cell r="CD246">
            <v>1.2502729220327518</v>
          </cell>
          <cell r="CE246">
            <v>1079.0050672286716</v>
          </cell>
          <cell r="CF246">
            <v>5.5335017681700016E-2</v>
          </cell>
          <cell r="CG246">
            <v>1728.0693434364484</v>
          </cell>
          <cell r="CH246">
            <v>2807.07441066512</v>
          </cell>
          <cell r="CI246">
            <v>2</v>
          </cell>
          <cell r="CJ246">
            <v>1</v>
          </cell>
          <cell r="CK246">
            <v>1.5</v>
          </cell>
          <cell r="CL246">
            <v>2345</v>
          </cell>
          <cell r="CM246">
            <v>1.7955699855000768</v>
          </cell>
          <cell r="CN246">
            <v>1.9</v>
          </cell>
          <cell r="CO246" t="str">
            <v/>
          </cell>
          <cell r="CP246">
            <v>3</v>
          </cell>
          <cell r="CQ246">
            <v>3</v>
          </cell>
          <cell r="DV246" t="str">
            <v>250 mm</v>
          </cell>
          <cell r="DW246">
            <v>32.699999999999996</v>
          </cell>
          <cell r="DX246" t="str">
            <v>1</v>
          </cell>
          <cell r="DY246" t="str">
            <v>CS</v>
          </cell>
          <cell r="DZ246">
            <v>722.20000000000016</v>
          </cell>
          <cell r="EA246">
            <v>719.24000000000012</v>
          </cell>
        </row>
        <row r="247">
          <cell r="A247">
            <v>153</v>
          </cell>
          <cell r="B247" t="str">
            <v>C87</v>
          </cell>
          <cell r="C247" t="str">
            <v>C89</v>
          </cell>
          <cell r="D247">
            <v>0.10764000000000001</v>
          </cell>
          <cell r="E247">
            <v>0.208537</v>
          </cell>
          <cell r="F247">
            <v>0.70066300000000004</v>
          </cell>
          <cell r="G247">
            <v>2.33</v>
          </cell>
          <cell r="K247">
            <v>0.24574146138105199</v>
          </cell>
          <cell r="L247">
            <v>10.846563880277911</v>
          </cell>
          <cell r="M247">
            <v>10.846563880277911</v>
          </cell>
          <cell r="N247">
            <v>181.83866268016729</v>
          </cell>
          <cell r="O247">
            <v>0.63120981822059719</v>
          </cell>
          <cell r="P247">
            <v>81.473052593062178</v>
          </cell>
          <cell r="Q247">
            <v>0.10764000000000001</v>
          </cell>
          <cell r="R247">
            <v>0.208537</v>
          </cell>
          <cell r="S247">
            <v>0.70066300000000004</v>
          </cell>
          <cell r="U247">
            <v>86</v>
          </cell>
          <cell r="V247">
            <v>158.4</v>
          </cell>
          <cell r="W247">
            <v>0.10764000000000001</v>
          </cell>
          <cell r="X247">
            <v>0.70066300000000004</v>
          </cell>
          <cell r="Y247">
            <v>0.35033150000000002</v>
          </cell>
          <cell r="AB247" t="str">
            <v/>
          </cell>
          <cell r="AC247">
            <v>126.72000000000001</v>
          </cell>
          <cell r="AD247">
            <v>0.12613333333333335</v>
          </cell>
          <cell r="AE247">
            <v>0.50453333333333339</v>
          </cell>
          <cell r="AF247">
            <v>0.85486483333333341</v>
          </cell>
          <cell r="AG247">
            <v>1.0650637333333335</v>
          </cell>
          <cell r="AH247">
            <v>82.973052593062178</v>
          </cell>
          <cell r="AI247">
            <v>39.709999999999994</v>
          </cell>
          <cell r="AJ247">
            <v>7.3</v>
          </cell>
          <cell r="AK247">
            <v>10</v>
          </cell>
          <cell r="AL247">
            <v>0.25</v>
          </cell>
          <cell r="AM247">
            <v>1.4E-2</v>
          </cell>
          <cell r="AN247">
            <v>0.14989686012268066</v>
          </cell>
          <cell r="AO247">
            <v>0.2265625</v>
          </cell>
          <cell r="AP247">
            <v>0.59958744049072266</v>
          </cell>
          <cell r="AQ247">
            <v>2.7003764094057732</v>
          </cell>
          <cell r="AR247">
            <v>2.432391377356367</v>
          </cell>
          <cell r="AS247">
            <v>3.4781261404879515</v>
          </cell>
          <cell r="AT247">
            <v>0.37166323916795185</v>
          </cell>
          <cell r="AU247">
            <v>0.52156009929063252</v>
          </cell>
          <cell r="AV247">
            <v>3.0445679282109883</v>
          </cell>
          <cell r="AW247">
            <v>149.44987869723028</v>
          </cell>
          <cell r="AX247">
            <v>0.5551898289670536</v>
          </cell>
          <cell r="AY247">
            <v>209.41560085566593</v>
          </cell>
          <cell r="AZ247" t="str">
            <v>00°00'00''</v>
          </cell>
          <cell r="BA247" t="e">
            <v>#VALUE!</v>
          </cell>
          <cell r="BB247">
            <v>0.11</v>
          </cell>
          <cell r="BC247" t="e">
            <v>#VALUE!</v>
          </cell>
          <cell r="BD247" t="e">
            <v>#VALUE!</v>
          </cell>
          <cell r="BE247" t="e">
            <v>#VALUE!</v>
          </cell>
          <cell r="BF247" t="e">
            <v>#VALUE!</v>
          </cell>
          <cell r="BG247" t="e">
            <v>#VALUE!</v>
          </cell>
          <cell r="BH247" t="e">
            <v>#VALUE!</v>
          </cell>
          <cell r="BI247" t="e">
            <v>#VALUE!</v>
          </cell>
          <cell r="BJ247" t="e">
            <v>#VALUE!</v>
          </cell>
          <cell r="BK247" t="e">
            <v>#VALUE!</v>
          </cell>
          <cell r="BL247" t="e">
            <v>#VALUE!</v>
          </cell>
          <cell r="BM247" t="e">
            <v>#VALUE!</v>
          </cell>
          <cell r="BN247">
            <v>6.0000000000059117E-2</v>
          </cell>
          <cell r="BO247">
            <v>719.18</v>
          </cell>
          <cell r="BP247">
            <v>716.28</v>
          </cell>
          <cell r="BQ247">
            <v>719.43000000000018</v>
          </cell>
          <cell r="BR247">
            <v>716.53</v>
          </cell>
          <cell r="BS247">
            <v>720.70065900470513</v>
          </cell>
          <cell r="BT247">
            <v>717.75432137390692</v>
          </cell>
          <cell r="BU247" t="str">
            <v/>
          </cell>
          <cell r="BV247">
            <v>1.2706590047049531</v>
          </cell>
          <cell r="BW247">
            <v>1.2243213739069461</v>
          </cell>
          <cell r="BX247">
            <v>1.5206590047049531</v>
          </cell>
          <cell r="BY247">
            <v>250</v>
          </cell>
          <cell r="BZ247">
            <v>0.71250000000000002</v>
          </cell>
          <cell r="CA247">
            <v>0.3125</v>
          </cell>
          <cell r="CB247">
            <v>1.2474901893059496</v>
          </cell>
          <cell r="CC247">
            <v>6</v>
          </cell>
          <cell r="CD247">
            <v>1.3795639913172753</v>
          </cell>
          <cell r="CE247">
            <v>1190.585280194173</v>
          </cell>
          <cell r="CF247">
            <v>5.4399709464237223E-2</v>
          </cell>
          <cell r="CG247">
            <v>1697.2116889610388</v>
          </cell>
          <cell r="CH247">
            <v>2887.7969691552116</v>
          </cell>
          <cell r="CI247">
            <v>2</v>
          </cell>
          <cell r="CJ247">
            <v>1</v>
          </cell>
          <cell r="CK247">
            <v>1.5</v>
          </cell>
          <cell r="CL247">
            <v>2345</v>
          </cell>
          <cell r="CM247">
            <v>1.8472048843210309</v>
          </cell>
          <cell r="CN247">
            <v>1.9</v>
          </cell>
          <cell r="CO247" t="str">
            <v/>
          </cell>
          <cell r="CP247">
            <v>3</v>
          </cell>
          <cell r="CQ247">
            <v>3</v>
          </cell>
          <cell r="DV247" t="str">
            <v>250 mm</v>
          </cell>
          <cell r="DW247">
            <v>39.709999999999994</v>
          </cell>
          <cell r="DX247" t="str">
            <v>1</v>
          </cell>
          <cell r="DY247" t="str">
            <v>CS</v>
          </cell>
          <cell r="DZ247">
            <v>719.18000000000018</v>
          </cell>
          <cell r="EA247">
            <v>716.2800000000002</v>
          </cell>
        </row>
        <row r="248">
          <cell r="A248">
            <v>154</v>
          </cell>
          <cell r="B248" t="str">
            <v>C89</v>
          </cell>
          <cell r="C248" t="str">
            <v>C91</v>
          </cell>
          <cell r="D248">
            <v>0.35147</v>
          </cell>
          <cell r="E248">
            <v>9.6370000000000011E-2</v>
          </cell>
          <cell r="F248">
            <v>1.1485030000000001</v>
          </cell>
          <cell r="G248">
            <v>2.33</v>
          </cell>
          <cell r="K248">
            <v>0.52607390237240359</v>
          </cell>
          <cell r="L248">
            <v>11.372637782650314</v>
          </cell>
          <cell r="M248">
            <v>11.372637782650314</v>
          </cell>
          <cell r="N248">
            <v>177.05957684933301</v>
          </cell>
          <cell r="O248">
            <v>0.63089500725758318</v>
          </cell>
          <cell r="P248">
            <v>131.49946898615906</v>
          </cell>
          <cell r="Q248">
            <v>0.35147</v>
          </cell>
          <cell r="R248">
            <v>9.6370000000000011E-2</v>
          </cell>
          <cell r="S248">
            <v>1.1485030000000001</v>
          </cell>
          <cell r="U248">
            <v>130</v>
          </cell>
          <cell r="V248">
            <v>158.4</v>
          </cell>
          <cell r="W248">
            <v>0.35147</v>
          </cell>
          <cell r="X248">
            <v>1.1485030000000001</v>
          </cell>
          <cell r="Y248">
            <v>0.57425150000000003</v>
          </cell>
          <cell r="AB248" t="str">
            <v/>
          </cell>
          <cell r="AC248">
            <v>126.72000000000001</v>
          </cell>
          <cell r="AD248">
            <v>0.19066666666666668</v>
          </cell>
          <cell r="AE248">
            <v>0.76266666666666671</v>
          </cell>
          <cell r="AF248">
            <v>1.3369181666666667</v>
          </cell>
          <cell r="AG248">
            <v>1.6814690666666667</v>
          </cell>
          <cell r="AH248">
            <v>133.18093805282572</v>
          </cell>
          <cell r="AI248">
            <v>93.2</v>
          </cell>
          <cell r="AJ248">
            <v>6.78</v>
          </cell>
          <cell r="AK248">
            <v>12</v>
          </cell>
          <cell r="AL248">
            <v>0.30000000000000004</v>
          </cell>
          <cell r="AM248">
            <v>1.4E-2</v>
          </cell>
          <cell r="AN248">
            <v>0.18245058059692387</v>
          </cell>
          <cell r="AO248">
            <v>0.27333984375000009</v>
          </cell>
          <cell r="AP248">
            <v>0.6081686019897462</v>
          </cell>
          <cell r="AQ248">
            <v>2.9594690882625456</v>
          </cell>
          <cell r="AR248">
            <v>2.4085013152681429</v>
          </cell>
          <cell r="AS248">
            <v>3.9219917084770159</v>
          </cell>
          <cell r="AT248">
            <v>0.44640455068203577</v>
          </cell>
          <cell r="AU248">
            <v>0.62885513127895964</v>
          </cell>
          <cell r="AV248">
            <v>3.3133444165328445</v>
          </cell>
          <cell r="AW248">
            <v>234.20651575032778</v>
          </cell>
          <cell r="AX248">
            <v>0.56864745041850673</v>
          </cell>
          <cell r="AY248">
            <v>209.35166640765968</v>
          </cell>
          <cell r="AZ248" t="str">
            <v>00°00'00''</v>
          </cell>
          <cell r="BA248" t="e">
            <v>#VALUE!</v>
          </cell>
          <cell r="BB248">
            <v>0.107</v>
          </cell>
          <cell r="BC248" t="e">
            <v>#VALUE!</v>
          </cell>
          <cell r="BD248" t="e">
            <v>#VALUE!</v>
          </cell>
          <cell r="BE248" t="e">
            <v>#VALUE!</v>
          </cell>
          <cell r="BF248" t="e">
            <v>#VALUE!</v>
          </cell>
          <cell r="BG248" t="e">
            <v>#VALUE!</v>
          </cell>
          <cell r="BH248" t="e">
            <v>#VALUE!</v>
          </cell>
          <cell r="BI248" t="e">
            <v>#VALUE!</v>
          </cell>
          <cell r="BJ248" t="e">
            <v>#VALUE!</v>
          </cell>
          <cell r="BK248" t="e">
            <v>#VALUE!</v>
          </cell>
          <cell r="BL248" t="e">
            <v>#VALUE!</v>
          </cell>
          <cell r="BM248" t="e">
            <v>#VALUE!</v>
          </cell>
          <cell r="BN248">
            <v>5.999999999994543E-2</v>
          </cell>
          <cell r="BO248">
            <v>716.22</v>
          </cell>
          <cell r="BP248">
            <v>709.9</v>
          </cell>
          <cell r="BQ248">
            <v>716.52000000000021</v>
          </cell>
          <cell r="BR248">
            <v>710.19999999999993</v>
          </cell>
          <cell r="BS248">
            <v>717.75432137390692</v>
          </cell>
          <cell r="BT248">
            <v>711.42602784577196</v>
          </cell>
          <cell r="BU248" t="str">
            <v/>
          </cell>
          <cell r="BV248">
            <v>1.2343213739067096</v>
          </cell>
          <cell r="BW248">
            <v>1.2260278457720233</v>
          </cell>
          <cell r="BX248">
            <v>1.5343213739067096</v>
          </cell>
          <cell r="BY248">
            <v>300</v>
          </cell>
          <cell r="BZ248">
            <v>0.77500000000000002</v>
          </cell>
          <cell r="CA248">
            <v>0.375</v>
          </cell>
          <cell r="CB248">
            <v>1.2301746098393664</v>
          </cell>
          <cell r="CC248">
            <v>7</v>
          </cell>
          <cell r="CD248">
            <v>1.202205891184557</v>
          </cell>
          <cell r="CE248">
            <v>1516.3573181247218</v>
          </cell>
          <cell r="CF248">
            <v>6.6403358611216823E-2</v>
          </cell>
          <cell r="CG248">
            <v>2148.629095498728</v>
          </cell>
          <cell r="CH248">
            <v>3664.9864136234501</v>
          </cell>
          <cell r="CI248">
            <v>2</v>
          </cell>
          <cell r="CJ248">
            <v>1</v>
          </cell>
          <cell r="CK248">
            <v>1.5</v>
          </cell>
          <cell r="CL248">
            <v>2650</v>
          </cell>
          <cell r="CM248">
            <v>2.0745206114849717</v>
          </cell>
          <cell r="CN248">
            <v>2.2000000000000002</v>
          </cell>
          <cell r="CO248" t="str">
            <v/>
          </cell>
          <cell r="CP248">
            <v>3</v>
          </cell>
          <cell r="CQ248">
            <v>3</v>
          </cell>
          <cell r="DV248" t="str">
            <v>300 mm</v>
          </cell>
          <cell r="DW248">
            <v>93.2</v>
          </cell>
          <cell r="DX248" t="str">
            <v>1</v>
          </cell>
          <cell r="DY248" t="str">
            <v>CS</v>
          </cell>
          <cell r="DZ248">
            <v>716.22000000000025</v>
          </cell>
          <cell r="EA248">
            <v>709.9000000000002</v>
          </cell>
        </row>
        <row r="249">
          <cell r="A249">
            <v>155</v>
          </cell>
          <cell r="B249" t="str">
            <v>C91</v>
          </cell>
          <cell r="C249" t="str">
            <v>C93</v>
          </cell>
          <cell r="D249">
            <v>0.22886999999999999</v>
          </cell>
          <cell r="E249">
            <v>8.1379999999999994E-2</v>
          </cell>
          <cell r="F249">
            <v>1.458753</v>
          </cell>
          <cell r="G249">
            <v>2.33</v>
          </cell>
          <cell r="K249">
            <v>0.34892999021931786</v>
          </cell>
          <cell r="L249">
            <v>11.721567772869632</v>
          </cell>
          <cell r="M249">
            <v>11.721567772869632</v>
          </cell>
          <cell r="N249">
            <v>174.07354949096819</v>
          </cell>
          <cell r="O249">
            <v>0.63159777531819761</v>
          </cell>
          <cell r="P249">
            <v>165.60973974888279</v>
          </cell>
          <cell r="Q249">
            <v>0.22886999999999999</v>
          </cell>
          <cell r="R249">
            <v>8.1379999999999994E-2</v>
          </cell>
          <cell r="S249">
            <v>1.458753</v>
          </cell>
          <cell r="U249">
            <v>154</v>
          </cell>
          <cell r="V249">
            <v>158.4</v>
          </cell>
          <cell r="X249">
            <v>1.2298830000000001</v>
          </cell>
          <cell r="Y249">
            <v>0.61494150000000003</v>
          </cell>
          <cell r="AB249" t="str">
            <v/>
          </cell>
          <cell r="AC249">
            <v>126.72000000000001</v>
          </cell>
          <cell r="AD249">
            <v>0.22586666666666669</v>
          </cell>
          <cell r="AE249">
            <v>0.90346666666666675</v>
          </cell>
          <cell r="AF249">
            <v>1.5184081666666667</v>
          </cell>
          <cell r="AG249">
            <v>1.9560340666666667</v>
          </cell>
          <cell r="AH249">
            <v>167.56577381554945</v>
          </cell>
          <cell r="AI249">
            <v>62.04</v>
          </cell>
          <cell r="AJ249">
            <v>5.66</v>
          </cell>
          <cell r="AK249">
            <v>12</v>
          </cell>
          <cell r="AL249">
            <v>0.30000000000000004</v>
          </cell>
          <cell r="AM249">
            <v>1.4E-2</v>
          </cell>
          <cell r="AN249">
            <v>0.22342400550842287</v>
          </cell>
          <cell r="AO249">
            <v>0.287841796875</v>
          </cell>
          <cell r="AP249">
            <v>0.74474668502807617</v>
          </cell>
          <cell r="AQ249">
            <v>2.9680879981770496</v>
          </cell>
          <cell r="AR249">
            <v>2.0381389670379955</v>
          </cell>
          <cell r="AS249">
            <v>3.8476476502257273</v>
          </cell>
          <cell r="AT249">
            <v>0.44900847935385552</v>
          </cell>
          <cell r="AU249">
            <v>0.67243248486227836</v>
          </cell>
          <cell r="AV249">
            <v>3.0273312994157453</v>
          </cell>
          <cell r="AW249">
            <v>213.98943983010639</v>
          </cell>
          <cell r="AX249">
            <v>0.78305627580774873</v>
          </cell>
          <cell r="AY249">
            <v>208.93840628680863</v>
          </cell>
          <cell r="AZ249" t="str">
            <v>00°00'00''</v>
          </cell>
          <cell r="BA249" t="e">
            <v>#VALUE!</v>
          </cell>
          <cell r="BB249">
            <v>4.3999999999999997E-2</v>
          </cell>
          <cell r="BC249" t="e">
            <v>#VALUE!</v>
          </cell>
          <cell r="BD249" t="e">
            <v>#VALUE!</v>
          </cell>
          <cell r="BE249" t="e">
            <v>#VALUE!</v>
          </cell>
          <cell r="BF249" t="e">
            <v>#VALUE!</v>
          </cell>
          <cell r="BG249" t="e">
            <v>#VALUE!</v>
          </cell>
          <cell r="BH249" t="e">
            <v>#VALUE!</v>
          </cell>
          <cell r="BI249" t="e">
            <v>#VALUE!</v>
          </cell>
          <cell r="BJ249" t="e">
            <v>#VALUE!</v>
          </cell>
          <cell r="BK249" t="e">
            <v>#VALUE!</v>
          </cell>
          <cell r="BL249" t="e">
            <v>#VALUE!</v>
          </cell>
          <cell r="BM249" t="e">
            <v>#VALUE!</v>
          </cell>
          <cell r="BN249">
            <v>1.5799999999999272</v>
          </cell>
          <cell r="BO249">
            <v>708.32</v>
          </cell>
          <cell r="BP249">
            <v>704.81</v>
          </cell>
          <cell r="BQ249">
            <v>708.62</v>
          </cell>
          <cell r="BR249">
            <v>705.1099999999999</v>
          </cell>
          <cell r="BS249">
            <v>711.42602784577196</v>
          </cell>
          <cell r="BT249">
            <v>706.3415082309524</v>
          </cell>
          <cell r="BU249">
            <v>1.5799999999999272</v>
          </cell>
          <cell r="BV249">
            <v>2.8060278457719505</v>
          </cell>
          <cell r="BW249">
            <v>1.2315082309524996</v>
          </cell>
          <cell r="BX249">
            <v>3.1060278457719503</v>
          </cell>
          <cell r="BY249">
            <v>300</v>
          </cell>
          <cell r="BZ249">
            <v>0.77500000000000002</v>
          </cell>
          <cell r="CA249">
            <v>0.375</v>
          </cell>
          <cell r="CB249">
            <v>2.0187680383622251</v>
          </cell>
          <cell r="CC249">
            <v>8</v>
          </cell>
          <cell r="CD249">
            <v>1.675452585683302</v>
          </cell>
          <cell r="CE249">
            <v>2113.2692894796701</v>
          </cell>
          <cell r="CF249">
            <v>2.7376037734825109E-2</v>
          </cell>
          <cell r="CG249">
            <v>892.41393222706427</v>
          </cell>
          <cell r="CH249">
            <v>3005.6832217067345</v>
          </cell>
          <cell r="CI249">
            <v>2</v>
          </cell>
          <cell r="CJ249">
            <v>1</v>
          </cell>
          <cell r="CK249">
            <v>1.5</v>
          </cell>
          <cell r="CL249">
            <v>2650</v>
          </cell>
          <cell r="CM249">
            <v>1.701330125494378</v>
          </cell>
          <cell r="CN249">
            <v>1.9</v>
          </cell>
          <cell r="CO249" t="str">
            <v/>
          </cell>
          <cell r="CP249">
            <v>3</v>
          </cell>
          <cell r="CQ249">
            <v>3</v>
          </cell>
          <cell r="DV249" t="str">
            <v>300 mm</v>
          </cell>
          <cell r="DW249">
            <v>62.04</v>
          </cell>
          <cell r="DX249" t="str">
            <v>1</v>
          </cell>
          <cell r="DY249" t="str">
            <v>CS</v>
          </cell>
          <cell r="DZ249">
            <v>708.32</v>
          </cell>
          <cell r="EA249">
            <v>704.81000000000006</v>
          </cell>
        </row>
        <row r="250">
          <cell r="A250">
            <v>156</v>
          </cell>
          <cell r="B250" t="str">
            <v>C93</v>
          </cell>
          <cell r="C250" t="str">
            <v>C95'</v>
          </cell>
          <cell r="D250">
            <v>0.24525</v>
          </cell>
          <cell r="F250">
            <v>1.7040029999999999</v>
          </cell>
          <cell r="G250">
            <v>2.33</v>
          </cell>
          <cell r="K250">
            <v>0.2782246582278276</v>
          </cell>
          <cell r="L250">
            <v>11.999792431097459</v>
          </cell>
          <cell r="M250">
            <v>11.999792431097459</v>
          </cell>
          <cell r="N250">
            <v>171.78910091867152</v>
          </cell>
          <cell r="O250">
            <v>0.63096831729049518</v>
          </cell>
          <cell r="P250">
            <v>192.19324070306448</v>
          </cell>
          <cell r="Q250">
            <v>0.24525</v>
          </cell>
          <cell r="R250">
            <v>0</v>
          </cell>
          <cell r="S250">
            <v>1.7040029999999999</v>
          </cell>
          <cell r="U250">
            <v>219</v>
          </cell>
          <cell r="V250">
            <v>158.4</v>
          </cell>
          <cell r="X250">
            <v>1.2298830000000001</v>
          </cell>
          <cell r="Y250">
            <v>0.61494150000000003</v>
          </cell>
          <cell r="AB250" t="str">
            <v/>
          </cell>
          <cell r="AC250">
            <v>126.72000000000001</v>
          </cell>
          <cell r="AD250">
            <v>0.32120000000000004</v>
          </cell>
          <cell r="AE250">
            <v>1.2848000000000002</v>
          </cell>
          <cell r="AF250">
            <v>1.8997415000000002</v>
          </cell>
          <cell r="AG250">
            <v>2.4109424000000002</v>
          </cell>
          <cell r="AH250">
            <v>194.60418310306449</v>
          </cell>
          <cell r="AI250">
            <v>55.379999999999995</v>
          </cell>
          <cell r="AJ250">
            <v>6.9</v>
          </cell>
          <cell r="AK250">
            <v>12</v>
          </cell>
          <cell r="AL250">
            <v>0.30000000000000004</v>
          </cell>
          <cell r="AM250">
            <v>1.4E-2</v>
          </cell>
          <cell r="AN250">
            <v>0.2314656257629395</v>
          </cell>
          <cell r="AO250">
            <v>0.29311523437499998</v>
          </cell>
          <cell r="AP250">
            <v>0.77155208587646484</v>
          </cell>
          <cell r="AQ250">
            <v>3.325350809597809</v>
          </cell>
          <cell r="AR250">
            <v>2.2008198074552197</v>
          </cell>
          <cell r="AS250">
            <v>4.8195215419218851</v>
          </cell>
          <cell r="AT250">
            <v>0.56360642236966374</v>
          </cell>
          <cell r="AU250">
            <v>0.79507204813260324</v>
          </cell>
          <cell r="AV250">
            <v>3.3425374424144136</v>
          </cell>
          <cell r="AW250">
            <v>236.27004915235366</v>
          </cell>
          <cell r="AX250">
            <v>0.82365151148539428</v>
          </cell>
          <cell r="AY250">
            <v>209.17485909803258</v>
          </cell>
          <cell r="AZ250" t="str">
            <v>00°00'00''</v>
          </cell>
          <cell r="BA250" t="e">
            <v>#VALUE!</v>
          </cell>
          <cell r="BB250">
            <v>0.123</v>
          </cell>
          <cell r="BC250" t="e">
            <v>#VALUE!</v>
          </cell>
          <cell r="BD250" t="e">
            <v>#VALUE!</v>
          </cell>
          <cell r="BE250" t="e">
            <v>#VALUE!</v>
          </cell>
          <cell r="BF250" t="e">
            <v>#VALUE!</v>
          </cell>
          <cell r="BG250" t="e">
            <v>#VALUE!</v>
          </cell>
          <cell r="BH250" t="e">
            <v>#VALUE!</v>
          </cell>
          <cell r="BI250" t="e">
            <v>#VALUE!</v>
          </cell>
          <cell r="BJ250" t="e">
            <v>#VALUE!</v>
          </cell>
          <cell r="BK250" t="e">
            <v>#VALUE!</v>
          </cell>
          <cell r="BL250" t="e">
            <v>#VALUE!</v>
          </cell>
          <cell r="BM250" t="e">
            <v>#VALUE!</v>
          </cell>
          <cell r="BN250">
            <v>2.9999999999972715E-2</v>
          </cell>
          <cell r="BO250">
            <v>704.78</v>
          </cell>
          <cell r="BP250">
            <v>700.96</v>
          </cell>
          <cell r="BQ250">
            <v>705.08</v>
          </cell>
          <cell r="BR250">
            <v>701.26</v>
          </cell>
          <cell r="BS250">
            <v>706.3415082309524</v>
          </cell>
          <cell r="BT250">
            <v>702.5</v>
          </cell>
          <cell r="BU250" t="str">
            <v/>
          </cell>
          <cell r="BV250">
            <v>1.2615082309523586</v>
          </cell>
          <cell r="BW250">
            <v>1.2400000000000091</v>
          </cell>
          <cell r="BX250">
            <v>1.5615082309523587</v>
          </cell>
          <cell r="BY250">
            <v>300</v>
          </cell>
          <cell r="BZ250">
            <v>0.77500000000000002</v>
          </cell>
          <cell r="CA250">
            <v>0.375</v>
          </cell>
          <cell r="CB250">
            <v>1.2507541154761839</v>
          </cell>
          <cell r="CC250">
            <v>9</v>
          </cell>
          <cell r="CD250">
            <v>1.2169400929146001</v>
          </cell>
          <cell r="CE250">
            <v>1534.9417509443469</v>
          </cell>
          <cell r="CF250">
            <v>6.4568433820293647E-2</v>
          </cell>
          <cell r="CG250">
            <v>2083.8360968652096</v>
          </cell>
          <cell r="CH250">
            <v>3618.7778478095565</v>
          </cell>
          <cell r="CI250">
            <v>2</v>
          </cell>
          <cell r="CJ250">
            <v>1</v>
          </cell>
          <cell r="CK250">
            <v>1.5</v>
          </cell>
          <cell r="CL250">
            <v>2650</v>
          </cell>
          <cell r="CM250">
            <v>2.0483648195148434</v>
          </cell>
          <cell r="CN250">
            <v>2.2000000000000002</v>
          </cell>
          <cell r="CO250" t="str">
            <v/>
          </cell>
          <cell r="CP250">
            <v>3</v>
          </cell>
          <cell r="CQ250">
            <v>3</v>
          </cell>
          <cell r="DV250" t="str">
            <v>300 mm</v>
          </cell>
          <cell r="DW250">
            <v>55.379999999999995</v>
          </cell>
          <cell r="DX250" t="str">
            <v>1</v>
          </cell>
          <cell r="DY250" t="str">
            <v>CS</v>
          </cell>
          <cell r="DZ250">
            <v>704.78000000000009</v>
          </cell>
          <cell r="EA250">
            <v>700.96</v>
          </cell>
        </row>
        <row r="251">
          <cell r="A251">
            <v>157</v>
          </cell>
          <cell r="B251" t="str">
            <v>C95'</v>
          </cell>
          <cell r="C251" t="str">
            <v>C95</v>
          </cell>
          <cell r="F251">
            <v>1.7040029999999999</v>
          </cell>
          <cell r="G251">
            <v>2.33</v>
          </cell>
          <cell r="K251">
            <v>2.8913451604308044E-2</v>
          </cell>
          <cell r="L251">
            <v>12.028705882701768</v>
          </cell>
          <cell r="M251">
            <v>12.028705882701768</v>
          </cell>
          <cell r="N251">
            <v>171.55638381735659</v>
          </cell>
          <cell r="O251">
            <v>0.63033993656752307</v>
          </cell>
          <cell r="P251">
            <v>192.19324070306448</v>
          </cell>
          <cell r="Q251">
            <v>0</v>
          </cell>
          <cell r="R251">
            <v>0</v>
          </cell>
          <cell r="S251">
            <v>1.7040029999999999</v>
          </cell>
          <cell r="U251">
            <v>219</v>
          </cell>
          <cell r="V251">
            <v>158.4</v>
          </cell>
          <cell r="W251">
            <v>0</v>
          </cell>
          <cell r="X251">
            <v>1.2298830000000001</v>
          </cell>
          <cell r="Y251">
            <v>0.61494150000000003</v>
          </cell>
          <cell r="AB251" t="str">
            <v/>
          </cell>
          <cell r="AC251">
            <v>126.72000000000001</v>
          </cell>
          <cell r="AD251">
            <v>0.32120000000000004</v>
          </cell>
          <cell r="AE251">
            <v>1.2848000000000002</v>
          </cell>
          <cell r="AF251">
            <v>1.8997415000000002</v>
          </cell>
          <cell r="AG251">
            <v>2.4109424000000002</v>
          </cell>
          <cell r="AH251">
            <v>194.60418310306449</v>
          </cell>
          <cell r="AI251">
            <v>5.35</v>
          </cell>
          <cell r="AJ251">
            <v>5.61</v>
          </cell>
          <cell r="AK251">
            <v>12</v>
          </cell>
          <cell r="AL251">
            <v>0.30000000000000004</v>
          </cell>
          <cell r="AM251">
            <v>1.4E-2</v>
          </cell>
          <cell r="AN251">
            <v>0.25027656555175787</v>
          </cell>
          <cell r="AO251">
            <v>0.29311523437499998</v>
          </cell>
          <cell r="AP251">
            <v>0.83425521850585949</v>
          </cell>
          <cell r="AQ251">
            <v>3.0887654222692467</v>
          </cell>
          <cell r="AR251">
            <v>1.8541813443421375</v>
          </cell>
          <cell r="AS251">
            <v>4.154402110914674</v>
          </cell>
          <cell r="AT251">
            <v>0.48626258072406303</v>
          </cell>
          <cell r="AU251">
            <v>0.73653914627582084</v>
          </cell>
          <cell r="AV251">
            <v>3.0139300326456673</v>
          </cell>
          <cell r="AW251">
            <v>213.04216010234873</v>
          </cell>
          <cell r="AX251">
            <v>0.91345385819207636</v>
          </cell>
          <cell r="AY251">
            <v>208.0077344955894</v>
          </cell>
          <cell r="AZ251" t="str">
            <v>01°10'02''</v>
          </cell>
          <cell r="BA251" t="e">
            <v>#VALUE!</v>
          </cell>
          <cell r="BB251">
            <v>1E-3</v>
          </cell>
          <cell r="BC251" t="e">
            <v>#VALUE!</v>
          </cell>
          <cell r="BD251" t="e">
            <v>#VALUE!</v>
          </cell>
          <cell r="BE251" t="e">
            <v>#VALUE!</v>
          </cell>
          <cell r="BF251" t="e">
            <v>#VALUE!</v>
          </cell>
          <cell r="BG251" t="e">
            <v>#VALUE!</v>
          </cell>
          <cell r="BH251" t="e">
            <v>#VALUE!</v>
          </cell>
          <cell r="BI251" t="e">
            <v>#VALUE!</v>
          </cell>
          <cell r="BJ251" t="e">
            <v>#VALUE!</v>
          </cell>
          <cell r="BK251" t="e">
            <v>#VALUE!</v>
          </cell>
          <cell r="BL251" t="e">
            <v>#VALUE!</v>
          </cell>
          <cell r="BM251" t="e">
            <v>#VALUE!</v>
          </cell>
          <cell r="BN251">
            <v>3.0000000000086402E-2</v>
          </cell>
          <cell r="BO251">
            <v>700.93</v>
          </cell>
          <cell r="BP251">
            <v>700.63</v>
          </cell>
          <cell r="BQ251">
            <v>701.23</v>
          </cell>
          <cell r="BR251">
            <v>700.93</v>
          </cell>
          <cell r="BS251">
            <v>702.5</v>
          </cell>
          <cell r="BT251">
            <v>702.19612678727503</v>
          </cell>
          <cell r="BU251" t="str">
            <v/>
          </cell>
          <cell r="BV251">
            <v>1.2699999999999818</v>
          </cell>
          <cell r="BW251">
            <v>1.2661267872750841</v>
          </cell>
          <cell r="BX251">
            <v>1.5699999999999819</v>
          </cell>
          <cell r="BY251">
            <v>300</v>
          </cell>
          <cell r="BZ251">
            <v>0.77500000000000002</v>
          </cell>
          <cell r="CA251">
            <v>0.375</v>
          </cell>
          <cell r="CB251">
            <v>1.268063393637533</v>
          </cell>
          <cell r="CC251">
            <v>10</v>
          </cell>
          <cell r="CD251">
            <v>1.229221932367057</v>
          </cell>
          <cell r="CE251">
            <v>1550.4329885687239</v>
          </cell>
          <cell r="CF251">
            <v>6.3079989025009886E-2</v>
          </cell>
          <cell r="CG251">
            <v>2031.7028857139337</v>
          </cell>
          <cell r="CH251">
            <v>3582.1358742826578</v>
          </cell>
          <cell r="CI251">
            <v>2</v>
          </cell>
          <cell r="CJ251">
            <v>1</v>
          </cell>
          <cell r="CK251">
            <v>1.5</v>
          </cell>
          <cell r="CL251">
            <v>2650</v>
          </cell>
          <cell r="CM251">
            <v>2.0276240797826364</v>
          </cell>
          <cell r="CN251">
            <v>2.2000000000000002</v>
          </cell>
          <cell r="CO251" t="str">
            <v/>
          </cell>
          <cell r="CP251">
            <v>3</v>
          </cell>
          <cell r="CQ251">
            <v>3</v>
          </cell>
          <cell r="DV251" t="str">
            <v>300 mm</v>
          </cell>
          <cell r="DW251">
            <v>5.35</v>
          </cell>
          <cell r="DX251" t="str">
            <v>1</v>
          </cell>
          <cell r="DY251" t="str">
            <v>CS</v>
          </cell>
          <cell r="DZ251">
            <v>700.93000000000006</v>
          </cell>
          <cell r="EA251">
            <v>700.63000000000011</v>
          </cell>
        </row>
        <row r="252">
          <cell r="A252">
            <v>158</v>
          </cell>
          <cell r="B252" t="str">
            <v>C95</v>
          </cell>
          <cell r="C252" t="str">
            <v>C97</v>
          </cell>
          <cell r="D252">
            <v>0.28748825</v>
          </cell>
          <cell r="E252">
            <v>0.10576300000000001</v>
          </cell>
          <cell r="F252">
            <v>2.0972542499999998</v>
          </cell>
          <cell r="G252">
            <v>2.33</v>
          </cell>
          <cell r="K252">
            <v>0.33506315429170125</v>
          </cell>
          <cell r="L252">
            <v>12.363769036993469</v>
          </cell>
          <cell r="M252">
            <v>12.363769036993469</v>
          </cell>
          <cell r="N252">
            <v>168.92106989992493</v>
          </cell>
          <cell r="O252">
            <v>0.63091216821167939</v>
          </cell>
          <cell r="P252">
            <v>234.10374038823829</v>
          </cell>
          <cell r="Q252">
            <v>0.28748825</v>
          </cell>
          <cell r="R252">
            <v>0.10576300000000001</v>
          </cell>
          <cell r="S252">
            <v>2.0972542499999998</v>
          </cell>
          <cell r="U252">
            <v>274</v>
          </cell>
          <cell r="V252">
            <v>158.4</v>
          </cell>
          <cell r="W252">
            <v>0.28748825</v>
          </cell>
          <cell r="X252">
            <v>1.5173712500000001</v>
          </cell>
          <cell r="Y252">
            <v>0.75868562500000003</v>
          </cell>
          <cell r="AB252" t="str">
            <v/>
          </cell>
          <cell r="AC252">
            <v>126.72000000000001</v>
          </cell>
          <cell r="AD252">
            <v>0.40186666666666676</v>
          </cell>
          <cell r="AE252">
            <v>1.607466666666667</v>
          </cell>
          <cell r="AF252">
            <v>2.3661522916666673</v>
          </cell>
          <cell r="AG252">
            <v>2.9953285666666671</v>
          </cell>
          <cell r="AH252">
            <v>237.09906895490496</v>
          </cell>
          <cell r="AI252">
            <v>71.61</v>
          </cell>
          <cell r="AJ252">
            <v>7.21</v>
          </cell>
          <cell r="AK252">
            <v>12</v>
          </cell>
          <cell r="AL252">
            <v>0.30000000000000004</v>
          </cell>
          <cell r="AM252">
            <v>1.4E-2</v>
          </cell>
          <cell r="AN252">
            <v>0.26665735244750988</v>
          </cell>
          <cell r="AO252">
            <v>0.29685058593750002</v>
          </cell>
          <cell r="AP252">
            <v>0.88885784149169944</v>
          </cell>
          <cell r="AQ252">
            <v>3.5712614613759741</v>
          </cell>
          <cell r="AR252">
            <v>1.920045871660478</v>
          </cell>
          <cell r="AS252">
            <v>5.5802774895011895</v>
          </cell>
          <cell r="AT252">
            <v>0.65004630099435567</v>
          </cell>
          <cell r="AU252">
            <v>0.91670365344186555</v>
          </cell>
          <cell r="AV252">
            <v>3.4167985005443771</v>
          </cell>
          <cell r="AW252">
            <v>241.51925403240386</v>
          </cell>
          <cell r="AX252">
            <v>0.98169841532838675</v>
          </cell>
          <cell r="AY252">
            <v>209.25452733513976</v>
          </cell>
          <cell r="AZ252" t="str">
            <v>01°14'48''</v>
          </cell>
          <cell r="BA252" t="e">
            <v>#VALUE!</v>
          </cell>
          <cell r="BB252">
            <v>0.18</v>
          </cell>
          <cell r="BC252" t="e">
            <v>#VALUE!</v>
          </cell>
          <cell r="BD252" t="e">
            <v>#VALUE!</v>
          </cell>
          <cell r="BE252" t="e">
            <v>#VALUE!</v>
          </cell>
          <cell r="BF252" t="e">
            <v>#VALUE!</v>
          </cell>
          <cell r="BG252" t="e">
            <v>#VALUE!</v>
          </cell>
          <cell r="BH252" t="e">
            <v>#VALUE!</v>
          </cell>
          <cell r="BI252" t="e">
            <v>#VALUE!</v>
          </cell>
          <cell r="BJ252" t="e">
            <v>#VALUE!</v>
          </cell>
          <cell r="BK252" t="e">
            <v>#VALUE!</v>
          </cell>
          <cell r="BL252" t="e">
            <v>#VALUE!</v>
          </cell>
          <cell r="BM252" t="e">
            <v>#VALUE!</v>
          </cell>
          <cell r="BN252">
            <v>2.9999999999972715E-2</v>
          </cell>
          <cell r="BO252">
            <v>700.6</v>
          </cell>
          <cell r="BP252">
            <v>695.44</v>
          </cell>
          <cell r="BQ252">
            <v>700.9</v>
          </cell>
          <cell r="BR252">
            <v>695.74</v>
          </cell>
          <cell r="BS252">
            <v>702.19612678727503</v>
          </cell>
          <cell r="BT252">
            <v>697.30921947450781</v>
          </cell>
          <cell r="BU252" t="str">
            <v/>
          </cell>
          <cell r="BV252">
            <v>1.2961267872750568</v>
          </cell>
          <cell r="BW252">
            <v>1.5692194745078041</v>
          </cell>
          <cell r="BX252">
            <v>1.5961267872750569</v>
          </cell>
          <cell r="BY252">
            <v>300</v>
          </cell>
          <cell r="BZ252">
            <v>0.77500000000000002</v>
          </cell>
          <cell r="CA252">
            <v>0.375</v>
          </cell>
          <cell r="CB252">
            <v>1.4326731308914304</v>
          </cell>
          <cell r="CC252">
            <v>11</v>
          </cell>
          <cell r="CD252">
            <v>1.3411120299652304</v>
          </cell>
          <cell r="CE252">
            <v>1691.5613672955199</v>
          </cell>
          <cell r="CF252">
            <v>5.1075694925679205E-2</v>
          </cell>
          <cell r="CG252">
            <v>1625.1912640791973</v>
          </cell>
          <cell r="CH252">
            <v>3316.7526313747171</v>
          </cell>
          <cell r="CI252">
            <v>2</v>
          </cell>
          <cell r="CJ252">
            <v>1</v>
          </cell>
          <cell r="CK252">
            <v>1.5</v>
          </cell>
          <cell r="CL252">
            <v>2650</v>
          </cell>
          <cell r="CM252">
            <v>1.8774071498347455</v>
          </cell>
          <cell r="CN252">
            <v>1.9</v>
          </cell>
          <cell r="CO252" t="str">
            <v/>
          </cell>
          <cell r="CP252">
            <v>3</v>
          </cell>
          <cell r="CQ252">
            <v>3</v>
          </cell>
          <cell r="DV252" t="str">
            <v>300 mm</v>
          </cell>
          <cell r="DW252">
            <v>71.61</v>
          </cell>
          <cell r="DX252" t="str">
            <v>1</v>
          </cell>
          <cell r="DY252" t="str">
            <v>CS</v>
          </cell>
          <cell r="DZ252">
            <v>700.6</v>
          </cell>
          <cell r="EA252">
            <v>695.44</v>
          </cell>
        </row>
        <row r="253">
          <cell r="A253">
            <v>159</v>
          </cell>
          <cell r="B253" t="str">
            <v>C97</v>
          </cell>
          <cell r="C253" t="str">
            <v>C99</v>
          </cell>
          <cell r="D253">
            <v>0.33466999999999997</v>
          </cell>
          <cell r="F253">
            <v>2.4319242499999998</v>
          </cell>
          <cell r="G253">
            <v>2.33</v>
          </cell>
          <cell r="K253">
            <v>0.4557467823458009</v>
          </cell>
          <cell r="L253">
            <v>12.819515819339269</v>
          </cell>
          <cell r="M253">
            <v>12.819515819339269</v>
          </cell>
          <cell r="N253">
            <v>165.50854264312719</v>
          </cell>
          <cell r="O253">
            <v>0.63132946781244448</v>
          </cell>
          <cell r="P253">
            <v>269.07354929826545</v>
          </cell>
          <cell r="Q253">
            <v>0.33466999999999997</v>
          </cell>
          <cell r="R253">
            <v>0</v>
          </cell>
          <cell r="S253">
            <v>2.4319242499999998</v>
          </cell>
          <cell r="U253">
            <v>327</v>
          </cell>
          <cell r="V253">
            <v>158.4</v>
          </cell>
          <cell r="W253">
            <v>0.33466999999999997</v>
          </cell>
          <cell r="X253">
            <v>1.8520412500000001</v>
          </cell>
          <cell r="Y253">
            <v>0.92602062500000004</v>
          </cell>
          <cell r="AB253" t="str">
            <v/>
          </cell>
          <cell r="AC253">
            <v>126.72000000000001</v>
          </cell>
          <cell r="AD253">
            <v>0.47960000000000003</v>
          </cell>
          <cell r="AE253">
            <v>1.9184000000000001</v>
          </cell>
          <cell r="AF253">
            <v>2.8444206250000001</v>
          </cell>
          <cell r="AG253">
            <v>3.5739979000000002</v>
          </cell>
          <cell r="AH253">
            <v>272.64754719826544</v>
          </cell>
          <cell r="AI253">
            <v>100.61</v>
          </cell>
          <cell r="AJ253">
            <v>7.35</v>
          </cell>
          <cell r="AK253">
            <v>14</v>
          </cell>
          <cell r="AL253">
            <v>0.35000000000000003</v>
          </cell>
          <cell r="AM253">
            <v>1.4E-2</v>
          </cell>
          <cell r="AN253">
            <v>0.25118874311447148</v>
          </cell>
          <cell r="AO253">
            <v>0.34034423828125004</v>
          </cell>
          <cell r="AP253">
            <v>0.71768212318420421</v>
          </cell>
          <cell r="AQ253">
            <v>3.6892340971280047</v>
          </cell>
          <cell r="AR253">
            <v>2.4300255481555877</v>
          </cell>
          <cell r="AS253">
            <v>5.6641569587658562</v>
          </cell>
          <cell r="AT253">
            <v>0.69370276368052419</v>
          </cell>
          <cell r="AU253">
            <v>0.94489150679499567</v>
          </cell>
          <cell r="AV253">
            <v>3.8231963078001372</v>
          </cell>
          <cell r="AW253">
            <v>367.83459141063139</v>
          </cell>
          <cell r="AX253">
            <v>0.74122323882773689</v>
          </cell>
          <cell r="AY253">
            <v>238.07946625257713</v>
          </cell>
          <cell r="AZ253" t="str">
            <v>28°49'30''</v>
          </cell>
          <cell r="BA253" t="e">
            <v>#VALUE!</v>
          </cell>
          <cell r="BB253">
            <v>2.8000000000000001E-2</v>
          </cell>
          <cell r="BC253" t="e">
            <v>#VALUE!</v>
          </cell>
          <cell r="BD253" t="e">
            <v>#VALUE!</v>
          </cell>
          <cell r="BE253" t="e">
            <v>#VALUE!</v>
          </cell>
          <cell r="BF253" t="e">
            <v>#VALUE!</v>
          </cell>
          <cell r="BG253" t="e">
            <v>#VALUE!</v>
          </cell>
          <cell r="BH253" t="e">
            <v>#VALUE!</v>
          </cell>
          <cell r="BI253" t="e">
            <v>#VALUE!</v>
          </cell>
          <cell r="BJ253" t="e">
            <v>#VALUE!</v>
          </cell>
          <cell r="BK253" t="e">
            <v>#VALUE!</v>
          </cell>
          <cell r="BL253" t="e">
            <v>#VALUE!</v>
          </cell>
          <cell r="BM253" t="e">
            <v>#VALUE!</v>
          </cell>
          <cell r="BN253">
            <v>3.0000000000086402E-2</v>
          </cell>
          <cell r="BO253">
            <v>695.41</v>
          </cell>
          <cell r="BP253">
            <v>688.02</v>
          </cell>
          <cell r="BQ253">
            <v>695.7600000000001</v>
          </cell>
          <cell r="BR253">
            <v>688.37</v>
          </cell>
          <cell r="BS253">
            <v>697.30921947450781</v>
          </cell>
          <cell r="BT253">
            <v>689.60356434230721</v>
          </cell>
          <cell r="BU253" t="str">
            <v/>
          </cell>
          <cell r="BV253">
            <v>1.5492194745077086</v>
          </cell>
          <cell r="BW253">
            <v>1.2335643423072042</v>
          </cell>
          <cell r="BX253">
            <v>1.8992194745077087</v>
          </cell>
          <cell r="BY253">
            <v>350</v>
          </cell>
          <cell r="BZ253">
            <v>0.83750000000000002</v>
          </cell>
          <cell r="CA253">
            <v>0.4375</v>
          </cell>
          <cell r="CB253">
            <v>1.3913919084074564</v>
          </cell>
          <cell r="CC253">
            <v>12</v>
          </cell>
          <cell r="CD253">
            <v>1.2429331300451751</v>
          </cell>
          <cell r="CE253">
            <v>1830.7822380660723</v>
          </cell>
          <cell r="CF253">
            <v>6.2329052246940964E-2</v>
          </cell>
          <cell r="CG253">
            <v>2042.365868876856</v>
          </cell>
          <cell r="CH253">
            <v>3873.1481069429283</v>
          </cell>
          <cell r="CI253">
            <v>2</v>
          </cell>
          <cell r="CJ253">
            <v>1</v>
          </cell>
          <cell r="CK253">
            <v>1.5</v>
          </cell>
          <cell r="CL253">
            <v>2854</v>
          </cell>
          <cell r="CM253">
            <v>2.0356419623035711</v>
          </cell>
          <cell r="CN253">
            <v>2.2000000000000002</v>
          </cell>
          <cell r="CO253" t="str">
            <v/>
          </cell>
          <cell r="CP253">
            <v>3</v>
          </cell>
          <cell r="CQ253">
            <v>3</v>
          </cell>
          <cell r="DV253" t="str">
            <v>350 mm</v>
          </cell>
          <cell r="DW253">
            <v>100.61</v>
          </cell>
          <cell r="DX253" t="str">
            <v>1</v>
          </cell>
          <cell r="DY253" t="str">
            <v>CS</v>
          </cell>
          <cell r="DZ253">
            <v>695.41000000000008</v>
          </cell>
          <cell r="EA253">
            <v>688.0200000000001</v>
          </cell>
        </row>
        <row r="254">
          <cell r="A254">
            <v>160</v>
          </cell>
          <cell r="B254" t="str">
            <v>C99</v>
          </cell>
          <cell r="C254" t="str">
            <v>C99A</v>
          </cell>
          <cell r="D254">
            <v>0.05</v>
          </cell>
          <cell r="E254">
            <v>1.7144852900000001</v>
          </cell>
          <cell r="F254">
            <v>4.1964095399999994</v>
          </cell>
          <cell r="G254">
            <v>2.33</v>
          </cell>
          <cell r="K254">
            <v>7.7752147587709236E-2</v>
          </cell>
          <cell r="L254">
            <v>12.897267966926979</v>
          </cell>
          <cell r="M254">
            <v>12.897267966926979</v>
          </cell>
          <cell r="N254">
            <v>164.94501903470294</v>
          </cell>
          <cell r="O254">
            <v>0.63294285403602168</v>
          </cell>
          <cell r="P254">
            <v>453.28717418096073</v>
          </cell>
          <cell r="Q254">
            <v>0.05</v>
          </cell>
          <cell r="R254">
            <v>1.7144852900000001</v>
          </cell>
          <cell r="S254">
            <v>4.1964095399999994</v>
          </cell>
          <cell r="U254">
            <v>807</v>
          </cell>
          <cell r="V254">
            <v>158.4</v>
          </cell>
          <cell r="X254">
            <v>1.8520412500000001</v>
          </cell>
          <cell r="Y254">
            <v>0.92602062500000004</v>
          </cell>
          <cell r="AB254" t="str">
            <v/>
          </cell>
          <cell r="AC254">
            <v>126.72000000000001</v>
          </cell>
          <cell r="AD254">
            <v>1.1836</v>
          </cell>
          <cell r="AE254">
            <v>4.5664659877840457</v>
          </cell>
          <cell r="AF254">
            <v>5.4924866127840453</v>
          </cell>
          <cell r="AG254">
            <v>6.7514094747840447</v>
          </cell>
          <cell r="AH254">
            <v>460.03858365574479</v>
          </cell>
          <cell r="AI254">
            <v>22.080000000000002</v>
          </cell>
          <cell r="AJ254">
            <v>11.41</v>
          </cell>
          <cell r="AK254">
            <v>14</v>
          </cell>
          <cell r="AL254">
            <v>0.35000000000000003</v>
          </cell>
          <cell r="AM254">
            <v>1.4E-2</v>
          </cell>
          <cell r="AN254">
            <v>0.34999999650000002</v>
          </cell>
          <cell r="AO254">
            <v>0.34878234863281254</v>
          </cell>
          <cell r="AP254">
            <v>0.99999998999999995</v>
          </cell>
          <cell r="AQ254">
            <v>4.7636975486829645</v>
          </cell>
          <cell r="AR254">
            <v>4.0989337354358717E-2</v>
          </cell>
          <cell r="AS254">
            <v>10.018419139738048</v>
          </cell>
          <cell r="AT254">
            <v>1.1566164289158045</v>
          </cell>
          <cell r="AU254">
            <v>1.5066164254158045</v>
          </cell>
          <cell r="AV254">
            <v>4.763495406586765</v>
          </cell>
          <cell r="AW254">
            <v>458.30196660146481</v>
          </cell>
          <cell r="AX254">
            <v>1.0037892419863652</v>
          </cell>
          <cell r="AY254">
            <v>263.29046538295734</v>
          </cell>
          <cell r="AZ254" t="str">
            <v>25°12'40''</v>
          </cell>
          <cell r="BA254" t="e">
            <v>#VALUE!</v>
          </cell>
          <cell r="BB254">
            <v>0.56200000000000006</v>
          </cell>
          <cell r="BC254" t="e">
            <v>#VALUE!</v>
          </cell>
          <cell r="BD254" t="e">
            <v>#VALUE!</v>
          </cell>
          <cell r="BE254" t="e">
            <v>#VALUE!</v>
          </cell>
          <cell r="BF254" t="e">
            <v>#VALUE!</v>
          </cell>
          <cell r="BG254" t="e">
            <v>#VALUE!</v>
          </cell>
          <cell r="BH254" t="e">
            <v>#VALUE!</v>
          </cell>
          <cell r="BI254" t="e">
            <v>#VALUE!</v>
          </cell>
          <cell r="BJ254" t="e">
            <v>#VALUE!</v>
          </cell>
          <cell r="BK254" t="e">
            <v>#VALUE!</v>
          </cell>
          <cell r="BL254" t="e">
            <v>#VALUE!</v>
          </cell>
          <cell r="BM254" t="e">
            <v>#VALUE!</v>
          </cell>
          <cell r="BN254">
            <v>5.999999999994543E-2</v>
          </cell>
          <cell r="BO254">
            <v>687.96</v>
          </cell>
          <cell r="BP254">
            <v>685.44</v>
          </cell>
          <cell r="BQ254">
            <v>688.31000000000017</v>
          </cell>
          <cell r="BR254">
            <v>685.79000000000008</v>
          </cell>
          <cell r="BS254">
            <v>689.60356434230721</v>
          </cell>
          <cell r="BT254">
            <v>687.2</v>
          </cell>
          <cell r="BU254" t="str">
            <v/>
          </cell>
          <cell r="BV254">
            <v>1.293564342307036</v>
          </cell>
          <cell r="BW254">
            <v>1.4099999999999682</v>
          </cell>
          <cell r="BX254">
            <v>1.6435643423070361</v>
          </cell>
          <cell r="BY254">
            <v>350</v>
          </cell>
          <cell r="BZ254">
            <v>0.83750000000000002</v>
          </cell>
          <cell r="CA254">
            <v>0.4375</v>
          </cell>
          <cell r="CB254">
            <v>1.3517821711535021</v>
          </cell>
          <cell r="CC254">
            <v>13</v>
          </cell>
          <cell r="CD254">
            <v>1.2170460973369936</v>
          </cell>
          <cell r="CE254">
            <v>1792.6518523415789</v>
          </cell>
          <cell r="CF254">
            <v>6.5514291573415706E-2</v>
          </cell>
          <cell r="CG254">
            <v>2154.9561336108659</v>
          </cell>
          <cell r="CH254">
            <v>3947.6079859524448</v>
          </cell>
          <cell r="CI254">
            <v>2</v>
          </cell>
          <cell r="CJ254">
            <v>1</v>
          </cell>
          <cell r="CK254">
            <v>1.5</v>
          </cell>
          <cell r="CL254">
            <v>2854</v>
          </cell>
          <cell r="CM254">
            <v>2.0747764467164216</v>
          </cell>
          <cell r="CN254">
            <v>2.2000000000000002</v>
          </cell>
          <cell r="CO254" t="str">
            <v/>
          </cell>
          <cell r="CP254">
            <v>3</v>
          </cell>
          <cell r="CQ254">
            <v>3</v>
          </cell>
          <cell r="DV254" t="str">
            <v>350 mm</v>
          </cell>
          <cell r="DW254">
            <v>22.080000000000002</v>
          </cell>
          <cell r="DX254" t="str">
            <v>1</v>
          </cell>
          <cell r="DY254" t="str">
            <v>CS</v>
          </cell>
          <cell r="DZ254">
            <v>687.96000000000015</v>
          </cell>
          <cell r="EA254">
            <v>685.44000000000017</v>
          </cell>
        </row>
        <row r="255">
          <cell r="A255">
            <v>161</v>
          </cell>
          <cell r="B255" t="str">
            <v>C99A</v>
          </cell>
          <cell r="C255" t="str">
            <v>C99B</v>
          </cell>
          <cell r="E255">
            <v>0</v>
          </cell>
          <cell r="F255">
            <v>4.1964095399999994</v>
          </cell>
          <cell r="G255">
            <v>2.33</v>
          </cell>
          <cell r="K255">
            <v>1.7509705880511908</v>
          </cell>
          <cell r="L255">
            <v>14.648238554978169</v>
          </cell>
          <cell r="M255">
            <v>14.648238554978169</v>
          </cell>
          <cell r="N255">
            <v>153.50306273102572</v>
          </cell>
          <cell r="O255">
            <v>0.62988345799269441</v>
          </cell>
          <cell r="P255">
            <v>0</v>
          </cell>
          <cell r="Q255">
            <v>0</v>
          </cell>
          <cell r="R255">
            <v>0</v>
          </cell>
          <cell r="S255">
            <v>4.1964095399999994</v>
          </cell>
          <cell r="U255">
            <v>807</v>
          </cell>
          <cell r="V255">
            <v>158.4</v>
          </cell>
          <cell r="X255">
            <v>1.8520412500000001</v>
          </cell>
          <cell r="Y255">
            <v>0.92602062500000004</v>
          </cell>
          <cell r="AB255" t="str">
            <v/>
          </cell>
          <cell r="AC255">
            <v>126.72000000000001</v>
          </cell>
          <cell r="AD255">
            <v>1.1836</v>
          </cell>
          <cell r="AE255">
            <v>4.5664659877840457</v>
          </cell>
          <cell r="AF255">
            <v>5.4924866127840453</v>
          </cell>
          <cell r="AG255">
            <v>6.7514094747840447</v>
          </cell>
          <cell r="AH255">
            <v>6.7514094747840447</v>
          </cell>
          <cell r="AI255">
            <v>114.98</v>
          </cell>
          <cell r="AJ255">
            <v>4.5</v>
          </cell>
          <cell r="AK255">
            <v>10</v>
          </cell>
          <cell r="AL255">
            <v>0.25</v>
          </cell>
          <cell r="AM255">
            <v>1.4E-2</v>
          </cell>
          <cell r="AN255">
            <v>4.5799732208251953E-2</v>
          </cell>
          <cell r="AO255">
            <v>6.4453125E-2</v>
          </cell>
          <cell r="AP255">
            <v>0.18319892883300781</v>
          </cell>
          <cell r="AQ255">
            <v>1.0955481791907726</v>
          </cell>
          <cell r="AR255">
            <v>1.9578812376742056</v>
          </cell>
          <cell r="AS255">
            <v>0.7759378457874575</v>
          </cell>
          <cell r="AT255">
            <v>6.1173588834261834E-2</v>
          </cell>
          <cell r="AU255">
            <v>0.10697332104251378</v>
          </cell>
          <cell r="AV255">
            <v>2.3903995313648339</v>
          </cell>
          <cell r="AW255">
            <v>117.33846260750384</v>
          </cell>
          <cell r="AX255">
            <v>5.7537906367219518E-2</v>
          </cell>
          <cell r="AY255">
            <v>201.56822808215128</v>
          </cell>
          <cell r="AZ255" t="str">
            <v>61°43'20''</v>
          </cell>
          <cell r="BA255" t="e">
            <v>#VALUE!</v>
          </cell>
          <cell r="BB255">
            <v>1E-3</v>
          </cell>
          <cell r="BC255" t="e">
            <v>#VALUE!</v>
          </cell>
          <cell r="BD255" t="e">
            <v>#VALUE!</v>
          </cell>
          <cell r="BE255" t="e">
            <v>#VALUE!</v>
          </cell>
          <cell r="BF255" t="e">
            <v>#VALUE!</v>
          </cell>
          <cell r="BG255" t="e">
            <v>#VALUE!</v>
          </cell>
          <cell r="BH255" t="e">
            <v>#VALUE!</v>
          </cell>
          <cell r="BI255" t="e">
            <v>#VALUE!</v>
          </cell>
          <cell r="BJ255" t="e">
            <v>#VALUE!</v>
          </cell>
          <cell r="BK255" t="e">
            <v>#VALUE!</v>
          </cell>
          <cell r="BL255" t="e">
            <v>#VALUE!</v>
          </cell>
          <cell r="BM255" t="e">
            <v>#VALUE!</v>
          </cell>
          <cell r="BN255">
            <v>3.0000000000086402E-2</v>
          </cell>
          <cell r="BO255">
            <v>685.41</v>
          </cell>
          <cell r="BP255">
            <v>680.24</v>
          </cell>
          <cell r="BQ255">
            <v>685.66</v>
          </cell>
          <cell r="BR255">
            <v>680.49</v>
          </cell>
          <cell r="BS255">
            <v>687.2</v>
          </cell>
          <cell r="BT255">
            <v>681.71900000000005</v>
          </cell>
          <cell r="BU255" t="str">
            <v/>
          </cell>
          <cell r="BV255">
            <v>1.5400000000000773</v>
          </cell>
          <cell r="BW255">
            <v>1.2290000000000418</v>
          </cell>
          <cell r="BX255">
            <v>1.7900000000000773</v>
          </cell>
          <cell r="BY255">
            <v>250</v>
          </cell>
          <cell r="BZ255">
            <v>0.71250000000000002</v>
          </cell>
          <cell r="CA255">
            <v>0.3125</v>
          </cell>
          <cell r="CB255">
            <v>1.3845000000000596</v>
          </cell>
          <cell r="CC255">
            <v>13</v>
          </cell>
          <cell r="CD255">
            <v>1.3881740538095471</v>
          </cell>
          <cell r="CE255">
            <v>1479.9019924589313</v>
          </cell>
          <cell r="CF255">
            <v>4.543053232859029E-2</v>
          </cell>
          <cell r="CG255">
            <v>1407.820105053386</v>
          </cell>
          <cell r="CH255">
            <v>2887.7220975123173</v>
          </cell>
          <cell r="CI255">
            <v>2</v>
          </cell>
          <cell r="CJ255">
            <v>1</v>
          </cell>
          <cell r="CK255">
            <v>1.5</v>
          </cell>
          <cell r="CL255">
            <v>2345</v>
          </cell>
          <cell r="CM255">
            <v>1.8471569920121436</v>
          </cell>
          <cell r="CN255">
            <v>1.9</v>
          </cell>
          <cell r="CO255" t="str">
            <v/>
          </cell>
          <cell r="CP255">
            <v>3</v>
          </cell>
          <cell r="CQ255">
            <v>3</v>
          </cell>
          <cell r="DV255" t="str">
            <v>250 mm</v>
          </cell>
          <cell r="DW255">
            <v>114.98</v>
          </cell>
          <cell r="DX255" t="str">
            <v>1</v>
          </cell>
          <cell r="DY255" t="str">
            <v>CS</v>
          </cell>
          <cell r="DZ255">
            <v>685.41</v>
          </cell>
          <cell r="EA255">
            <v>680.24</v>
          </cell>
        </row>
        <row r="256">
          <cell r="A256">
            <v>162</v>
          </cell>
          <cell r="B256" t="str">
            <v>C99B</v>
          </cell>
          <cell r="C256" t="str">
            <v>C99C</v>
          </cell>
          <cell r="E256">
            <v>0</v>
          </cell>
          <cell r="F256">
            <v>4.1964095399999994</v>
          </cell>
          <cell r="G256">
            <v>2.33</v>
          </cell>
          <cell r="K256">
            <v>0.8476413561630245</v>
          </cell>
          <cell r="L256">
            <v>15.495879911141193</v>
          </cell>
          <cell r="M256">
            <v>15.495879911141193</v>
          </cell>
          <cell r="N256">
            <v>148.69577843677527</v>
          </cell>
          <cell r="O256">
            <v>0.63121516296646207</v>
          </cell>
          <cell r="P256">
            <v>0</v>
          </cell>
          <cell r="Q256">
            <v>0</v>
          </cell>
          <cell r="R256">
            <v>0</v>
          </cell>
          <cell r="S256">
            <v>4.1964095399999994</v>
          </cell>
          <cell r="U256">
            <v>807</v>
          </cell>
          <cell r="V256">
            <v>158.4</v>
          </cell>
          <cell r="X256">
            <v>1.8520412500000001</v>
          </cell>
          <cell r="Y256">
            <v>0.92602062500000004</v>
          </cell>
          <cell r="AB256" t="str">
            <v/>
          </cell>
          <cell r="AC256">
            <v>126.72000000000001</v>
          </cell>
          <cell r="AD256">
            <v>1.1836</v>
          </cell>
          <cell r="AE256">
            <v>4.5664659877840457</v>
          </cell>
          <cell r="AF256">
            <v>5.4924866127840453</v>
          </cell>
          <cell r="AG256">
            <v>6.7514094747840447</v>
          </cell>
          <cell r="AH256">
            <v>6.7514094747840447</v>
          </cell>
          <cell r="AI256">
            <v>63.509999999999991</v>
          </cell>
          <cell r="AJ256">
            <v>6.5</v>
          </cell>
          <cell r="AK256">
            <v>10</v>
          </cell>
          <cell r="AL256">
            <v>0.25</v>
          </cell>
          <cell r="AM256">
            <v>1.4E-2</v>
          </cell>
          <cell r="AN256">
            <v>4.1760921478271484E-2</v>
          </cell>
          <cell r="AO256">
            <v>6.4453125E-2</v>
          </cell>
          <cell r="AP256">
            <v>0.16704368591308594</v>
          </cell>
          <cell r="AQ256">
            <v>1.2513944920845346</v>
          </cell>
          <cell r="AR256">
            <v>2.3470992917444407</v>
          </cell>
          <cell r="AS256">
            <v>1.041057275437131</v>
          </cell>
          <cell r="AT256">
            <v>7.9815911050943433E-2</v>
          </cell>
          <cell r="AU256">
            <v>0.12157683252921492</v>
          </cell>
          <cell r="AV256">
            <v>2.872902693060333</v>
          </cell>
          <cell r="AW256">
            <v>141.02328117182302</v>
          </cell>
          <cell r="AX256">
            <v>4.7874431928428295E-2</v>
          </cell>
          <cell r="AY256">
            <v>192.49030613976345</v>
          </cell>
          <cell r="AZ256" t="str">
            <v>09°04'41''</v>
          </cell>
          <cell r="BA256" t="e">
            <v>#VALUE!</v>
          </cell>
          <cell r="BB256">
            <v>1.4999999999999999E-2</v>
          </cell>
          <cell r="BC256" t="e">
            <v>#VALUE!</v>
          </cell>
          <cell r="BD256" t="e">
            <v>#VALUE!</v>
          </cell>
          <cell r="BE256" t="e">
            <v>#VALUE!</v>
          </cell>
          <cell r="BF256" t="e">
            <v>#VALUE!</v>
          </cell>
          <cell r="BG256" t="e">
            <v>#VALUE!</v>
          </cell>
          <cell r="BH256" t="e">
            <v>#VALUE!</v>
          </cell>
          <cell r="BI256" t="e">
            <v>#VALUE!</v>
          </cell>
          <cell r="BJ256" t="e">
            <v>#VALUE!</v>
          </cell>
          <cell r="BK256" t="e">
            <v>#VALUE!</v>
          </cell>
          <cell r="BL256" t="e">
            <v>#VALUE!</v>
          </cell>
          <cell r="BM256" t="e">
            <v>#VALUE!</v>
          </cell>
          <cell r="BN256">
            <v>6.0000000000059117E-2</v>
          </cell>
          <cell r="BO256">
            <v>680.18</v>
          </cell>
          <cell r="BP256">
            <v>676.05</v>
          </cell>
          <cell r="BQ256">
            <v>680.43000000000006</v>
          </cell>
          <cell r="BR256">
            <v>676.3</v>
          </cell>
          <cell r="BS256">
            <v>681.71900000000005</v>
          </cell>
          <cell r="BT256">
            <v>677</v>
          </cell>
          <cell r="BU256" t="str">
            <v/>
          </cell>
          <cell r="BV256">
            <v>1.2889999999999873</v>
          </cell>
          <cell r="BW256">
            <v>0.70000000000004547</v>
          </cell>
          <cell r="BX256">
            <v>1.5389999999999873</v>
          </cell>
          <cell r="BY256">
            <v>250</v>
          </cell>
          <cell r="BZ256">
            <v>0.71250000000000002</v>
          </cell>
          <cell r="CA256">
            <v>0.3125</v>
          </cell>
          <cell r="CB256">
            <v>0.99450000000001637</v>
          </cell>
          <cell r="CC256">
            <v>13</v>
          </cell>
          <cell r="CD256">
            <v>1.0915558417398417</v>
          </cell>
          <cell r="CE256">
            <v>1163.6838050948072</v>
          </cell>
          <cell r="CF256">
            <v>7.8935976212518244E-2</v>
          </cell>
          <cell r="CG256">
            <v>2546.0839761205343</v>
          </cell>
          <cell r="CH256">
            <v>3709.7677812153415</v>
          </cell>
          <cell r="CI256">
            <v>2</v>
          </cell>
          <cell r="CJ256">
            <v>1</v>
          </cell>
          <cell r="CK256">
            <v>1.5</v>
          </cell>
          <cell r="CL256">
            <v>2345</v>
          </cell>
          <cell r="CM256">
            <v>2.3729857875577878</v>
          </cell>
          <cell r="CN256">
            <v>3</v>
          </cell>
          <cell r="CO256" t="str">
            <v/>
          </cell>
          <cell r="CP256">
            <v>3</v>
          </cell>
          <cell r="CQ256">
            <v>3</v>
          </cell>
          <cell r="DV256" t="str">
            <v>250 mm</v>
          </cell>
          <cell r="DW256">
            <v>63.509999999999991</v>
          </cell>
          <cell r="DX256" t="str">
            <v>1</v>
          </cell>
          <cell r="DY256" t="str">
            <v>CS</v>
          </cell>
          <cell r="DZ256">
            <v>680.18000000000006</v>
          </cell>
          <cell r="EA256">
            <v>676.05000000000007</v>
          </cell>
        </row>
        <row r="257">
          <cell r="A257">
            <v>163</v>
          </cell>
          <cell r="B257" t="str">
            <v>C99C</v>
          </cell>
          <cell r="C257" t="str">
            <v>C75F</v>
          </cell>
          <cell r="E257">
            <v>0</v>
          </cell>
          <cell r="F257">
            <v>4.1964095399999994</v>
          </cell>
          <cell r="G257">
            <v>2.33</v>
          </cell>
          <cell r="K257">
            <v>1.1704778686233521</v>
          </cell>
          <cell r="L257">
            <v>16.666357779764546</v>
          </cell>
          <cell r="M257">
            <v>16.666357779764546</v>
          </cell>
          <cell r="N257">
            <v>142.6898826544558</v>
          </cell>
          <cell r="O257">
            <v>0.62750000000000006</v>
          </cell>
          <cell r="P257">
            <v>0</v>
          </cell>
          <cell r="Q257">
            <v>0</v>
          </cell>
          <cell r="R257">
            <v>0</v>
          </cell>
          <cell r="S257">
            <v>4.1964095399999994</v>
          </cell>
          <cell r="U257">
            <v>807</v>
          </cell>
          <cell r="V257">
            <v>158.4</v>
          </cell>
          <cell r="X257">
            <v>1.8520412500000001</v>
          </cell>
          <cell r="Y257">
            <v>0.92602062500000004</v>
          </cell>
          <cell r="AB257" t="str">
            <v/>
          </cell>
          <cell r="AC257">
            <v>126.72000000000001</v>
          </cell>
          <cell r="AD257">
            <v>1.1836</v>
          </cell>
          <cell r="AE257">
            <v>4.5664659877840457</v>
          </cell>
          <cell r="AF257">
            <v>5.4924866127840453</v>
          </cell>
          <cell r="AG257">
            <v>6.7514094747840447</v>
          </cell>
          <cell r="AH257">
            <v>6.7514094747840447</v>
          </cell>
          <cell r="AI257">
            <v>90.95</v>
          </cell>
          <cell r="AJ257">
            <v>7.2</v>
          </cell>
          <cell r="AK257">
            <v>10</v>
          </cell>
          <cell r="AL257">
            <v>0.25</v>
          </cell>
          <cell r="AM257">
            <v>1.4E-2</v>
          </cell>
          <cell r="AN257">
            <v>4.0707588195800781E-2</v>
          </cell>
          <cell r="AO257">
            <v>6.4453125E-2</v>
          </cell>
          <cell r="AP257">
            <v>0.16283035278320313</v>
          </cell>
          <cell r="AQ257">
            <v>1.2984075437845668</v>
          </cell>
          <cell r="AR257">
            <v>2.4679439462478583</v>
          </cell>
          <cell r="AS257">
            <v>1.1294970726100015</v>
          </cell>
          <cell r="AT257">
            <v>8.5925695706252372E-2</v>
          </cell>
          <cell r="AU257">
            <v>0.12663328390205314</v>
          </cell>
          <cell r="AV257">
            <v>3.0236428147647909</v>
          </cell>
          <cell r="AW257">
            <v>148.42271959288487</v>
          </cell>
          <cell r="AX257">
            <v>4.5487708979479548E-2</v>
          </cell>
          <cell r="AY257">
            <v>112.44434624387951</v>
          </cell>
          <cell r="AZ257" t="str">
            <v>80°02'45''</v>
          </cell>
          <cell r="BA257" t="e">
            <v>#VALUE!</v>
          </cell>
          <cell r="BB257">
            <v>5.0000000000000001E-3</v>
          </cell>
          <cell r="BC257" t="e">
            <v>#VALUE!</v>
          </cell>
          <cell r="BD257" t="e">
            <v>#VALUE!</v>
          </cell>
          <cell r="BE257" t="e">
            <v>#VALUE!</v>
          </cell>
          <cell r="BF257" t="e">
            <v>#VALUE!</v>
          </cell>
          <cell r="BG257" t="e">
            <v>#VALUE!</v>
          </cell>
          <cell r="BH257" t="e">
            <v>#VALUE!</v>
          </cell>
          <cell r="BI257" t="e">
            <v>#VALUE!</v>
          </cell>
          <cell r="BJ257" t="e">
            <v>#VALUE!</v>
          </cell>
          <cell r="BK257" t="e">
            <v>#VALUE!</v>
          </cell>
          <cell r="BL257" t="e">
            <v>#VALUE!</v>
          </cell>
          <cell r="BM257" t="e">
            <v>#VALUE!</v>
          </cell>
          <cell r="BN257">
            <v>2.9999999999972715E-2</v>
          </cell>
          <cell r="BO257">
            <v>676.02</v>
          </cell>
          <cell r="BP257">
            <v>669.47</v>
          </cell>
          <cell r="BQ257">
            <v>676.2700000000001</v>
          </cell>
          <cell r="BR257">
            <v>669.72</v>
          </cell>
          <cell r="BS257">
            <v>677</v>
          </cell>
          <cell r="BT257">
            <v>677</v>
          </cell>
          <cell r="BU257" t="str">
            <v/>
          </cell>
          <cell r="BV257">
            <v>0.7299999999999045</v>
          </cell>
          <cell r="BW257">
            <v>7.2799999999999727</v>
          </cell>
          <cell r="BX257">
            <v>0.9799999999999045</v>
          </cell>
          <cell r="BY257">
            <v>250</v>
          </cell>
          <cell r="BZ257">
            <v>0.71250000000000002</v>
          </cell>
          <cell r="CA257">
            <v>0.3125</v>
          </cell>
          <cell r="CB257">
            <v>4.0049999999999386</v>
          </cell>
          <cell r="CC257">
            <v>13</v>
          </cell>
          <cell r="CD257">
            <v>2.3739966946859004</v>
          </cell>
          <cell r="CE257">
            <v>2530.8659450269424</v>
          </cell>
          <cell r="CF257">
            <v>6.0972428731098649E-3</v>
          </cell>
          <cell r="CG257">
            <v>240.70075961566255</v>
          </cell>
          <cell r="CH257">
            <v>2771.5667046426051</v>
          </cell>
          <cell r="CI257">
            <v>2</v>
          </cell>
          <cell r="CJ257">
            <v>1</v>
          </cell>
          <cell r="CK257">
            <v>1.5</v>
          </cell>
          <cell r="CL257">
            <v>2345</v>
          </cell>
          <cell r="CM257">
            <v>1.7728571671487878</v>
          </cell>
          <cell r="CN257">
            <v>1.9</v>
          </cell>
          <cell r="CO257" t="str">
            <v/>
          </cell>
          <cell r="CP257">
            <v>3</v>
          </cell>
          <cell r="CQ257">
            <v>3</v>
          </cell>
          <cell r="DV257" t="str">
            <v>250 mm</v>
          </cell>
          <cell r="DW257">
            <v>90.95</v>
          </cell>
          <cell r="DX257" t="str">
            <v>1</v>
          </cell>
          <cell r="DY257" t="str">
            <v>CS</v>
          </cell>
          <cell r="DZ257">
            <v>676.0200000000001</v>
          </cell>
          <cell r="EA257">
            <v>669.47000000000014</v>
          </cell>
        </row>
        <row r="258">
          <cell r="AD258" t="str">
            <v/>
          </cell>
        </row>
      </sheetData>
      <sheetData sheetId="2" refreshError="1">
        <row r="1">
          <cell r="A1" t="str">
            <v>CAMARA</v>
          </cell>
          <cell r="B1" t="str">
            <v>profundidad</v>
          </cell>
          <cell r="D1" t="str">
            <v>COTA TERRENO</v>
          </cell>
          <cell r="E1" t="str">
            <v>cota batea</v>
          </cell>
        </row>
        <row r="2">
          <cell r="B2" t="str">
            <v>entrada</v>
          </cell>
          <cell r="C2" t="str">
            <v>salida</v>
          </cell>
          <cell r="D2" t="str">
            <v>final</v>
          </cell>
          <cell r="E2" t="str">
            <v>inicial</v>
          </cell>
          <cell r="F2" t="str">
            <v>final</v>
          </cell>
        </row>
        <row r="3">
          <cell r="A3" t="e">
            <v>#REF!</v>
          </cell>
          <cell r="C3">
            <v>1.49</v>
          </cell>
          <cell r="D3">
            <v>1196.82</v>
          </cell>
          <cell r="F3">
            <v>1195.33</v>
          </cell>
        </row>
        <row r="4">
          <cell r="A4" t="e">
            <v>#REF!</v>
          </cell>
          <cell r="B4">
            <v>1.7922332437492616</v>
          </cell>
          <cell r="C4">
            <v>1.9393039988614469</v>
          </cell>
          <cell r="D4">
            <v>1196.9179999999999</v>
          </cell>
          <cell r="E4">
            <v>1195.1257667562506</v>
          </cell>
          <cell r="F4">
            <v>1194.9786960011384</v>
          </cell>
        </row>
        <row r="5">
          <cell r="A5" t="e">
            <v>#REF!</v>
          </cell>
          <cell r="D5">
            <v>1193.8910000000001</v>
          </cell>
        </row>
        <row r="7">
          <cell r="A7" t="str">
            <v>C26</v>
          </cell>
          <cell r="C7">
            <v>1.4074444926887881</v>
          </cell>
          <cell r="D7">
            <v>1203.2629999999999</v>
          </cell>
          <cell r="F7">
            <v>1201.8555555073112</v>
          </cell>
        </row>
        <row r="8">
          <cell r="A8" t="str">
            <v>C18</v>
          </cell>
          <cell r="B8">
            <v>1.4724469430169633</v>
          </cell>
          <cell r="C8">
            <v>1.622621335986927</v>
          </cell>
          <cell r="D8">
            <v>1201.5170000000001</v>
          </cell>
          <cell r="E8">
            <v>1200.044553056983</v>
          </cell>
          <cell r="F8">
            <v>1199.8943786640132</v>
          </cell>
        </row>
        <row r="9">
          <cell r="A9" t="str">
            <v>C20</v>
          </cell>
          <cell r="B9">
            <v>2.2927930565142596</v>
          </cell>
          <cell r="C9">
            <v>2.5811818998280613</v>
          </cell>
          <cell r="D9">
            <v>1197.51</v>
          </cell>
          <cell r="E9">
            <v>1195.2172069434857</v>
          </cell>
          <cell r="F9">
            <v>1194.9288181001718</v>
          </cell>
        </row>
        <row r="10">
          <cell r="A10" t="str">
            <v>C22</v>
          </cell>
          <cell r="B10">
            <v>2.21</v>
          </cell>
          <cell r="C10">
            <v>2.3547611343828487</v>
          </cell>
          <cell r="D10">
            <v>1190.75</v>
          </cell>
          <cell r="E10">
            <v>1188.54</v>
          </cell>
          <cell r="F10">
            <v>1188.3952388656171</v>
          </cell>
        </row>
        <row r="11">
          <cell r="A11" t="str">
            <v>C24</v>
          </cell>
          <cell r="B11">
            <v>2.5092628399591783</v>
          </cell>
          <cell r="C11">
            <v>2.5606444501335983</v>
          </cell>
          <cell r="D11">
            <v>1190.54</v>
          </cell>
          <cell r="E11">
            <v>1188.0307371600409</v>
          </cell>
          <cell r="F11">
            <v>1187.9793555498663</v>
          </cell>
        </row>
        <row r="12">
          <cell r="A12" t="str">
            <v>C56</v>
          </cell>
          <cell r="B12">
            <v>1.4291605927956454</v>
          </cell>
          <cell r="C12">
            <v>1.622621335986927</v>
          </cell>
          <cell r="D12">
            <v>1186.8219999999999</v>
          </cell>
          <cell r="E12">
            <v>1185.3928394072043</v>
          </cell>
          <cell r="F12">
            <v>1185.199378664013</v>
          </cell>
        </row>
        <row r="13">
          <cell r="A13" t="str">
            <v>C54</v>
          </cell>
          <cell r="B13">
            <v>2.0645822822062576</v>
          </cell>
          <cell r="C13">
            <v>2.1581473536345936</v>
          </cell>
          <cell r="D13">
            <v>1185.4059999999999</v>
          </cell>
          <cell r="E13">
            <v>1183.3414177177938</v>
          </cell>
          <cell r="F13">
            <v>1183.2478526463653</v>
          </cell>
        </row>
        <row r="14">
          <cell r="A14" t="str">
            <v>C58</v>
          </cell>
          <cell r="B14">
            <v>1.6439282222773597</v>
          </cell>
          <cell r="C14">
            <v>1.6758281534811379</v>
          </cell>
          <cell r="D14">
            <v>1182.7929999999999</v>
          </cell>
          <cell r="E14">
            <v>1181.1490717777226</v>
          </cell>
          <cell r="F14">
            <v>1181.1171718465187</v>
          </cell>
        </row>
        <row r="15">
          <cell r="A15" t="str">
            <v>C60</v>
          </cell>
          <cell r="B15">
            <v>1.4</v>
          </cell>
          <cell r="C15">
            <v>1.43</v>
          </cell>
          <cell r="D15">
            <v>1182.2809999999999</v>
          </cell>
          <cell r="E15">
            <v>1180.8809999999999</v>
          </cell>
          <cell r="F15">
            <v>1180.8509999999999</v>
          </cell>
        </row>
        <row r="16">
          <cell r="A16" t="str">
            <v>C62</v>
          </cell>
          <cell r="B16">
            <v>2.9189724219320743</v>
          </cell>
          <cell r="C16">
            <v>3.0107972366135849</v>
          </cell>
          <cell r="D16">
            <v>1180.105</v>
          </cell>
          <cell r="E16">
            <v>1177.186027578068</v>
          </cell>
          <cell r="F16">
            <v>1177.0942027633864</v>
          </cell>
        </row>
        <row r="17">
          <cell r="A17" t="str">
            <v>C66</v>
          </cell>
          <cell r="B17">
            <v>2.7656644771193775</v>
          </cell>
          <cell r="C17">
            <v>2.8372521918222215</v>
          </cell>
          <cell r="D17">
            <v>1175.7529999999999</v>
          </cell>
          <cell r="E17">
            <v>1172.9873355228806</v>
          </cell>
          <cell r="F17">
            <v>1172.9157478081777</v>
          </cell>
        </row>
        <row r="18">
          <cell r="A18" t="str">
            <v>C70</v>
          </cell>
          <cell r="B18">
            <v>1.7711295830627416</v>
          </cell>
          <cell r="C18">
            <v>1.7816845961056069</v>
          </cell>
          <cell r="D18">
            <v>1170.057</v>
          </cell>
          <cell r="E18">
            <v>1168.2858704169373</v>
          </cell>
          <cell r="F18">
            <v>1168.2753154038944</v>
          </cell>
        </row>
        <row r="19">
          <cell r="A19" t="str">
            <v>C74</v>
          </cell>
          <cell r="B19">
            <v>1.6439282222773597</v>
          </cell>
          <cell r="C19">
            <v>1.6970562748477143</v>
          </cell>
          <cell r="D19">
            <v>1166.828</v>
          </cell>
          <cell r="E19">
            <v>1165.1840717777227</v>
          </cell>
          <cell r="F19">
            <v>1165.1309437251523</v>
          </cell>
        </row>
        <row r="20">
          <cell r="A20" t="str">
            <v>C76</v>
          </cell>
          <cell r="B20">
            <v>1.5905973720586866</v>
          </cell>
          <cell r="C20">
            <v>1.6439282222773597</v>
          </cell>
          <cell r="D20">
            <v>1166.7570000000001</v>
          </cell>
          <cell r="E20">
            <v>1165.1664026279414</v>
          </cell>
          <cell r="F20">
            <v>1165.1130717777228</v>
          </cell>
        </row>
        <row r="21">
          <cell r="A21" t="str">
            <v>C78</v>
          </cell>
          <cell r="B21">
            <v>1.9393039988614469</v>
          </cell>
          <cell r="C21">
            <v>2.0645822822062576</v>
          </cell>
          <cell r="D21">
            <v>1164.991</v>
          </cell>
          <cell r="E21">
            <v>1163.0516960011385</v>
          </cell>
          <cell r="F21">
            <v>1162.9264177177938</v>
          </cell>
        </row>
        <row r="22">
          <cell r="A22" t="str">
            <v>C80</v>
          </cell>
          <cell r="B22">
            <v>2.0437465596301316</v>
          </cell>
          <cell r="C22">
            <v>2.365079279855117</v>
          </cell>
          <cell r="D22">
            <v>1161.903</v>
          </cell>
          <cell r="E22">
            <v>1159.8592534403699</v>
          </cell>
          <cell r="F22">
            <v>1159.5379207201449</v>
          </cell>
        </row>
        <row r="23">
          <cell r="A23" t="str">
            <v>C90</v>
          </cell>
          <cell r="B23">
            <v>1.5692036196746424</v>
          </cell>
          <cell r="C23">
            <v>1.6758281534811379</v>
          </cell>
          <cell r="D23">
            <v>1159.4490000000001</v>
          </cell>
          <cell r="E23">
            <v>1157.8797963803254</v>
          </cell>
          <cell r="F23">
            <v>1157.7731718465188</v>
          </cell>
        </row>
        <row r="24">
          <cell r="A24" t="str">
            <v>C104</v>
          </cell>
          <cell r="B24">
            <v>1.6545694303957148</v>
          </cell>
          <cell r="C24">
            <v>1.9078784028338913</v>
          </cell>
          <cell r="D24">
            <v>1155.144</v>
          </cell>
          <cell r="E24">
            <v>1153.4894305696043</v>
          </cell>
          <cell r="F24">
            <v>1153.2361215971662</v>
          </cell>
        </row>
        <row r="25">
          <cell r="A25" t="str">
            <v>C110</v>
          </cell>
          <cell r="B25">
            <v>1.9078784028338913</v>
          </cell>
          <cell r="C25">
            <v>2.3960175291512376</v>
          </cell>
          <cell r="D25">
            <v>1152.9380000000001</v>
          </cell>
          <cell r="E25">
            <v>1151.0301215971663</v>
          </cell>
          <cell r="F25">
            <v>1150.5419824708488</v>
          </cell>
        </row>
        <row r="26">
          <cell r="A26" t="str">
            <v>C122</v>
          </cell>
          <cell r="B26">
            <v>2.2410711724530303</v>
          </cell>
          <cell r="C26">
            <v>2.3341165352226954</v>
          </cell>
          <cell r="D26">
            <v>1150.7449999999999</v>
          </cell>
          <cell r="E26">
            <v>1148.5039288275468</v>
          </cell>
          <cell r="F26">
            <v>1148.4108834647773</v>
          </cell>
        </row>
        <row r="27">
          <cell r="A27" t="str">
            <v>C130</v>
          </cell>
          <cell r="B27">
            <v>1.5263027222671128</v>
          </cell>
          <cell r="C27">
            <v>1.6332789106579439</v>
          </cell>
          <cell r="D27">
            <v>1147.5784266390315</v>
          </cell>
          <cell r="E27">
            <v>1146.0521239167645</v>
          </cell>
          <cell r="F27">
            <v>1145.9451477283735</v>
          </cell>
        </row>
        <row r="28">
          <cell r="A28" t="str">
            <v>C128</v>
          </cell>
          <cell r="B28">
            <v>2.4989797918350596</v>
          </cell>
          <cell r="C28">
            <v>2.5298221281347035</v>
          </cell>
          <cell r="D28">
            <v>1147.7005174295173</v>
          </cell>
          <cell r="E28">
            <v>1145.2015376376821</v>
          </cell>
          <cell r="F28">
            <v>1145.1706953013825</v>
          </cell>
        </row>
        <row r="29">
          <cell r="A29" t="str">
            <v>C140</v>
          </cell>
          <cell r="B29">
            <v>1.8869022232219665</v>
          </cell>
          <cell r="C29">
            <v>1.9078784028338913</v>
          </cell>
          <cell r="D29">
            <v>1144.9210551968299</v>
          </cell>
          <cell r="E29">
            <v>1143.0341529736079</v>
          </cell>
          <cell r="F29">
            <v>1143.0131767939961</v>
          </cell>
        </row>
        <row r="30">
          <cell r="A30" t="str">
            <v>BOT9</v>
          </cell>
          <cell r="B30">
            <v>1.1100000000000001</v>
          </cell>
          <cell r="D30">
            <v>1134.6099999999999</v>
          </cell>
          <cell r="E30">
            <v>1133.5</v>
          </cell>
        </row>
        <row r="31">
          <cell r="A31" t="str">
            <v>.</v>
          </cell>
        </row>
        <row r="32">
          <cell r="A32" t="str">
            <v>C6</v>
          </cell>
          <cell r="C32">
            <v>1.622621335986927</v>
          </cell>
          <cell r="D32">
            <v>1207.6503149464363</v>
          </cell>
          <cell r="F32">
            <v>1206.0276936104494</v>
          </cell>
        </row>
        <row r="33">
          <cell r="A33" t="str">
            <v>C8</v>
          </cell>
          <cell r="B33">
            <v>1.331014650557987</v>
          </cell>
          <cell r="C33">
            <v>1.331014650557987</v>
          </cell>
          <cell r="D33">
            <v>1205.6365918230699</v>
          </cell>
          <cell r="E33">
            <v>1204.3055771725119</v>
          </cell>
          <cell r="F33">
            <v>1204.3055771725119</v>
          </cell>
        </row>
        <row r="34">
          <cell r="A34" t="str">
            <v>C10</v>
          </cell>
          <cell r="B34">
            <v>1.9183586734497799</v>
          </cell>
          <cell r="C34">
            <v>1.9183586734497799</v>
          </cell>
          <cell r="D34">
            <v>1205.1054621242815</v>
          </cell>
          <cell r="E34">
            <v>1203.1871034508317</v>
          </cell>
          <cell r="F34">
            <v>1203.1871034508317</v>
          </cell>
        </row>
        <row r="35">
          <cell r="A35" t="str">
            <v>C12</v>
          </cell>
          <cell r="B35">
            <v>2.5503725218093143</v>
          </cell>
          <cell r="C35">
            <v>2.6939933184772373</v>
          </cell>
          <cell r="D35">
            <v>1204.7499792674366</v>
          </cell>
          <cell r="E35">
            <v>1202.1996067456273</v>
          </cell>
          <cell r="F35">
            <v>1202.0559859489595</v>
          </cell>
        </row>
        <row r="36">
          <cell r="A36" t="str">
            <v>C14</v>
          </cell>
          <cell r="B36">
            <v>0.57099999999999995</v>
          </cell>
          <cell r="C36">
            <v>0.58099999999999996</v>
          </cell>
          <cell r="D36">
            <v>1201.0533373303695</v>
          </cell>
          <cell r="E36">
            <v>1200.4823373303695</v>
          </cell>
          <cell r="F36">
            <v>1200.4723373303696</v>
          </cell>
        </row>
        <row r="37">
          <cell r="A37" t="str">
            <v>C18</v>
          </cell>
          <cell r="B37">
            <v>1.4074444926887881</v>
          </cell>
          <cell r="D37">
            <v>1201.5170000000001</v>
          </cell>
          <cell r="E37">
            <v>1200.1095555073114</v>
          </cell>
        </row>
        <row r="39">
          <cell r="A39" t="str">
            <v>C26</v>
          </cell>
          <cell r="C39">
            <v>1.6652026903653503</v>
          </cell>
          <cell r="D39">
            <v>1203.2629999999999</v>
          </cell>
          <cell r="F39">
            <v>1201.5977973096346</v>
          </cell>
        </row>
        <row r="40">
          <cell r="A40" t="str">
            <v>C28</v>
          </cell>
          <cell r="B40">
            <v>1.4291605927956454</v>
          </cell>
          <cell r="C40">
            <v>1.4291605927956454</v>
          </cell>
          <cell r="D40">
            <v>1195.1600000000001</v>
          </cell>
          <cell r="E40">
            <v>1193.7308394072045</v>
          </cell>
          <cell r="F40">
            <v>1193.7308394072045</v>
          </cell>
        </row>
        <row r="41">
          <cell r="A41" t="str">
            <v>C52</v>
          </cell>
          <cell r="B41">
            <v>1.5370426148939398</v>
          </cell>
          <cell r="C41">
            <v>1.6970562748477143</v>
          </cell>
          <cell r="D41">
            <v>1189.6320000000001</v>
          </cell>
          <cell r="E41">
            <v>1188.0949573851062</v>
          </cell>
          <cell r="F41">
            <v>1187.9349437251524</v>
          </cell>
        </row>
        <row r="42">
          <cell r="A42" t="str">
            <v>C54</v>
          </cell>
          <cell r="B42">
            <v>0.8</v>
          </cell>
          <cell r="C42">
            <v>2.1581473536345936</v>
          </cell>
          <cell r="D42">
            <v>1185.4059999999999</v>
          </cell>
          <cell r="E42">
            <v>1184.606</v>
          </cell>
          <cell r="F42">
            <v>1183.2478526463653</v>
          </cell>
        </row>
        <row r="43">
          <cell r="A43" t="str">
            <v>.</v>
          </cell>
        </row>
        <row r="44">
          <cell r="A44" t="str">
            <v>TC1</v>
          </cell>
          <cell r="C44">
            <v>1.4</v>
          </cell>
          <cell r="D44">
            <v>1190.0889999999999</v>
          </cell>
          <cell r="F44">
            <v>1188.6889999999999</v>
          </cell>
        </row>
        <row r="45">
          <cell r="A45" t="str">
            <v>C52</v>
          </cell>
          <cell r="B45">
            <v>1.6758281534811379</v>
          </cell>
          <cell r="D45">
            <v>1189.6320000000001</v>
          </cell>
          <cell r="E45">
            <v>1187.9561718465188</v>
          </cell>
        </row>
        <row r="46">
          <cell r="A46" t="str">
            <v>.</v>
          </cell>
        </row>
        <row r="47">
          <cell r="A47" t="str">
            <v>C64</v>
          </cell>
          <cell r="C47">
            <v>1.4</v>
          </cell>
          <cell r="D47">
            <v>1181.973</v>
          </cell>
          <cell r="F47">
            <v>1180.5729999999999</v>
          </cell>
        </row>
        <row r="48">
          <cell r="A48" t="str">
            <v>C62</v>
          </cell>
          <cell r="B48">
            <v>2.8065815505700167</v>
          </cell>
          <cell r="D48">
            <v>1180.105</v>
          </cell>
          <cell r="E48">
            <v>1177.2984184494301</v>
          </cell>
        </row>
        <row r="50">
          <cell r="A50" t="str">
            <v>C65</v>
          </cell>
          <cell r="C50">
            <v>2.2721135535003527</v>
          </cell>
          <cell r="D50">
            <v>1177.9459999999999</v>
          </cell>
          <cell r="E50">
            <v>1177.9459999999999</v>
          </cell>
          <cell r="F50">
            <v>1175.6738864464996</v>
          </cell>
        </row>
        <row r="51">
          <cell r="A51" t="str">
            <v>C66</v>
          </cell>
          <cell r="B51">
            <v>2.7656644771193775</v>
          </cell>
          <cell r="C51">
            <v>2.8372521918222215</v>
          </cell>
          <cell r="D51">
            <v>1175.7529999999999</v>
          </cell>
          <cell r="E51">
            <v>1172.9873355228806</v>
          </cell>
          <cell r="F51">
            <v>1172.9157478081777</v>
          </cell>
        </row>
        <row r="52">
          <cell r="A52" t="str">
            <v>C70</v>
          </cell>
          <cell r="B52">
            <v>1.7711295830627416</v>
          </cell>
          <cell r="C52">
            <v>1.7816845961056069</v>
          </cell>
          <cell r="D52">
            <v>1170.057</v>
          </cell>
          <cell r="E52">
            <v>1168.2858704169373</v>
          </cell>
          <cell r="F52">
            <v>1168.2753154038944</v>
          </cell>
        </row>
        <row r="53">
          <cell r="A53" t="str">
            <v>C74</v>
          </cell>
          <cell r="B53">
            <v>1.6439282222773597</v>
          </cell>
          <cell r="C53">
            <v>1.3200378782444087</v>
          </cell>
          <cell r="D53">
            <v>1166.828</v>
          </cell>
          <cell r="E53">
            <v>1165.1840717777227</v>
          </cell>
          <cell r="F53">
            <v>1165.5079621217556</v>
          </cell>
        </row>
        <row r="54">
          <cell r="A54" t="str">
            <v>C92</v>
          </cell>
          <cell r="B54">
            <v>1.4</v>
          </cell>
          <cell r="C54">
            <v>1.43</v>
          </cell>
          <cell r="D54">
            <v>1166.373</v>
          </cell>
          <cell r="E54">
            <v>1164.973</v>
          </cell>
          <cell r="F54">
            <v>1164.943</v>
          </cell>
        </row>
        <row r="55">
          <cell r="A55" t="str">
            <v>C94</v>
          </cell>
          <cell r="B55">
            <v>1.6970562748477143</v>
          </cell>
          <cell r="C55">
            <v>1.8869022232219665</v>
          </cell>
          <cell r="D55">
            <v>1163.442</v>
          </cell>
          <cell r="E55">
            <v>1161.7449437251523</v>
          </cell>
          <cell r="F55">
            <v>1161.555097776778</v>
          </cell>
        </row>
        <row r="56">
          <cell r="A56" t="str">
            <v>C96</v>
          </cell>
          <cell r="B56">
            <v>1.6970562748477143</v>
          </cell>
          <cell r="C56">
            <v>1.9078784028338913</v>
          </cell>
          <cell r="D56">
            <v>1160.8699999999999</v>
          </cell>
          <cell r="E56">
            <v>1159.1729437251522</v>
          </cell>
          <cell r="F56">
            <v>1158.9621215971661</v>
          </cell>
        </row>
        <row r="57">
          <cell r="A57" t="str">
            <v>C100</v>
          </cell>
          <cell r="B57">
            <v>1.739425192412712</v>
          </cell>
          <cell r="C57">
            <v>1.7711295830627416</v>
          </cell>
          <cell r="D57">
            <v>1155.9649999999999</v>
          </cell>
          <cell r="E57">
            <v>1154.2255748075872</v>
          </cell>
          <cell r="F57">
            <v>1154.1938704169372</v>
          </cell>
        </row>
        <row r="58">
          <cell r="A58" t="str">
            <v>C116</v>
          </cell>
          <cell r="B58">
            <v>1.8027756377319946</v>
          </cell>
          <cell r="C58">
            <v>1.8133118871280804</v>
          </cell>
          <cell r="D58">
            <v>1153.258</v>
          </cell>
          <cell r="E58">
            <v>1151.4552243622682</v>
          </cell>
          <cell r="F58">
            <v>1151.444688112872</v>
          </cell>
        </row>
        <row r="59">
          <cell r="A59" t="str">
            <v>C120</v>
          </cell>
          <cell r="B59">
            <v>1.6864459671154604</v>
          </cell>
          <cell r="C59">
            <v>1.9602295783912658</v>
          </cell>
          <cell r="D59">
            <v>1150.2919999999999</v>
          </cell>
          <cell r="E59">
            <v>1148.6055540328844</v>
          </cell>
          <cell r="F59">
            <v>1148.3317704216086</v>
          </cell>
        </row>
        <row r="60">
          <cell r="A60" t="str">
            <v>C132</v>
          </cell>
          <cell r="B60">
            <v>1.6545694303957148</v>
          </cell>
          <cell r="C60">
            <v>1.8027756377319946</v>
          </cell>
          <cell r="D60">
            <v>1148.6058974796965</v>
          </cell>
          <cell r="E60">
            <v>1146.9513280493009</v>
          </cell>
          <cell r="F60">
            <v>1146.8031218419646</v>
          </cell>
        </row>
        <row r="61">
          <cell r="A61" t="str">
            <v>C130</v>
          </cell>
          <cell r="B61">
            <v>1.4291605927956454</v>
          </cell>
          <cell r="C61">
            <v>1.6332789106579439</v>
          </cell>
          <cell r="D61">
            <v>1147.5784266390315</v>
          </cell>
          <cell r="E61">
            <v>1146.1492660462359</v>
          </cell>
          <cell r="F61">
            <v>1145.9451477283735</v>
          </cell>
        </row>
        <row r="63">
          <cell r="A63" t="str">
            <v>C94</v>
          </cell>
          <cell r="C63">
            <v>1.4</v>
          </cell>
          <cell r="D63">
            <v>1163.442</v>
          </cell>
          <cell r="F63">
            <v>1162.0419999999999</v>
          </cell>
        </row>
        <row r="64">
          <cell r="A64" t="str">
            <v>C80</v>
          </cell>
          <cell r="B64">
            <v>1.9602295783912658</v>
          </cell>
          <cell r="D64">
            <v>1161.903</v>
          </cell>
          <cell r="E64">
            <v>1159.9427704216087</v>
          </cell>
        </row>
        <row r="66">
          <cell r="A66" t="str">
            <v>C100</v>
          </cell>
          <cell r="C66">
            <v>1.374772708486752</v>
          </cell>
          <cell r="D66">
            <v>1155.9649999999999</v>
          </cell>
          <cell r="F66">
            <v>1154.5902272915132</v>
          </cell>
        </row>
        <row r="67">
          <cell r="A67" t="str">
            <v>C102</v>
          </cell>
          <cell r="B67">
            <v>1.8133118871280804</v>
          </cell>
          <cell r="C67">
            <v>1.9602295783912658</v>
          </cell>
          <cell r="D67">
            <v>1155.913</v>
          </cell>
          <cell r="E67">
            <v>1154.0996881128719</v>
          </cell>
          <cell r="F67">
            <v>1153.9527704216086</v>
          </cell>
        </row>
        <row r="68">
          <cell r="A68" t="str">
            <v>C104</v>
          </cell>
          <cell r="B68">
            <v>1.7500000000000002</v>
          </cell>
          <cell r="C68">
            <v>1.9078784028338913</v>
          </cell>
          <cell r="D68">
            <v>1155.144</v>
          </cell>
          <cell r="E68">
            <v>1153.394</v>
          </cell>
          <cell r="F68">
            <v>1153.2361215971662</v>
          </cell>
        </row>
        <row r="70">
          <cell r="A70" t="str">
            <v>C116</v>
          </cell>
          <cell r="C70">
            <v>1.0392304845413265</v>
          </cell>
          <cell r="D70">
            <v>1153.258</v>
          </cell>
          <cell r="F70">
            <v>1152.2187695154587</v>
          </cell>
        </row>
        <row r="71">
          <cell r="A71" t="str">
            <v>C114</v>
          </cell>
          <cell r="B71">
            <v>1.2093386622447826</v>
          </cell>
          <cell r="C71">
            <v>1.2870120434556935</v>
          </cell>
          <cell r="D71">
            <v>1153.2619999999999</v>
          </cell>
          <cell r="E71">
            <v>1152.0526613377551</v>
          </cell>
          <cell r="F71">
            <v>1151.9749879565443</v>
          </cell>
        </row>
        <row r="72">
          <cell r="A72" t="str">
            <v>C112</v>
          </cell>
          <cell r="B72">
            <v>1.2649110640673515</v>
          </cell>
          <cell r="C72">
            <v>1.3419761547807025</v>
          </cell>
          <cell r="D72" t="e">
            <v>#REF!</v>
          </cell>
          <cell r="E72" t="e">
            <v>#REF!</v>
          </cell>
          <cell r="F72" t="e">
            <v>#REF!</v>
          </cell>
        </row>
        <row r="73">
          <cell r="A73" t="str">
            <v>C110</v>
          </cell>
          <cell r="B73">
            <v>2.0124611797498106</v>
          </cell>
          <cell r="C73">
            <v>2.3960175291512376</v>
          </cell>
          <cell r="D73">
            <v>1152.9380000000001</v>
          </cell>
          <cell r="E73">
            <v>1150.9255388202503</v>
          </cell>
        </row>
        <row r="75">
          <cell r="A75" t="str">
            <v>TC3</v>
          </cell>
          <cell r="C75">
            <v>0.6</v>
          </cell>
          <cell r="D75">
            <v>1154.836</v>
          </cell>
          <cell r="F75">
            <v>1154.2360000000001</v>
          </cell>
        </row>
        <row r="76">
          <cell r="A76" t="str">
            <v>C102</v>
          </cell>
          <cell r="B76">
            <v>1.8553975315279472</v>
          </cell>
          <cell r="D76">
            <v>1155.913</v>
          </cell>
          <cell r="E76">
            <v>1154.0576024684722</v>
          </cell>
        </row>
        <row r="78">
          <cell r="A78" t="str">
            <v>TC3</v>
          </cell>
          <cell r="C78">
            <v>0.6</v>
          </cell>
          <cell r="D78">
            <v>1154.836</v>
          </cell>
          <cell r="F78">
            <v>1154.2360000000001</v>
          </cell>
        </row>
        <row r="79">
          <cell r="A79" t="str">
            <v>C114</v>
          </cell>
          <cell r="B79">
            <v>1.2649110640673515</v>
          </cell>
          <cell r="D79">
            <v>1153.2619999999999</v>
          </cell>
          <cell r="E79">
            <v>1151.9970889359327</v>
          </cell>
        </row>
        <row r="81">
          <cell r="A81" t="str">
            <v>C120</v>
          </cell>
          <cell r="C81">
            <v>1.8764061394058591</v>
          </cell>
          <cell r="D81">
            <v>1150.2919999999999</v>
          </cell>
          <cell r="F81">
            <v>1148.4155938605941</v>
          </cell>
        </row>
        <row r="82">
          <cell r="A82" t="str">
            <v>C122</v>
          </cell>
          <cell r="B82">
            <v>2.36</v>
          </cell>
          <cell r="D82">
            <v>1150.7449999999999</v>
          </cell>
          <cell r="E82">
            <v>1148.385</v>
          </cell>
        </row>
        <row r="84">
          <cell r="A84" t="str">
            <v>C96</v>
          </cell>
          <cell r="C84">
            <v>1.4291605927956454</v>
          </cell>
          <cell r="D84">
            <v>1160.8720000000001</v>
          </cell>
          <cell r="F84">
            <v>1159.4428394072045</v>
          </cell>
        </row>
        <row r="85">
          <cell r="A85" t="str">
            <v>C99</v>
          </cell>
          <cell r="B85">
            <v>1.8764061394058591</v>
          </cell>
          <cell r="C85">
            <v>2.054166497633529</v>
          </cell>
          <cell r="D85">
            <v>1160.223</v>
          </cell>
          <cell r="E85">
            <v>1158.3465938605941</v>
          </cell>
          <cell r="F85">
            <v>1158.1688335023664</v>
          </cell>
        </row>
        <row r="86">
          <cell r="A86" t="str">
            <v>C98</v>
          </cell>
          <cell r="B86">
            <v>2.0020239758804088</v>
          </cell>
          <cell r="C86">
            <v>2.1373815756668253</v>
          </cell>
          <cell r="D86">
            <v>1155.9259999999999</v>
          </cell>
          <cell r="E86">
            <v>1153.9239760241196</v>
          </cell>
          <cell r="F86">
            <v>1153.7886184243332</v>
          </cell>
        </row>
        <row r="87">
          <cell r="A87" t="str">
            <v>C118</v>
          </cell>
          <cell r="B87">
            <v>1.5584928617096712</v>
          </cell>
          <cell r="C87">
            <v>1.844884820253015</v>
          </cell>
          <cell r="D87">
            <v>1152.7660000000001</v>
          </cell>
          <cell r="E87">
            <v>1151.2075071382903</v>
          </cell>
          <cell r="F87">
            <v>1150.9211151797469</v>
          </cell>
        </row>
        <row r="88">
          <cell r="A88" t="str">
            <v>CJ119</v>
          </cell>
          <cell r="B88">
            <v>1.2093386622447826</v>
          </cell>
          <cell r="C88">
            <v>1.2093386622447826</v>
          </cell>
          <cell r="D88">
            <v>1150.2339999999999</v>
          </cell>
          <cell r="E88">
            <v>1149.0246613377551</v>
          </cell>
          <cell r="F88">
            <v>1149.0246613377551</v>
          </cell>
        </row>
        <row r="89">
          <cell r="A89" t="str">
            <v>C120</v>
          </cell>
          <cell r="B89">
            <v>1.9602295783912658</v>
          </cell>
          <cell r="D89">
            <v>1150.2919999999999</v>
          </cell>
          <cell r="E89">
            <v>1148.3317704216086</v>
          </cell>
          <cell r="F89">
            <v>1150.2919999999999</v>
          </cell>
        </row>
        <row r="91">
          <cell r="A91" t="str">
            <v>C100</v>
          </cell>
          <cell r="C91">
            <v>1.0622617379911601</v>
          </cell>
          <cell r="D91">
            <v>1155.9649999999999</v>
          </cell>
          <cell r="F91">
            <v>1154.9027382620088</v>
          </cell>
        </row>
        <row r="92">
          <cell r="A92" t="str">
            <v>C98</v>
          </cell>
          <cell r="B92">
            <v>2.0228939665736312</v>
          </cell>
          <cell r="D92">
            <v>1155.9259999999999</v>
          </cell>
          <cell r="E92">
            <v>1153.9031060334264</v>
          </cell>
        </row>
        <row r="94">
          <cell r="A94" t="str">
            <v>C116</v>
          </cell>
          <cell r="C94">
            <v>1.6758281534811379</v>
          </cell>
          <cell r="D94">
            <v>1153.258</v>
          </cell>
          <cell r="F94">
            <v>1151.5821718465188</v>
          </cell>
        </row>
        <row r="95">
          <cell r="A95" t="str">
            <v>C118</v>
          </cell>
          <cell r="B95">
            <v>1.4</v>
          </cell>
          <cell r="D95">
            <v>1152.7660000000001</v>
          </cell>
          <cell r="E95">
            <v>1151.366</v>
          </cell>
        </row>
        <row r="97">
          <cell r="A97" t="str">
            <v>C134</v>
          </cell>
          <cell r="C97">
            <v>1.016070863670443</v>
          </cell>
          <cell r="D97">
            <v>1148.4671202861955</v>
          </cell>
          <cell r="F97">
            <v>1147.4510494225251</v>
          </cell>
        </row>
        <row r="98">
          <cell r="A98" t="str">
            <v>C132</v>
          </cell>
          <cell r="B98">
            <v>1.5047923444781346</v>
          </cell>
          <cell r="D98">
            <v>1148.6058974796965</v>
          </cell>
          <cell r="E98">
            <v>1147.1011051352184</v>
          </cell>
        </row>
        <row r="100">
          <cell r="A100" t="str">
            <v>C136</v>
          </cell>
          <cell r="C100">
            <v>2.1581473536345936</v>
          </cell>
          <cell r="D100">
            <v>1147.1464895875115</v>
          </cell>
          <cell r="F100">
            <v>1144.9883422338769</v>
          </cell>
        </row>
        <row r="101">
          <cell r="A101" t="str">
            <v>C138</v>
          </cell>
          <cell r="B101">
            <v>0.94572723340295128</v>
          </cell>
          <cell r="C101">
            <v>1.0622617379911601</v>
          </cell>
          <cell r="D101">
            <v>1145.5126510172631</v>
          </cell>
          <cell r="E101">
            <v>1144.5669237838601</v>
          </cell>
          <cell r="F101">
            <v>1144.450389279272</v>
          </cell>
        </row>
        <row r="102">
          <cell r="A102" t="str">
            <v>BOT7</v>
          </cell>
          <cell r="D102">
            <v>1128.44</v>
          </cell>
          <cell r="E102">
            <v>1127.6437102567099</v>
          </cell>
        </row>
        <row r="104">
          <cell r="A104" t="str">
            <v>TC4</v>
          </cell>
          <cell r="C104">
            <v>1.4</v>
          </cell>
          <cell r="D104">
            <v>1161.7639999999999</v>
          </cell>
          <cell r="F104">
            <v>1160.3639999999998</v>
          </cell>
        </row>
        <row r="105">
          <cell r="A105" t="str">
            <v>C82</v>
          </cell>
          <cell r="B105">
            <v>1.6119553343687907</v>
          </cell>
          <cell r="C105">
            <v>1.6970562748477143</v>
          </cell>
          <cell r="D105">
            <v>1159.931</v>
          </cell>
          <cell r="E105">
            <v>1158.3190446656313</v>
          </cell>
          <cell r="F105">
            <v>1158.2339437251524</v>
          </cell>
        </row>
        <row r="106">
          <cell r="A106" t="str">
            <v>C84</v>
          </cell>
          <cell r="B106">
            <v>2.0645822822062576</v>
          </cell>
          <cell r="C106">
            <v>2.189269284487406</v>
          </cell>
          <cell r="D106">
            <v>1157.8125746058085</v>
          </cell>
          <cell r="E106">
            <v>1155.7479923236024</v>
          </cell>
          <cell r="F106">
            <v>1155.6233053213211</v>
          </cell>
        </row>
        <row r="107">
          <cell r="A107" t="str">
            <v>C106</v>
          </cell>
          <cell r="B107">
            <v>3.8839284236453175</v>
          </cell>
          <cell r="C107">
            <v>3.954743986657038</v>
          </cell>
          <cell r="D107">
            <v>1154.6266067570036</v>
          </cell>
          <cell r="E107">
            <v>1150.7426783333583</v>
          </cell>
          <cell r="F107">
            <v>1150.6718627703465</v>
          </cell>
        </row>
        <row r="108">
          <cell r="A108" t="str">
            <v>C108</v>
          </cell>
          <cell r="B108">
            <v>2.908762623522243</v>
          </cell>
          <cell r="C108">
            <v>2.9802013354805412</v>
          </cell>
          <cell r="D108">
            <v>1153.093708605792</v>
          </cell>
          <cell r="E108">
            <v>1150.1849459822697</v>
          </cell>
          <cell r="F108">
            <v>1150.1135072703114</v>
          </cell>
        </row>
        <row r="109">
          <cell r="A109" t="str">
            <v>C124</v>
          </cell>
          <cell r="B109">
            <v>2.6324893162176366</v>
          </cell>
          <cell r="C109">
            <v>2.6939933184772373</v>
          </cell>
          <cell r="D109">
            <v>1151.36099689966</v>
          </cell>
          <cell r="E109">
            <v>1148.7285075834423</v>
          </cell>
          <cell r="F109">
            <v>1148.6670035811828</v>
          </cell>
        </row>
        <row r="110">
          <cell r="A110" t="str">
            <v>C126</v>
          </cell>
          <cell r="B110">
            <v>1.0737318100903968</v>
          </cell>
          <cell r="C110">
            <v>1.1532562594670797</v>
          </cell>
          <cell r="D110">
            <v>1147.7185499223162</v>
          </cell>
          <cell r="E110">
            <v>1146.6448181122259</v>
          </cell>
          <cell r="F110">
            <v>1146.5652936628492</v>
          </cell>
        </row>
        <row r="111">
          <cell r="A111" t="str">
            <v>C128</v>
          </cell>
          <cell r="B111">
            <v>2.2721135535003527</v>
          </cell>
          <cell r="D111">
            <v>1147.7005174295173</v>
          </cell>
          <cell r="E111">
            <v>1145.428403876017</v>
          </cell>
        </row>
        <row r="113">
          <cell r="A113" t="str">
            <v>C90</v>
          </cell>
          <cell r="C113">
            <v>1.4</v>
          </cell>
          <cell r="D113">
            <v>1159.4494287921034</v>
          </cell>
          <cell r="F113">
            <v>1158.0494287921033</v>
          </cell>
        </row>
        <row r="114">
          <cell r="A114" t="str">
            <v>C84</v>
          </cell>
          <cell r="B114">
            <v>1.9811360377318867</v>
          </cell>
          <cell r="D114">
            <v>1157.8125746058085</v>
          </cell>
          <cell r="E114">
            <v>1155.8314385680767</v>
          </cell>
        </row>
        <row r="116">
          <cell r="A116" t="str">
            <v>C84</v>
          </cell>
          <cell r="C116">
            <v>1.5370426148939398</v>
          </cell>
          <cell r="D116">
            <v>1157.8125746058085</v>
          </cell>
          <cell r="F116">
            <v>1156.2755319909147</v>
          </cell>
        </row>
        <row r="117">
          <cell r="A117" t="str">
            <v>C86</v>
          </cell>
          <cell r="B117">
            <v>1.7922332437492616</v>
          </cell>
          <cell r="C117">
            <v>1.9078784028338913</v>
          </cell>
          <cell r="D117">
            <v>1156.6426841433508</v>
          </cell>
          <cell r="E117">
            <v>1154.8504508996016</v>
          </cell>
          <cell r="F117">
            <v>1154.734805740517</v>
          </cell>
        </row>
        <row r="118">
          <cell r="A118" t="str">
            <v>C88</v>
          </cell>
          <cell r="B118">
            <v>1.0392304845413265</v>
          </cell>
          <cell r="C118">
            <v>1.1757550765359255</v>
          </cell>
          <cell r="D118">
            <v>1152.2815318608457</v>
          </cell>
          <cell r="E118">
            <v>1151.2423013763043</v>
          </cell>
          <cell r="F118">
            <v>1151.1057767843097</v>
          </cell>
        </row>
        <row r="119">
          <cell r="A119" t="str">
            <v>C106</v>
          </cell>
          <cell r="B119">
            <v>3.8535697735995385</v>
          </cell>
          <cell r="D119">
            <v>1154.6266067570036</v>
          </cell>
          <cell r="E119">
            <v>1150.7730369834042</v>
          </cell>
        </row>
        <row r="121">
          <cell r="A121" t="str">
            <v>C104</v>
          </cell>
          <cell r="C121">
            <v>1.4832396974191329</v>
          </cell>
          <cell r="D121">
            <v>1155.1441202878093</v>
          </cell>
          <cell r="F121">
            <v>1153.6608805903902</v>
          </cell>
        </row>
        <row r="122">
          <cell r="A122" t="str">
            <v>C106</v>
          </cell>
          <cell r="B122">
            <v>3.9345139471096049</v>
          </cell>
          <cell r="D122">
            <v>1154.6266067570036</v>
          </cell>
          <cell r="E122">
            <v>1150.6920928098941</v>
          </cell>
        </row>
        <row r="124">
          <cell r="A124" t="str">
            <v>C108</v>
          </cell>
          <cell r="C124">
            <v>1.4291605927956454</v>
          </cell>
          <cell r="D124">
            <v>1153.093708605792</v>
          </cell>
          <cell r="F124">
            <v>1151.6645480129964</v>
          </cell>
        </row>
        <row r="125">
          <cell r="A125" t="str">
            <v>C110</v>
          </cell>
          <cell r="B125">
            <v>1.6970562748477143</v>
          </cell>
          <cell r="D125">
            <v>1152.9384668853863</v>
          </cell>
          <cell r="E125">
            <v>1151.2414106105387</v>
          </cell>
        </row>
        <row r="127">
          <cell r="A127" t="str">
            <v>C124</v>
          </cell>
          <cell r="C127">
            <v>1.4291605927956454</v>
          </cell>
          <cell r="D127">
            <v>1151.36099689966</v>
          </cell>
          <cell r="F127">
            <v>1149.9318363068644</v>
          </cell>
        </row>
        <row r="128">
          <cell r="A128" t="str">
            <v>C122</v>
          </cell>
          <cell r="B128">
            <v>1.9602295783912658</v>
          </cell>
          <cell r="D128">
            <v>1150.7446010748581</v>
          </cell>
          <cell r="E128">
            <v>1148.7843714964667</v>
          </cell>
        </row>
        <row r="131">
          <cell r="A131" t="str">
            <v>PT1</v>
          </cell>
          <cell r="C131">
            <v>3.53</v>
          </cell>
          <cell r="D131">
            <v>1230.9528403960812</v>
          </cell>
          <cell r="F131">
            <v>1227.4228403960813</v>
          </cell>
        </row>
        <row r="132">
          <cell r="A132" t="str">
            <v>PT2</v>
          </cell>
          <cell r="B132">
            <v>1.4</v>
          </cell>
          <cell r="C132">
            <v>2.095805334471692</v>
          </cell>
          <cell r="D132">
            <v>1226.6500000000001</v>
          </cell>
          <cell r="E132">
            <v>1225.25</v>
          </cell>
          <cell r="F132">
            <v>1224.5541946655285</v>
          </cell>
        </row>
        <row r="133">
          <cell r="A133" t="str">
            <v>C1</v>
          </cell>
          <cell r="B133">
            <v>1.9915822855207366</v>
          </cell>
          <cell r="C133">
            <v>2.3857074422485249</v>
          </cell>
          <cell r="D133">
            <v>1220.9332550114161</v>
          </cell>
          <cell r="E133">
            <v>1218.9416727258954</v>
          </cell>
          <cell r="F133">
            <v>1218.5475475691676</v>
          </cell>
        </row>
        <row r="134">
          <cell r="A134" t="str">
            <v>C2</v>
          </cell>
          <cell r="B134">
            <v>2.3857074422485249</v>
          </cell>
          <cell r="C134">
            <v>2.5709142342754259</v>
          </cell>
          <cell r="D134">
            <v>1218.2593464328063</v>
          </cell>
          <cell r="E134">
            <v>1215.8736389905578</v>
          </cell>
          <cell r="F134">
            <v>1215.6884321985308</v>
          </cell>
        </row>
        <row r="135">
          <cell r="A135" t="str">
            <v>C4</v>
          </cell>
          <cell r="B135">
            <v>2.3753947040439409</v>
          </cell>
          <cell r="D135">
            <v>1211.8135146093448</v>
          </cell>
          <cell r="E135">
            <v>1209.4381199053009</v>
          </cell>
        </row>
        <row r="137">
          <cell r="A137" t="str">
            <v>C36</v>
          </cell>
          <cell r="C137">
            <v>1.2759702190882043</v>
          </cell>
          <cell r="D137" t="e">
            <v>#REF!</v>
          </cell>
          <cell r="F137" t="e">
            <v>#REF!</v>
          </cell>
        </row>
        <row r="138">
          <cell r="A138" t="str">
            <v>C34</v>
          </cell>
          <cell r="B138">
            <v>1.6</v>
          </cell>
          <cell r="C138">
            <v>1.7</v>
          </cell>
          <cell r="D138" t="e">
            <v>#REF!</v>
          </cell>
          <cell r="E138" t="e">
            <v>#REF!</v>
          </cell>
          <cell r="F138" t="e">
            <v>#REF!</v>
          </cell>
        </row>
        <row r="139">
          <cell r="A139" t="e">
            <v>#REF!</v>
          </cell>
          <cell r="B139">
            <v>4.5607017003965513</v>
          </cell>
          <cell r="C139">
            <v>4.71</v>
          </cell>
          <cell r="D139" t="e">
            <v>#REF!</v>
          </cell>
          <cell r="E139" t="e">
            <v>#REF!</v>
          </cell>
          <cell r="F139" t="e">
            <v>#REF!</v>
          </cell>
        </row>
        <row r="142">
          <cell r="A142" t="str">
            <v>C42</v>
          </cell>
          <cell r="C142">
            <v>2.5606444501335983</v>
          </cell>
          <cell r="D142" t="e">
            <v>#REF!</v>
          </cell>
          <cell r="F142" t="e">
            <v>#REF!</v>
          </cell>
        </row>
        <row r="143">
          <cell r="A143" t="str">
            <v>C38</v>
          </cell>
          <cell r="B143">
            <v>3.0311878859615415</v>
          </cell>
          <cell r="C143">
            <v>3.4177331668812299</v>
          </cell>
          <cell r="D143" t="e">
            <v>#REF!</v>
          </cell>
          <cell r="E143" t="e">
            <v>#REF!</v>
          </cell>
          <cell r="F143" t="e">
            <v>#REF!</v>
          </cell>
        </row>
        <row r="144">
          <cell r="A144" t="str">
            <v>BOT2</v>
          </cell>
          <cell r="D144">
            <v>1185.4390000000001</v>
          </cell>
          <cell r="E144" t="e">
            <v>#REF!</v>
          </cell>
        </row>
        <row r="146">
          <cell r="A146" t="e">
            <v>#REF!</v>
          </cell>
          <cell r="C146">
            <v>1.55</v>
          </cell>
          <cell r="D146" t="e">
            <v>#REF!</v>
          </cell>
          <cell r="F146" t="e">
            <v>#REF!</v>
          </cell>
        </row>
        <row r="147">
          <cell r="A147" t="e">
            <v>#REF!</v>
          </cell>
          <cell r="B147">
            <v>2.4500000000000002</v>
          </cell>
          <cell r="C147">
            <v>2.6119724347703213</v>
          </cell>
          <cell r="D147" t="e">
            <v>#REF!</v>
          </cell>
          <cell r="E147" t="e">
            <v>#REF!</v>
          </cell>
          <cell r="F147" t="e">
            <v>#REF!</v>
          </cell>
        </row>
        <row r="148">
          <cell r="A148" t="e">
            <v>#REF!</v>
          </cell>
          <cell r="B148">
            <v>4.68</v>
          </cell>
          <cell r="C148">
            <v>4.71</v>
          </cell>
          <cell r="D148" t="e">
            <v>#REF!</v>
          </cell>
          <cell r="E148" t="e">
            <v>#REF!</v>
          </cell>
          <cell r="F148" t="e">
            <v>#REF!</v>
          </cell>
        </row>
        <row r="149">
          <cell r="A149" t="str">
            <v>BOT4</v>
          </cell>
          <cell r="D149">
            <v>1174.47</v>
          </cell>
          <cell r="F149">
            <v>1173.8699999999999</v>
          </cell>
        </row>
        <row r="151">
          <cell r="A151" t="str">
            <v>C60</v>
          </cell>
          <cell r="C151">
            <v>1.4</v>
          </cell>
          <cell r="D151" t="e">
            <v>#REF!</v>
          </cell>
          <cell r="F151" t="e">
            <v>#REF!</v>
          </cell>
        </row>
        <row r="152">
          <cell r="A152" t="str">
            <v>C50</v>
          </cell>
          <cell r="B152">
            <v>1.8973929482318628</v>
          </cell>
          <cell r="C152">
            <v>2.2721135535003527</v>
          </cell>
          <cell r="D152" t="e">
            <v>#REF!</v>
          </cell>
          <cell r="E152" t="e">
            <v>#REF!</v>
          </cell>
          <cell r="F152" t="e">
            <v>#REF!</v>
          </cell>
        </row>
        <row r="153">
          <cell r="A153" t="str">
            <v>C48</v>
          </cell>
          <cell r="B153">
            <v>1.4</v>
          </cell>
          <cell r="D153" t="e">
            <v>#REF!</v>
          </cell>
          <cell r="E153" t="e">
            <v>#REF!</v>
          </cell>
        </row>
        <row r="155">
          <cell r="A155" t="str">
            <v>C40</v>
          </cell>
          <cell r="C155">
            <v>2.8679086456859118</v>
          </cell>
          <cell r="D155" t="e">
            <v>#REF!</v>
          </cell>
          <cell r="F155" t="e">
            <v>#REF!</v>
          </cell>
        </row>
        <row r="156">
          <cell r="A156" t="str">
            <v>C42</v>
          </cell>
          <cell r="B156">
            <v>2.7247201691182896</v>
          </cell>
          <cell r="C156">
            <v>3.8434489719521454</v>
          </cell>
          <cell r="D156" t="e">
            <v>#REF!</v>
          </cell>
          <cell r="E156" t="e">
            <v>#REF!</v>
          </cell>
          <cell r="F156" t="e">
            <v>#REF!</v>
          </cell>
        </row>
        <row r="157">
          <cell r="A157" t="str">
            <v>C44</v>
          </cell>
          <cell r="B157">
            <v>2.4784067462787456</v>
          </cell>
          <cell r="C157">
            <v>2.5709142342754259</v>
          </cell>
          <cell r="D157" t="e">
            <v>#REF!</v>
          </cell>
          <cell r="E157" t="e">
            <v>#REF!</v>
          </cell>
          <cell r="F157" t="e">
            <v>#REF!</v>
          </cell>
        </row>
        <row r="158">
          <cell r="A158" t="str">
            <v>C46</v>
          </cell>
          <cell r="B158">
            <v>1.4291605927956454</v>
          </cell>
          <cell r="C158">
            <v>1.7922332437492616</v>
          </cell>
          <cell r="D158" t="e">
            <v>#REF!</v>
          </cell>
          <cell r="E158" t="e">
            <v>#REF!</v>
          </cell>
          <cell r="F158" t="e">
            <v>#REF!</v>
          </cell>
        </row>
        <row r="159">
          <cell r="A159" t="str">
            <v>C48</v>
          </cell>
          <cell r="B159">
            <v>1.4</v>
          </cell>
          <cell r="D159" t="e">
            <v>#REF!</v>
          </cell>
          <cell r="E159" t="e">
            <v>#REF!</v>
          </cell>
        </row>
        <row r="161">
          <cell r="A161" t="str">
            <v>TC5</v>
          </cell>
          <cell r="C161">
            <v>1.4</v>
          </cell>
          <cell r="D161" t="e">
            <v>#REF!</v>
          </cell>
          <cell r="F161" t="e">
            <v>#REF!</v>
          </cell>
        </row>
        <row r="162">
          <cell r="A162" t="str">
            <v>C68</v>
          </cell>
          <cell r="B162">
            <v>1.2649110640673515</v>
          </cell>
          <cell r="C162">
            <v>1.8553975315279472</v>
          </cell>
          <cell r="D162" t="e">
            <v>#REF!</v>
          </cell>
          <cell r="E162" t="e">
            <v>#REF!</v>
          </cell>
          <cell r="F162" t="e">
            <v>#REF!</v>
          </cell>
        </row>
        <row r="163">
          <cell r="A163" t="str">
            <v>BOT6</v>
          </cell>
          <cell r="B163">
            <v>2</v>
          </cell>
          <cell r="D163" t="e">
            <v>#REF!</v>
          </cell>
          <cell r="E163" t="e">
            <v>#REF!</v>
          </cell>
        </row>
        <row r="165">
          <cell r="A165" t="str">
            <v>C162</v>
          </cell>
          <cell r="B165">
            <v>1.3965672200076873</v>
          </cell>
          <cell r="C165">
            <v>1.3419761547807025</v>
          </cell>
          <cell r="D165" t="e">
            <v>#REF!</v>
          </cell>
          <cell r="F165" t="e">
            <v>#REF!</v>
          </cell>
        </row>
        <row r="166">
          <cell r="A166" t="str">
            <v>C160</v>
          </cell>
          <cell r="B166">
            <v>1.3529227620230211</v>
          </cell>
          <cell r="C166">
            <v>1.4074444926887881</v>
          </cell>
          <cell r="D166" t="e">
            <v>#REF!</v>
          </cell>
          <cell r="E166" t="e">
            <v>#REF!</v>
          </cell>
          <cell r="F166" t="e">
            <v>#REF!</v>
          </cell>
        </row>
        <row r="167">
          <cell r="A167" t="str">
            <v>C158</v>
          </cell>
          <cell r="B167">
            <v>1.4074444926887881</v>
          </cell>
          <cell r="C167">
            <v>1.4508273501695508</v>
          </cell>
          <cell r="D167" t="e">
            <v>#REF!</v>
          </cell>
          <cell r="E167" t="e">
            <v>#REF!</v>
          </cell>
          <cell r="F167" t="e">
            <v>#REF!</v>
          </cell>
        </row>
        <row r="168">
          <cell r="A168" t="str">
            <v>BOT12</v>
          </cell>
          <cell r="D168" t="e">
            <v>#REF!</v>
          </cell>
          <cell r="E168">
            <v>1138.81</v>
          </cell>
        </row>
        <row r="171">
          <cell r="A171" t="str">
            <v>C142</v>
          </cell>
          <cell r="B171">
            <v>2.4166298847775596</v>
          </cell>
          <cell r="C171">
            <v>2.5195436094658095</v>
          </cell>
          <cell r="D171" t="e">
            <v>#REF!</v>
          </cell>
          <cell r="F171" t="e">
            <v>#REF!</v>
          </cell>
        </row>
        <row r="172">
          <cell r="A172" t="str">
            <v>CJ143</v>
          </cell>
          <cell r="B172">
            <v>0.7</v>
          </cell>
          <cell r="C172">
            <v>0.73</v>
          </cell>
          <cell r="D172" t="e">
            <v>#REF!</v>
          </cell>
          <cell r="E172" t="e">
            <v>#REF!</v>
          </cell>
          <cell r="F172" t="e">
            <v>#REF!</v>
          </cell>
        </row>
        <row r="173">
          <cell r="A173" t="str">
            <v>CJ144</v>
          </cell>
          <cell r="B173">
            <v>0.88</v>
          </cell>
          <cell r="C173">
            <v>0.9</v>
          </cell>
          <cell r="D173" t="e">
            <v>#REF!</v>
          </cell>
          <cell r="E173" t="e">
            <v>#REF!</v>
          </cell>
          <cell r="F173" t="e">
            <v>#REF!</v>
          </cell>
        </row>
        <row r="174">
          <cell r="A174" t="str">
            <v>C150</v>
          </cell>
          <cell r="B174">
            <v>0.61611687202997445</v>
          </cell>
          <cell r="C174">
            <v>0.68417833932389305</v>
          </cell>
          <cell r="D174" t="e">
            <v>#REF!</v>
          </cell>
          <cell r="E174" t="e">
            <v>#REF!</v>
          </cell>
          <cell r="F174" t="e">
            <v>#REF!</v>
          </cell>
        </row>
        <row r="175">
          <cell r="A175" t="str">
            <v>CJ152</v>
          </cell>
          <cell r="B175">
            <v>0.65</v>
          </cell>
          <cell r="C175">
            <v>0.73</v>
          </cell>
          <cell r="D175" t="e">
            <v>#REF!</v>
          </cell>
          <cell r="E175" t="e">
            <v>#REF!</v>
          </cell>
          <cell r="F175" t="e">
            <v>#REF!</v>
          </cell>
        </row>
        <row r="176">
          <cell r="A176" t="str">
            <v>BOT11</v>
          </cell>
          <cell r="B176">
            <v>1.07</v>
          </cell>
          <cell r="D176" t="e">
            <v>#REF!</v>
          </cell>
          <cell r="E176" t="e">
            <v>#REF!</v>
          </cell>
        </row>
        <row r="178">
          <cell r="A178" t="str">
            <v>CJ166</v>
          </cell>
          <cell r="C178">
            <v>1.72</v>
          </cell>
          <cell r="D178">
            <v>1178.0029836888752</v>
          </cell>
          <cell r="F178">
            <v>1176.2829836888752</v>
          </cell>
        </row>
        <row r="179">
          <cell r="A179" t="str">
            <v>CJ164</v>
          </cell>
          <cell r="B179">
            <v>0.67</v>
          </cell>
          <cell r="C179">
            <v>0.7</v>
          </cell>
          <cell r="D179">
            <v>1170.0820154856133</v>
          </cell>
          <cell r="E179">
            <v>1169.4120154856132</v>
          </cell>
          <cell r="F179">
            <v>1169.3820154856132</v>
          </cell>
        </row>
        <row r="180">
          <cell r="A180" t="str">
            <v>CJ162</v>
          </cell>
          <cell r="B180">
            <v>0.8</v>
          </cell>
          <cell r="C180">
            <v>0.8</v>
          </cell>
          <cell r="D180">
            <v>1168.9728423386268</v>
          </cell>
          <cell r="E180">
            <v>1168.1728423386269</v>
          </cell>
          <cell r="F180">
            <v>1168.1728423386269</v>
          </cell>
        </row>
        <row r="181">
          <cell r="A181" t="str">
            <v>CJ156</v>
          </cell>
          <cell r="B181">
            <v>0.43</v>
          </cell>
          <cell r="C181">
            <v>0.43</v>
          </cell>
          <cell r="D181">
            <v>1165.7435616916148</v>
          </cell>
          <cell r="E181">
            <v>1165.3135616916147</v>
          </cell>
          <cell r="F181">
            <v>1165.3135616916147</v>
          </cell>
        </row>
        <row r="182">
          <cell r="A182" t="str">
            <v>CJ154</v>
          </cell>
          <cell r="B182">
            <v>0.69</v>
          </cell>
          <cell r="C182">
            <v>0.87</v>
          </cell>
          <cell r="D182">
            <v>1152.1975496993373</v>
          </cell>
          <cell r="E182">
            <v>1151.5075496993372</v>
          </cell>
          <cell r="F182">
            <v>1151.3275496993374</v>
          </cell>
        </row>
        <row r="183">
          <cell r="A183" t="str">
            <v>CJ152</v>
          </cell>
          <cell r="B183">
            <v>0.82</v>
          </cell>
          <cell r="C183">
            <v>0.89</v>
          </cell>
          <cell r="D183">
            <v>1150.8302120287158</v>
          </cell>
          <cell r="E183">
            <v>1150.0102120287158</v>
          </cell>
          <cell r="F183">
            <v>1149.9402120287157</v>
          </cell>
        </row>
        <row r="184">
          <cell r="A184" t="str">
            <v>BOT11</v>
          </cell>
          <cell r="B184">
            <v>1.07</v>
          </cell>
          <cell r="D184">
            <v>1141.95</v>
          </cell>
          <cell r="E184">
            <v>1140.8800000000001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 val="APU"/>
      <sheetName val="PREC-BASE"/>
      <sheetName val="Crecimiento Salario Minimo"/>
    </sheetNames>
    <sheetDataSet>
      <sheetData sheetId="0"/>
      <sheetData sheetId="1">
        <row r="356">
          <cell r="J356">
            <v>17240</v>
          </cell>
        </row>
        <row r="4103">
          <cell r="J4103">
            <v>74400</v>
          </cell>
        </row>
      </sheetData>
      <sheetData sheetId="2"/>
      <sheetData sheetId="3"/>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PRECIOS"/>
    </sheetNames>
    <sheetDataSet>
      <sheetData sheetId="0" refreshError="1">
        <row r="49">
          <cell r="D49">
            <v>13600</v>
          </cell>
        </row>
        <row r="62">
          <cell r="D62">
            <v>100300</v>
          </cell>
        </row>
        <row r="73">
          <cell r="D73">
            <v>23800</v>
          </cell>
        </row>
      </sheetData>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s>
    <sheetDataSet>
      <sheetData sheetId="0" refreshError="1">
        <row r="22">
          <cell r="D22">
            <v>118800</v>
          </cell>
        </row>
        <row r="27">
          <cell r="D27">
            <v>216000</v>
          </cell>
        </row>
        <row r="45">
          <cell r="D45">
            <v>64800</v>
          </cell>
        </row>
      </sheetData>
      <sheetData sheetId="1" refreshError="1">
        <row r="12">
          <cell r="D12">
            <v>12000</v>
          </cell>
        </row>
        <row r="35">
          <cell r="D35">
            <v>30000</v>
          </cell>
        </row>
      </sheetData>
      <sheetData sheetId="2" refreshError="1"/>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row r="1">
          <cell r="A1" t="str">
            <v>ITEM</v>
          </cell>
          <cell r="B1" t="str">
            <v>DESCRIPCION</v>
          </cell>
          <cell r="C1" t="str">
            <v xml:space="preserve">UNIDAD </v>
          </cell>
          <cell r="D1" t="str">
            <v>COSTO TOTAL</v>
          </cell>
          <cell r="G1" t="str">
            <v>CUBS</v>
          </cell>
        </row>
        <row r="2">
          <cell r="A2" t="str">
            <v>200.1</v>
          </cell>
          <cell r="B2" t="str">
            <v xml:space="preserve">DESMONTE Y LIMPIEZA EN BOSQUE           </v>
          </cell>
          <cell r="C2" t="str">
            <v>Ha</v>
          </cell>
          <cell r="D2">
            <v>2512248</v>
          </cell>
          <cell r="E2">
            <v>1</v>
          </cell>
          <cell r="F2">
            <v>1</v>
          </cell>
          <cell r="G2" t="str">
            <v>3.6.1.2.1</v>
          </cell>
        </row>
        <row r="3">
          <cell r="A3" t="str">
            <v>200.2</v>
          </cell>
          <cell r="B3" t="str">
            <v xml:space="preserve">DESMONTE Y LIMPIEZA EN ZONAS NO BOSCOSAS           </v>
          </cell>
          <cell r="C3" t="str">
            <v>Ha</v>
          </cell>
          <cell r="D3">
            <v>950061.52597402583</v>
          </cell>
          <cell r="F3">
            <v>1</v>
          </cell>
          <cell r="G3" t="str">
            <v>3.6.1.2.3</v>
          </cell>
        </row>
        <row r="4">
          <cell r="A4" t="str">
            <v>201.7</v>
          </cell>
          <cell r="B4" t="str">
            <v xml:space="preserve">DEMOLICION DE ESTRUCTURAS.             </v>
          </cell>
          <cell r="C4" t="str">
            <v>M3</v>
          </cell>
          <cell r="D4">
            <v>97845</v>
          </cell>
          <cell r="F4">
            <v>1</v>
          </cell>
          <cell r="G4" t="str">
            <v xml:space="preserve">3.6.1.3.13  </v>
          </cell>
        </row>
        <row r="5">
          <cell r="A5" t="str">
            <v>201.8</v>
          </cell>
          <cell r="B5" t="str">
            <v>DEMOLICION DE PAVIMENTOS RIGIDOS</v>
          </cell>
          <cell r="C5" t="str">
            <v>M2</v>
          </cell>
          <cell r="D5">
            <v>26099</v>
          </cell>
          <cell r="F5">
            <v>1</v>
          </cell>
          <cell r="G5" t="str">
            <v>3.6.1.3.15</v>
          </cell>
        </row>
        <row r="6">
          <cell r="A6" t="str">
            <v>201.9</v>
          </cell>
          <cell r="B6" t="str">
            <v xml:space="preserve">DEMOLICION DE PISOS Y ANDENES DE CONCRETO.             </v>
          </cell>
          <cell r="C6" t="str">
            <v>M2</v>
          </cell>
          <cell r="D6">
            <v>19159</v>
          </cell>
          <cell r="F6">
            <v>1</v>
          </cell>
          <cell r="G6" t="str">
            <v>3.6.1.3.33</v>
          </cell>
        </row>
        <row r="7">
          <cell r="A7" t="str">
            <v>201.10</v>
          </cell>
          <cell r="B7" t="str">
            <v xml:space="preserve">DEMOLICION DE BORDILLOS DE CONCRETO      </v>
          </cell>
          <cell r="C7" t="str">
            <v>ML</v>
          </cell>
          <cell r="D7">
            <v>15722</v>
          </cell>
          <cell r="F7">
            <v>1</v>
          </cell>
          <cell r="G7" t="str">
            <v>3.6.1.3.35</v>
          </cell>
        </row>
        <row r="8">
          <cell r="A8" t="str">
            <v>201.11</v>
          </cell>
          <cell r="B8" t="str">
            <v xml:space="preserve">DESMONTAJE Y TRASLADO DE ESTRUCTURAS METALICAS.            </v>
          </cell>
          <cell r="C8" t="str">
            <v>Kg</v>
          </cell>
          <cell r="D8">
            <v>1218</v>
          </cell>
          <cell r="F8">
            <v>1</v>
          </cell>
          <cell r="G8" t="str">
            <v>3.6.1.3</v>
          </cell>
        </row>
        <row r="9">
          <cell r="A9" t="str">
            <v>201.12</v>
          </cell>
          <cell r="B9" t="str">
            <v xml:space="preserve">REMOCION DE ESPECIES VEGETALES           </v>
          </cell>
          <cell r="C9" t="str">
            <v>UN</v>
          </cell>
          <cell r="D9">
            <v>148653</v>
          </cell>
          <cell r="F9">
            <v>1</v>
          </cell>
          <cell r="G9" t="str">
            <v>3.6.1.3.47</v>
          </cell>
        </row>
        <row r="10">
          <cell r="A10" t="str">
            <v>201.15</v>
          </cell>
          <cell r="B10" t="str">
            <v>REMOCION DE ALCANTARILLAS</v>
          </cell>
          <cell r="C10" t="str">
            <v>ML</v>
          </cell>
          <cell r="D10">
            <v>65945</v>
          </cell>
          <cell r="F10">
            <v>1</v>
          </cell>
          <cell r="G10" t="str">
            <v>3.6.1.3</v>
          </cell>
        </row>
        <row r="11">
          <cell r="A11" t="str">
            <v>201.16</v>
          </cell>
          <cell r="B11" t="str">
            <v xml:space="preserve">REMOCION DE CERCAS DE ALAMBRE            </v>
          </cell>
          <cell r="C11" t="str">
            <v>ML</v>
          </cell>
          <cell r="D11">
            <v>3175</v>
          </cell>
          <cell r="F11">
            <v>1</v>
          </cell>
          <cell r="G11" t="str">
            <v>3.6.1.3</v>
          </cell>
        </row>
        <row r="12">
          <cell r="A12" t="str">
            <v>201.21</v>
          </cell>
          <cell r="B12" t="str">
            <v>REMOCION DE DEFENSAS METALICAS</v>
          </cell>
          <cell r="C12" t="str">
            <v>ML</v>
          </cell>
          <cell r="D12">
            <v>8238</v>
          </cell>
          <cell r="F12">
            <v>1</v>
          </cell>
          <cell r="G12" t="str">
            <v>3.6.1.3</v>
          </cell>
        </row>
        <row r="13">
          <cell r="A13" t="str">
            <v>210.1.1</v>
          </cell>
          <cell r="B13" t="str">
            <v>EXCAVACIÓN SIN CLASIFICAR DE LA EXPLANACIÓN Y CANALES</v>
          </cell>
          <cell r="C13" t="str">
            <v>M3</v>
          </cell>
          <cell r="D13">
            <v>11606</v>
          </cell>
          <cell r="F13">
            <v>1</v>
          </cell>
          <cell r="G13" t="str">
            <v xml:space="preserve">3.6.2.1.1 </v>
          </cell>
        </row>
        <row r="14">
          <cell r="A14" t="str">
            <v>210.1.2</v>
          </cell>
          <cell r="B14" t="str">
            <v>EXCAVACIÓN SIN CLASIFICAR DE PRESTAMOS</v>
          </cell>
          <cell r="C14" t="str">
            <v>M3</v>
          </cell>
          <cell r="D14">
            <v>6120</v>
          </cell>
          <cell r="F14">
            <v>1</v>
          </cell>
          <cell r="G14" t="str">
            <v>3.6.2.1.3 </v>
          </cell>
        </row>
        <row r="15">
          <cell r="A15" t="str">
            <v>210.2.1</v>
          </cell>
          <cell r="B15" t="str">
            <v>EXCAVACION EN ROCA DE LA EXPLANACION Y CANALES</v>
          </cell>
          <cell r="C15" t="str">
            <v>M3</v>
          </cell>
          <cell r="D15">
            <v>33225</v>
          </cell>
          <cell r="F15">
            <v>1</v>
          </cell>
          <cell r="G15" t="str">
            <v>3.6.2.1.3</v>
          </cell>
        </row>
        <row r="16">
          <cell r="A16" t="str">
            <v>210.2.2</v>
          </cell>
          <cell r="B16" t="str">
            <v>EXCAVACION EN MATERIAL COMUN DE LA EXPLANACION Y CANALES</v>
          </cell>
          <cell r="C16" t="str">
            <v>M3</v>
          </cell>
          <cell r="D16">
            <v>5392</v>
          </cell>
          <cell r="F16">
            <v>1</v>
          </cell>
          <cell r="G16" t="str">
            <v>3.6.2.1.5</v>
          </cell>
        </row>
        <row r="17">
          <cell r="A17" t="str">
            <v>210.2.3</v>
          </cell>
          <cell r="B17" t="str">
            <v>EXCAVACION EN ROCA DE PRESTAMOS</v>
          </cell>
          <cell r="C17" t="str">
            <v>M3</v>
          </cell>
          <cell r="D17">
            <v>17643</v>
          </cell>
          <cell r="F17">
            <v>1</v>
          </cell>
          <cell r="G17" t="str">
            <v>3.6.2.1.5</v>
          </cell>
        </row>
        <row r="18">
          <cell r="A18" t="str">
            <v>210.2.4</v>
          </cell>
          <cell r="B18" t="str">
            <v xml:space="preserve">EXCAVACION EN MATERIAL COMUN DE PRESTAMOS         </v>
          </cell>
          <cell r="C18" t="str">
            <v>M3</v>
          </cell>
          <cell r="D18">
            <v>3945</v>
          </cell>
          <cell r="F18">
            <v>1</v>
          </cell>
          <cell r="G18" t="str">
            <v>3.6.2.1.5</v>
          </cell>
        </row>
        <row r="19">
          <cell r="A19" t="str">
            <v>211.1</v>
          </cell>
          <cell r="B19" t="str">
            <v>REMOCION DE DERRUMBES</v>
          </cell>
          <cell r="C19" t="str">
            <v>M3</v>
          </cell>
          <cell r="D19">
            <v>5397</v>
          </cell>
          <cell r="F19">
            <v>1</v>
          </cell>
          <cell r="G19" t="str">
            <v xml:space="preserve">3.6.2.2.1  </v>
          </cell>
        </row>
        <row r="20">
          <cell r="A20" t="str">
            <v>220.1</v>
          </cell>
          <cell r="B20" t="str">
            <v>TERRAPLENES</v>
          </cell>
          <cell r="C20" t="str">
            <v>M3</v>
          </cell>
          <cell r="D20">
            <v>10653</v>
          </cell>
          <cell r="F20">
            <v>1</v>
          </cell>
          <cell r="G20" t="str">
            <v>3.6.2.3.1</v>
          </cell>
        </row>
        <row r="21">
          <cell r="A21" t="str">
            <v>221.1</v>
          </cell>
          <cell r="B21" t="str">
            <v>PEDRAPLÉN COMPACTO</v>
          </cell>
          <cell r="C21" t="str">
            <v>M3</v>
          </cell>
          <cell r="D21">
            <v>11290</v>
          </cell>
          <cell r="F21">
            <v>1</v>
          </cell>
          <cell r="G21" t="str">
            <v>3.6.2.4.2</v>
          </cell>
        </row>
        <row r="22">
          <cell r="A22" t="str">
            <v>221.2</v>
          </cell>
          <cell r="B22" t="str">
            <v>PEDRAPLÉN SUELTO</v>
          </cell>
          <cell r="C22" t="str">
            <v>M3</v>
          </cell>
          <cell r="D22">
            <v>8032</v>
          </cell>
          <cell r="F22">
            <v>1</v>
          </cell>
          <cell r="G22" t="str">
            <v>3.6.2.4.1</v>
          </cell>
        </row>
        <row r="23">
          <cell r="A23" t="str">
            <v>230.1</v>
          </cell>
          <cell r="B23" t="str">
            <v xml:space="preserve">MEJORAMIENTO DE LA SUBRASANTE INVOLUCRANDO EL SUELO EXISTENTE.          </v>
          </cell>
          <cell r="C23" t="str">
            <v>M2</v>
          </cell>
          <cell r="D23">
            <v>937</v>
          </cell>
          <cell r="F23">
            <v>1</v>
          </cell>
          <cell r="G23" t="str">
            <v>3.6.2.5.1</v>
          </cell>
        </row>
        <row r="24">
          <cell r="A24" t="str">
            <v>230.2</v>
          </cell>
          <cell r="B24" t="str">
            <v xml:space="preserve">MEJORAMIENTO DE LA SUBRASANTE EMPLEANDO UNICAMENTE MATERIAL ADICIONADO.             </v>
          </cell>
          <cell r="C24" t="str">
            <v>M3</v>
          </cell>
          <cell r="D24">
            <v>6124</v>
          </cell>
          <cell r="F24">
            <v>1</v>
          </cell>
          <cell r="G24" t="str">
            <v>3.6.2.5.2</v>
          </cell>
        </row>
        <row r="25">
          <cell r="A25" t="str">
            <v>231.1</v>
          </cell>
          <cell r="B25" t="str">
            <v>GEOTEXTIL PARA SEPARACION DE SUELOS DE SUBRASANTE Y CAPAS GRANULARES</v>
          </cell>
          <cell r="C25" t="str">
            <v>M2</v>
          </cell>
          <cell r="D25">
            <v>8153</v>
          </cell>
          <cell r="F25">
            <v>1</v>
          </cell>
          <cell r="G25" t="str">
            <v>3.6.8.2 </v>
          </cell>
        </row>
        <row r="26">
          <cell r="A26" t="str">
            <v>232.1</v>
          </cell>
          <cell r="B26" t="str">
            <v xml:space="preserve">GEOTEXTIL PARA ESTABILIZACION DE SUELOS DE SUBRASANTE Y CAPAS GRANULARES           </v>
          </cell>
          <cell r="C26" t="str">
            <v>M2</v>
          </cell>
          <cell r="D26">
            <v>8153</v>
          </cell>
          <cell r="F26">
            <v>1</v>
          </cell>
          <cell r="G26" t="str">
            <v>3.6.8.2 </v>
          </cell>
        </row>
        <row r="27">
          <cell r="A27" t="str">
            <v>310.1</v>
          </cell>
          <cell r="B27" t="str">
            <v xml:space="preserve">CONFORMACION DE LA CALZADA EXISTENTE           </v>
          </cell>
          <cell r="C27" t="str">
            <v>M2</v>
          </cell>
          <cell r="D27">
            <v>866</v>
          </cell>
          <cell r="F27">
            <v>1</v>
          </cell>
          <cell r="G27" t="str">
            <v>3.6.3.1.1</v>
          </cell>
        </row>
        <row r="28">
          <cell r="A28" t="str">
            <v>311.1</v>
          </cell>
          <cell r="B28" t="str">
            <v xml:space="preserve">AFIRMADO             </v>
          </cell>
          <cell r="C28" t="str">
            <v>M3</v>
          </cell>
          <cell r="D28">
            <v>47968</v>
          </cell>
          <cell r="F28">
            <v>1</v>
          </cell>
          <cell r="G28" t="str">
            <v>3.6.3.2.1</v>
          </cell>
        </row>
        <row r="29">
          <cell r="A29" t="str">
            <v>320.1</v>
          </cell>
          <cell r="B29" t="str">
            <v>SUBBASE GRANULAR</v>
          </cell>
          <cell r="C29" t="str">
            <v>M3</v>
          </cell>
          <cell r="D29">
            <v>62515</v>
          </cell>
          <cell r="F29">
            <v>1</v>
          </cell>
          <cell r="G29" t="str">
            <v>3.6.3.4.4</v>
          </cell>
        </row>
        <row r="30">
          <cell r="A30" t="str">
            <v>320.2</v>
          </cell>
          <cell r="B30" t="str">
            <v>SUBBASE GRANULAR PARA BACHEO</v>
          </cell>
          <cell r="C30" t="str">
            <v>M3</v>
          </cell>
          <cell r="D30">
            <v>103869</v>
          </cell>
          <cell r="F30">
            <v>1</v>
          </cell>
          <cell r="G30" t="str">
            <v>3.6.3.4.4</v>
          </cell>
        </row>
        <row r="31">
          <cell r="A31" t="str">
            <v>330.1</v>
          </cell>
          <cell r="B31" t="str">
            <v>BASE GRANULAR</v>
          </cell>
          <cell r="C31" t="str">
            <v>M³</v>
          </cell>
          <cell r="D31">
            <v>69583</v>
          </cell>
          <cell r="F31">
            <v>1</v>
          </cell>
          <cell r="G31" t="str">
            <v>3.6.3.6.2</v>
          </cell>
        </row>
        <row r="32">
          <cell r="A32" t="str">
            <v>330.2</v>
          </cell>
          <cell r="B32" t="str">
            <v>BASE GRANULAR PARA BACHEO</v>
          </cell>
          <cell r="C32" t="str">
            <v>M³</v>
          </cell>
          <cell r="D32">
            <v>155759</v>
          </cell>
          <cell r="F32">
            <v>1</v>
          </cell>
          <cell r="G32" t="str">
            <v>3.6.3.6.3</v>
          </cell>
        </row>
        <row r="33">
          <cell r="A33" t="str">
            <v>340.1</v>
          </cell>
          <cell r="B33" t="str">
            <v>BASE ESTABILIZADA CON EMULSIÓN ASFÁLTICA BEE-1</v>
          </cell>
          <cell r="C33" t="str">
            <v>M³</v>
          </cell>
          <cell r="D33">
            <v>74503</v>
          </cell>
          <cell r="F33">
            <v>1</v>
          </cell>
          <cell r="G33" t="str">
            <v>3.6.3.7.1</v>
          </cell>
        </row>
        <row r="34">
          <cell r="A34" t="str">
            <v>340.2</v>
          </cell>
          <cell r="B34" t="str">
            <v>BASE ESTABILIZADA CON EMULSIÓN ASFÁLTICA BEE-2</v>
          </cell>
          <cell r="C34" t="str">
            <v>M³</v>
          </cell>
          <cell r="D34">
            <v>77436</v>
          </cell>
          <cell r="F34">
            <v>1</v>
          </cell>
          <cell r="G34" t="str">
            <v>3.6.3.7.3</v>
          </cell>
        </row>
        <row r="35">
          <cell r="A35" t="str">
            <v>341.1</v>
          </cell>
          <cell r="B35" t="str">
            <v>BASE ESTABILIZADA CON CEMENTO PORTLAND</v>
          </cell>
          <cell r="C35" t="str">
            <v>M³</v>
          </cell>
          <cell r="D35">
            <v>66206</v>
          </cell>
          <cell r="F35">
            <v>1</v>
          </cell>
          <cell r="G35" t="str">
            <v>3.6.3.7</v>
          </cell>
        </row>
        <row r="36">
          <cell r="A36" t="str">
            <v>341.2</v>
          </cell>
          <cell r="B36" t="str">
            <v>CEMENTO PORTLAND</v>
          </cell>
          <cell r="C36" t="str">
            <v>KG</v>
          </cell>
          <cell r="D36">
            <v>614</v>
          </cell>
          <cell r="F36">
            <v>1</v>
          </cell>
          <cell r="G36" t="str">
            <v>3.6.3.7</v>
          </cell>
        </row>
        <row r="37">
          <cell r="A37" t="str">
            <v>342.1</v>
          </cell>
          <cell r="B37" t="str">
            <v>BASE DE CONCRETO HIDRÁULICO</v>
          </cell>
          <cell r="C37" t="str">
            <v>M³</v>
          </cell>
          <cell r="D37">
            <v>634841</v>
          </cell>
          <cell r="F37">
            <v>1</v>
          </cell>
          <cell r="G37" t="str">
            <v>3.6.3.7</v>
          </cell>
        </row>
        <row r="38">
          <cell r="A38" t="str">
            <v>410.1</v>
          </cell>
          <cell r="B38" t="str">
            <v>CEMENTO ASFÁLTICO DE PENETRACIÓN 60-70</v>
          </cell>
          <cell r="C38" t="str">
            <v>KG</v>
          </cell>
          <cell r="D38">
            <v>1394</v>
          </cell>
          <cell r="F38">
            <v>1</v>
          </cell>
          <cell r="G38" t="str">
            <v>3.6.4.1.1</v>
          </cell>
        </row>
        <row r="39">
          <cell r="A39" t="str">
            <v>410.2</v>
          </cell>
          <cell r="B39" t="str">
            <v>CEMENTO ASFÁLTICO DE PENETRACIÓN 80-100</v>
          </cell>
          <cell r="C39" t="str">
            <v>KG</v>
          </cell>
          <cell r="D39">
            <v>1331</v>
          </cell>
          <cell r="F39">
            <v>1</v>
          </cell>
          <cell r="G39" t="str">
            <v>3.6.4.1.2</v>
          </cell>
        </row>
        <row r="40">
          <cell r="A40" t="str">
            <v>411.1</v>
          </cell>
          <cell r="B40" t="str">
            <v>EMULSIÓN ASFÁLTICA DE ROTURA MEDIA CRM</v>
          </cell>
          <cell r="C40" t="str">
            <v>LT</v>
          </cell>
          <cell r="D40">
            <v>1903</v>
          </cell>
          <cell r="F40">
            <v>1</v>
          </cell>
          <cell r="G40" t="str">
            <v>3.6.4.2.1</v>
          </cell>
        </row>
        <row r="41">
          <cell r="A41" t="str">
            <v>411.2</v>
          </cell>
          <cell r="B41" t="str">
            <v>EMULSIÓN ASFÁLTICA DE ROTURA LENTA CRL-1</v>
          </cell>
          <cell r="C41" t="str">
            <v>LT</v>
          </cell>
          <cell r="D41">
            <v>1686</v>
          </cell>
          <cell r="F41">
            <v>1</v>
          </cell>
          <cell r="G41" t="str">
            <v>3.6.4.2.2</v>
          </cell>
        </row>
        <row r="42">
          <cell r="A42" t="str">
            <v>411.3</v>
          </cell>
          <cell r="B42" t="str">
            <v>EMULSIÓN ASFÁLTICA DE ROTURA LENTA CRL-1H</v>
          </cell>
          <cell r="C42" t="str">
            <v>LT</v>
          </cell>
          <cell r="D42">
            <v>1594</v>
          </cell>
          <cell r="F42">
            <v>1</v>
          </cell>
          <cell r="G42" t="str">
            <v>3.6.4.2.3</v>
          </cell>
        </row>
        <row r="43">
          <cell r="A43" t="str">
            <v>414.1</v>
          </cell>
          <cell r="B43" t="str">
            <v>CEMENTO ASFÁLTICO MODIFICADO CON POLÍMEROS TIPO I</v>
          </cell>
          <cell r="C43" t="str">
            <v>KG</v>
          </cell>
          <cell r="D43">
            <v>2226</v>
          </cell>
          <cell r="F43">
            <v>1</v>
          </cell>
          <cell r="G43" t="str">
            <v>3.6.4.1.3</v>
          </cell>
        </row>
        <row r="44">
          <cell r="A44" t="str">
            <v>414.2</v>
          </cell>
          <cell r="B44" t="str">
            <v>CEMENTO ASFÁLTICO MODIFICADO CON POLÍMEROS TIPO II</v>
          </cell>
          <cell r="C44" t="str">
            <v>KG</v>
          </cell>
          <cell r="D44">
            <v>2359</v>
          </cell>
          <cell r="F44">
            <v>1</v>
          </cell>
          <cell r="G44" t="str">
            <v>3.6.4.1.4</v>
          </cell>
        </row>
        <row r="45">
          <cell r="A45" t="str">
            <v>414.3</v>
          </cell>
          <cell r="B45" t="str">
            <v>CEMENTO ASFÁLTICO MODIFICADO CON POLÍMEROS TIPO III</v>
          </cell>
          <cell r="C45" t="str">
            <v>KG</v>
          </cell>
          <cell r="D45">
            <v>2480</v>
          </cell>
          <cell r="F45">
            <v>1</v>
          </cell>
          <cell r="G45" t="str">
            <v>3.6.4.1.5</v>
          </cell>
        </row>
        <row r="46">
          <cell r="A46" t="str">
            <v>414.4</v>
          </cell>
          <cell r="B46" t="str">
            <v>CEMENTO ASFÁLTICO MODIFICADO CON POLÍMEROS TIPO IV</v>
          </cell>
          <cell r="C46" t="str">
            <v>KG</v>
          </cell>
          <cell r="D46">
            <v>2661</v>
          </cell>
          <cell r="F46">
            <v>1</v>
          </cell>
          <cell r="G46" t="str">
            <v>3.6.4.1.6</v>
          </cell>
        </row>
        <row r="47">
          <cell r="A47" t="str">
            <v>414.5</v>
          </cell>
          <cell r="B47" t="str">
            <v>CEMENTO ASFÁLTICO MODIFICADO CON POLÍMEROS TIPO V</v>
          </cell>
          <cell r="C47" t="str">
            <v>KG</v>
          </cell>
          <cell r="D47">
            <v>2682</v>
          </cell>
          <cell r="F47">
            <v>1</v>
          </cell>
          <cell r="G47" t="str">
            <v>3.6.4.1</v>
          </cell>
        </row>
        <row r="48">
          <cell r="A48" t="str">
            <v>415.1</v>
          </cell>
          <cell r="B48" t="str">
            <v>EMULSIÓN ASFÁLTICA DE ROTURA MEDIA MODIFICADA CON POLÍMEROS CRMm</v>
          </cell>
          <cell r="C48" t="str">
            <v>LT</v>
          </cell>
          <cell r="D48">
            <v>2375</v>
          </cell>
          <cell r="F48">
            <v>1</v>
          </cell>
          <cell r="G48" t="str">
            <v>3.6.4.2.5</v>
          </cell>
        </row>
        <row r="49">
          <cell r="A49" t="str">
            <v>420.1</v>
          </cell>
          <cell r="B49" t="str">
            <v>RIEGO DE IMPRIMACIÓN CON EMULSIÓN ASFÁLTICA</v>
          </cell>
          <cell r="C49" t="str">
            <v>M²</v>
          </cell>
          <cell r="D49">
            <v>2260</v>
          </cell>
          <cell r="F49">
            <v>1</v>
          </cell>
          <cell r="G49" t="str">
            <v xml:space="preserve">3.6.4.3.1 </v>
          </cell>
        </row>
        <row r="50">
          <cell r="A50" t="str">
            <v>420.2</v>
          </cell>
          <cell r="B50" t="str">
            <v>RIEGO DE IMPRIMACIÓN CON ASFALTO LÍQUIDO</v>
          </cell>
          <cell r="C50" t="str">
            <v>M²</v>
          </cell>
          <cell r="D50">
            <v>10036</v>
          </cell>
          <cell r="F50">
            <v>1</v>
          </cell>
          <cell r="G50" t="str">
            <v>3.6.4.3.2</v>
          </cell>
        </row>
        <row r="51">
          <cell r="A51" t="str">
            <v>421.1</v>
          </cell>
          <cell r="B51" t="str">
            <v>RIEGO DE LIGA CON EMULSIÓN ASFÁLTICA CRR-1</v>
          </cell>
          <cell r="C51" t="str">
            <v>M²</v>
          </cell>
          <cell r="D51">
            <v>1104</v>
          </cell>
          <cell r="F51">
            <v>1</v>
          </cell>
          <cell r="G51" t="str">
            <v>3.6.4.4.2</v>
          </cell>
        </row>
        <row r="52">
          <cell r="A52" t="str">
            <v>421.2</v>
          </cell>
          <cell r="B52" t="str">
            <v>RIEGO DE LIGA CON EMULSIÓN ASFÁLTICA CRR-2</v>
          </cell>
          <cell r="C52" t="str">
            <v>M²</v>
          </cell>
          <cell r="D52">
            <v>1047</v>
          </cell>
          <cell r="F52">
            <v>1</v>
          </cell>
          <cell r="G52" t="str">
            <v>3.6.4.4.3</v>
          </cell>
        </row>
        <row r="53">
          <cell r="A53" t="str">
            <v>421.3</v>
          </cell>
          <cell r="B53" t="str">
            <v>RIEGO DE LIGA CON EMULSIÓN MODIFICADA CON POLÍMEROS              CRR-1m</v>
          </cell>
          <cell r="C53" t="str">
            <v>M²</v>
          </cell>
          <cell r="D53">
            <v>1683</v>
          </cell>
          <cell r="F53">
            <v>1</v>
          </cell>
          <cell r="G53" t="str">
            <v>3.6.4.4.4</v>
          </cell>
        </row>
        <row r="54">
          <cell r="A54" t="str">
            <v>421.4</v>
          </cell>
          <cell r="B54" t="str">
            <v>RIEGO DE LIGA CON EMULSIÓN MODIFICADA CON POLÍMEROS CRR-2m</v>
          </cell>
          <cell r="C54" t="str">
            <v>M²</v>
          </cell>
          <cell r="D54">
            <v>1706</v>
          </cell>
          <cell r="F54">
            <v>1</v>
          </cell>
          <cell r="G54" t="str">
            <v>3.6.4.4.5</v>
          </cell>
        </row>
        <row r="55">
          <cell r="A55" t="str">
            <v>430.1</v>
          </cell>
          <cell r="B55" t="str">
            <v>TRATAMIENTO SUPERFICIAL SIMPLE CON EMULSIÓN CRR-2</v>
          </cell>
          <cell r="C55" t="str">
            <v>M²</v>
          </cell>
          <cell r="D55">
            <v>6579</v>
          </cell>
          <cell r="F55">
            <v>1</v>
          </cell>
          <cell r="G55" t="str">
            <v>3.6.4.5.1</v>
          </cell>
        </row>
        <row r="56">
          <cell r="A56" t="str">
            <v>430.2</v>
          </cell>
          <cell r="B56" t="str">
            <v>TRATAMIENTO SUPERFICIAL SIMPLE CON EMULSIÓN CRR-2M</v>
          </cell>
          <cell r="C56" t="str">
            <v>M²</v>
          </cell>
          <cell r="D56">
            <v>7377</v>
          </cell>
          <cell r="F56">
            <v>1</v>
          </cell>
          <cell r="G56" t="str">
            <v>3.6.4.5.2</v>
          </cell>
        </row>
        <row r="57">
          <cell r="A57" t="str">
            <v>431.1</v>
          </cell>
          <cell r="B57" t="str">
            <v>TRATAMIENTO SUPERFICIAL DOBLE CON EMULSION CRR-2</v>
          </cell>
          <cell r="C57" t="str">
            <v>M²</v>
          </cell>
          <cell r="D57">
            <v>9843</v>
          </cell>
          <cell r="F57">
            <v>1</v>
          </cell>
          <cell r="G57" t="str">
            <v>3.6.4.6.1</v>
          </cell>
        </row>
        <row r="58">
          <cell r="A58" t="str">
            <v>431.2</v>
          </cell>
          <cell r="B58" t="str">
            <v>TRATAMIENTO SUPERFICIAL DOBLE CON EMULSION CRR-2M</v>
          </cell>
          <cell r="C58" t="str">
            <v>M²</v>
          </cell>
          <cell r="D58">
            <v>11212</v>
          </cell>
          <cell r="F58">
            <v>1</v>
          </cell>
          <cell r="G58" t="str">
            <v>3.6.4.6.2</v>
          </cell>
        </row>
        <row r="59">
          <cell r="A59" t="str">
            <v>432.1</v>
          </cell>
          <cell r="B59" t="str">
            <v>SELLO DE ARENA-ASFALTO CRR-2</v>
          </cell>
          <cell r="C59" t="str">
            <v>M²</v>
          </cell>
          <cell r="D59">
            <v>3240</v>
          </cell>
          <cell r="F59">
            <v>1</v>
          </cell>
          <cell r="G59" t="str">
            <v>3.6.4.7.1</v>
          </cell>
        </row>
        <row r="60">
          <cell r="A60" t="str">
            <v>432.2</v>
          </cell>
          <cell r="B60" t="str">
            <v>SELLO DE ARENA-ASFALTO CRR-2M</v>
          </cell>
          <cell r="C60" t="str">
            <v>M²</v>
          </cell>
          <cell r="D60">
            <v>3684</v>
          </cell>
          <cell r="F60">
            <v>1</v>
          </cell>
          <cell r="G60" t="str">
            <v>3.6.4.7.1</v>
          </cell>
        </row>
        <row r="61">
          <cell r="A61" t="str">
            <v>433.1</v>
          </cell>
          <cell r="B61" t="str">
            <v>LECHADA ASFALTICA CON EMULSION CRL-1H LA-1</v>
          </cell>
          <cell r="C61" t="str">
            <v>M²</v>
          </cell>
          <cell r="D61">
            <v>4072</v>
          </cell>
          <cell r="F61">
            <v>1</v>
          </cell>
          <cell r="G61" t="str">
            <v>3.6.4.8.1</v>
          </cell>
        </row>
        <row r="62">
          <cell r="A62" t="str">
            <v>433.2</v>
          </cell>
          <cell r="B62" t="str">
            <v>LECHADA ASFALTICA CON EMULSION CRL-1H LA-2</v>
          </cell>
          <cell r="C62" t="str">
            <v>M²</v>
          </cell>
          <cell r="D62">
            <v>5365</v>
          </cell>
          <cell r="F62">
            <v>1</v>
          </cell>
          <cell r="G62" t="str">
            <v>3.6.4.8.2</v>
          </cell>
        </row>
        <row r="63">
          <cell r="A63" t="str">
            <v>433.3</v>
          </cell>
          <cell r="B63" t="str">
            <v>LECHADA ASFALTICA CON EMULSION CRL-1H LA-3</v>
          </cell>
          <cell r="C63" t="str">
            <v>M²</v>
          </cell>
          <cell r="D63">
            <v>5521</v>
          </cell>
          <cell r="F63">
            <v>1</v>
          </cell>
          <cell r="G63" t="str">
            <v>3.6.4.8.3</v>
          </cell>
        </row>
        <row r="64">
          <cell r="A64" t="str">
            <v>433.4</v>
          </cell>
          <cell r="B64" t="str">
            <v>LECHADA ASFALTICA CON EMULSION CRL-1H LA-4</v>
          </cell>
          <cell r="C64" t="str">
            <v>M²</v>
          </cell>
          <cell r="D64">
            <v>6762</v>
          </cell>
          <cell r="F64">
            <v>1</v>
          </cell>
          <cell r="G64" t="str">
            <v>3.6.4.8.4</v>
          </cell>
        </row>
        <row r="65">
          <cell r="A65" t="str">
            <v>433.5</v>
          </cell>
          <cell r="B65" t="str">
            <v>LECHADA ASFALTICA CON EMULSION CRL-1HM LA-1</v>
          </cell>
          <cell r="C65" t="str">
            <v>M²</v>
          </cell>
          <cell r="D65">
            <v>4614</v>
          </cell>
          <cell r="F65">
            <v>1</v>
          </cell>
          <cell r="G65" t="str">
            <v>3.6.4.8.5</v>
          </cell>
        </row>
        <row r="66">
          <cell r="A66" t="str">
            <v>433.6</v>
          </cell>
          <cell r="B66" t="str">
            <v>LECHADA ASFALTICA CON EMULSION CRL-1HM LA-2</v>
          </cell>
          <cell r="C66" t="str">
            <v>M²</v>
          </cell>
          <cell r="D66">
            <v>6159</v>
          </cell>
          <cell r="F66">
            <v>1</v>
          </cell>
          <cell r="G66" t="str">
            <v>3.6.4.8.6</v>
          </cell>
        </row>
        <row r="67">
          <cell r="A67" t="str">
            <v>433.7</v>
          </cell>
          <cell r="B67" t="str">
            <v>LECHADA ASFALTICA CON EMULSION CRL-1HM LA-3</v>
          </cell>
          <cell r="C67" t="str">
            <v>M²</v>
          </cell>
          <cell r="D67">
            <v>6502</v>
          </cell>
          <cell r="F67">
            <v>1</v>
          </cell>
          <cell r="G67" t="str">
            <v>3.6.4.8.7</v>
          </cell>
        </row>
        <row r="68">
          <cell r="A68" t="str">
            <v>433.8</v>
          </cell>
          <cell r="B68" t="str">
            <v>LECHADA ASFALTICA CON EMULSION CRL-1HM LA-4</v>
          </cell>
          <cell r="C68" t="str">
            <v>M²</v>
          </cell>
          <cell r="D68">
            <v>6762</v>
          </cell>
          <cell r="F68">
            <v>1</v>
          </cell>
          <cell r="G68" t="str">
            <v>3.6.4.8.8</v>
          </cell>
        </row>
        <row r="69">
          <cell r="A69" t="str">
            <v>440.1</v>
          </cell>
          <cell r="B69" t="str">
            <v>MEZCLA DENSA EN FRIO MDF-1</v>
          </cell>
          <cell r="C69" t="str">
            <v>M³</v>
          </cell>
          <cell r="D69">
            <v>252679</v>
          </cell>
          <cell r="F69">
            <v>1</v>
          </cell>
          <cell r="G69" t="str">
            <v>3.6.4.9.1</v>
          </cell>
        </row>
        <row r="70">
          <cell r="A70" t="str">
            <v>440.1P</v>
          </cell>
          <cell r="B70" t="str">
            <v>MEZCLA DENSA EN FRIO MDF-1</v>
          </cell>
          <cell r="C70" t="str">
            <v>M³</v>
          </cell>
          <cell r="D70">
            <v>589211</v>
          </cell>
          <cell r="F70">
            <v>1</v>
          </cell>
          <cell r="G70" t="str">
            <v>3.6.4.9</v>
          </cell>
        </row>
        <row r="71">
          <cell r="A71" t="str">
            <v>440.2</v>
          </cell>
          <cell r="B71" t="str">
            <v>MEZCLA DENSA EN FRIO MDF-2</v>
          </cell>
          <cell r="C71" t="str">
            <v>M³</v>
          </cell>
          <cell r="D71">
            <v>275588</v>
          </cell>
          <cell r="F71">
            <v>1</v>
          </cell>
          <cell r="G71" t="str">
            <v>3.6.4.9.2</v>
          </cell>
        </row>
        <row r="72">
          <cell r="A72" t="str">
            <v>440.2P</v>
          </cell>
          <cell r="B72" t="str">
            <v>MEZCLA DENSA EN FRIO MDF-2</v>
          </cell>
          <cell r="C72" t="str">
            <v>M³</v>
          </cell>
          <cell r="D72">
            <v>617540</v>
          </cell>
          <cell r="F72">
            <v>1</v>
          </cell>
          <cell r="G72" t="str">
            <v>3.6.4.9</v>
          </cell>
        </row>
        <row r="73">
          <cell r="A73" t="str">
            <v>440.3</v>
          </cell>
          <cell r="B73" t="str">
            <v>MEZCLA DENSA EN FRIO MDF-3</v>
          </cell>
          <cell r="C73" t="str">
            <v>M³</v>
          </cell>
          <cell r="D73">
            <v>278285</v>
          </cell>
          <cell r="F73">
            <v>1</v>
          </cell>
          <cell r="G73" t="str">
            <v>3.6.4.9.3</v>
          </cell>
        </row>
        <row r="74">
          <cell r="A74" t="str">
            <v>440.3P</v>
          </cell>
          <cell r="B74" t="str">
            <v>MEZCLA DENSA EN FRIO MDF-3</v>
          </cell>
          <cell r="C74" t="str">
            <v>M³</v>
          </cell>
          <cell r="D74">
            <v>572731</v>
          </cell>
          <cell r="F74">
            <v>1</v>
          </cell>
          <cell r="G74" t="str">
            <v>3.6.4.9</v>
          </cell>
        </row>
        <row r="75">
          <cell r="A75" t="str">
            <v>440.4</v>
          </cell>
          <cell r="B75" t="str">
            <v>MEZCLA DENSA EN FRIO PARA BACHEO</v>
          </cell>
          <cell r="C75" t="str">
            <v>M³</v>
          </cell>
          <cell r="D75">
            <v>694026</v>
          </cell>
          <cell r="F75">
            <v>1</v>
          </cell>
          <cell r="G75" t="str">
            <v>3.6.4.9.4</v>
          </cell>
        </row>
        <row r="76">
          <cell r="A76" t="str">
            <v>441.1</v>
          </cell>
          <cell r="B76" t="str">
            <v>MEZCLA ABIERTA EN FRIO TIPO MAF-1</v>
          </cell>
          <cell r="C76" t="str">
            <v>M³</v>
          </cell>
          <cell r="D76">
            <v>275588</v>
          </cell>
          <cell r="F76">
            <v>1</v>
          </cell>
          <cell r="G76" t="str">
            <v>3.6.4.10.1</v>
          </cell>
        </row>
        <row r="77">
          <cell r="A77" t="str">
            <v>441.1P</v>
          </cell>
          <cell r="B77" t="str">
            <v>MEZCLA ABIERTA EN FRIO TIPO MAF-1</v>
          </cell>
          <cell r="C77" t="str">
            <v>M³</v>
          </cell>
          <cell r="D77">
            <v>617811</v>
          </cell>
          <cell r="F77">
            <v>1</v>
          </cell>
          <cell r="G77" t="str">
            <v>3.6.4.10</v>
          </cell>
        </row>
        <row r="78">
          <cell r="A78" t="str">
            <v>441.2</v>
          </cell>
          <cell r="B78" t="str">
            <v>MEZCLA ABIERTA EN FRIO TIPO MAF-2</v>
          </cell>
          <cell r="C78" t="str">
            <v>M³</v>
          </cell>
          <cell r="D78">
            <v>275588</v>
          </cell>
          <cell r="F78">
            <v>1</v>
          </cell>
          <cell r="G78" t="str">
            <v>3.6.4.10.2</v>
          </cell>
        </row>
        <row r="79">
          <cell r="A79" t="str">
            <v>441.2P</v>
          </cell>
          <cell r="B79" t="str">
            <v>MEZCLA ABIERTA EN FRIO TIPO MAF-2</v>
          </cell>
          <cell r="C79" t="str">
            <v>M³</v>
          </cell>
          <cell r="D79">
            <v>617811</v>
          </cell>
          <cell r="F79">
            <v>1</v>
          </cell>
          <cell r="G79" t="str">
            <v>3.6.4.10</v>
          </cell>
        </row>
        <row r="80">
          <cell r="A80" t="str">
            <v>441.3</v>
          </cell>
          <cell r="B80" t="str">
            <v>MEZCLA ABIERTA EN FRIO TIPO MAF-3</v>
          </cell>
          <cell r="C80" t="str">
            <v>M³</v>
          </cell>
          <cell r="D80">
            <v>277465</v>
          </cell>
          <cell r="F80">
            <v>1</v>
          </cell>
          <cell r="G80" t="str">
            <v>3.6.4.10.3</v>
          </cell>
        </row>
        <row r="81">
          <cell r="A81" t="str">
            <v>441.3P</v>
          </cell>
          <cell r="B81" t="str">
            <v>MEZCLA ABIERTA EN FRIO TIPO MAF-3</v>
          </cell>
          <cell r="C81" t="str">
            <v>M³</v>
          </cell>
          <cell r="D81">
            <v>577641</v>
          </cell>
          <cell r="F81">
            <v>1</v>
          </cell>
          <cell r="G81" t="str">
            <v>3.6.4.10</v>
          </cell>
        </row>
        <row r="82">
          <cell r="A82" t="str">
            <v>441.4</v>
          </cell>
          <cell r="B82" t="str">
            <v>MEZCLA ABIERTA EN FRIO PARA BACHEO</v>
          </cell>
          <cell r="C82" t="str">
            <v>M³</v>
          </cell>
          <cell r="D82">
            <v>676978</v>
          </cell>
          <cell r="F82">
            <v>1</v>
          </cell>
          <cell r="G82" t="str">
            <v>3.6.4.10.4</v>
          </cell>
        </row>
        <row r="83">
          <cell r="A83" t="str">
            <v>450.1</v>
          </cell>
          <cell r="B83" t="str">
            <v>MEZCLA DENSA EN CALIENTE MDC-1</v>
          </cell>
          <cell r="C83" t="str">
            <v>M³</v>
          </cell>
          <cell r="D83">
            <v>340623</v>
          </cell>
          <cell r="F83">
            <v>1</v>
          </cell>
          <cell r="G83" t="str">
            <v>3.6.4.11.2</v>
          </cell>
        </row>
        <row r="84">
          <cell r="A84" t="str">
            <v>450.1P</v>
          </cell>
          <cell r="B84" t="str">
            <v>MEZCLA DENSA EN CALIENTE MDC-1</v>
          </cell>
          <cell r="C84" t="str">
            <v>M³</v>
          </cell>
          <cell r="D84">
            <v>728593</v>
          </cell>
          <cell r="F84">
            <v>1</v>
          </cell>
          <cell r="G84" t="str">
            <v>3.6.4.11</v>
          </cell>
        </row>
        <row r="85">
          <cell r="A85" t="str">
            <v>450.2</v>
          </cell>
          <cell r="B85" t="str">
            <v>MEZCLA DENSA EN CALIENTE MDC-2</v>
          </cell>
          <cell r="C85" t="str">
            <v>M³</v>
          </cell>
          <cell r="D85">
            <v>340623</v>
          </cell>
          <cell r="F85">
            <v>1</v>
          </cell>
          <cell r="G85" t="str">
            <v>3.6.4.11.3</v>
          </cell>
        </row>
        <row r="86">
          <cell r="A86" t="str">
            <v>450.2P</v>
          </cell>
          <cell r="B86" t="str">
            <v>MEZCLA DENSA EN CALIENTE MDC-2</v>
          </cell>
          <cell r="C86" t="str">
            <v>M³</v>
          </cell>
          <cell r="D86">
            <v>748684</v>
          </cell>
          <cell r="F86">
            <v>1</v>
          </cell>
          <cell r="G86" t="str">
            <v>3.6.4.11</v>
          </cell>
        </row>
        <row r="87">
          <cell r="A87" t="str">
            <v>450.3</v>
          </cell>
          <cell r="B87" t="str">
            <v>MEZCLA DENSA EN CALIENTE MDC-3</v>
          </cell>
          <cell r="C87" t="str">
            <v>M³</v>
          </cell>
          <cell r="D87">
            <v>343724</v>
          </cell>
          <cell r="F87">
            <v>1</v>
          </cell>
          <cell r="G87" t="str">
            <v>3.6.4.11.4</v>
          </cell>
        </row>
        <row r="88">
          <cell r="A88" t="str">
            <v>450.3P</v>
          </cell>
          <cell r="B88" t="str">
            <v>MEZCLA DENSA EN CALIENTE MDC-3</v>
          </cell>
          <cell r="C88" t="str">
            <v>M³</v>
          </cell>
          <cell r="D88">
            <v>864683</v>
          </cell>
          <cell r="F88">
            <v>1</v>
          </cell>
          <cell r="G88" t="str">
            <v>3.6.4.11</v>
          </cell>
        </row>
        <row r="89">
          <cell r="A89" t="str">
            <v>450.4</v>
          </cell>
          <cell r="B89" t="str">
            <v>MEZCLA SEMIDENSA EN CALIENTE MSC-1</v>
          </cell>
          <cell r="C89" t="str">
            <v>M³</v>
          </cell>
          <cell r="D89">
            <v>340623</v>
          </cell>
          <cell r="F89">
            <v>1</v>
          </cell>
          <cell r="G89" t="str">
            <v>3.6.4</v>
          </cell>
        </row>
        <row r="90">
          <cell r="A90" t="str">
            <v>450.5</v>
          </cell>
          <cell r="B90" t="str">
            <v>MEZCLA SEMIDENSA EN CALIENTE MSC-2</v>
          </cell>
          <cell r="C90" t="str">
            <v>M³</v>
          </cell>
          <cell r="D90">
            <v>340623</v>
          </cell>
          <cell r="F90">
            <v>1</v>
          </cell>
          <cell r="G90" t="str">
            <v>3.6.4</v>
          </cell>
        </row>
        <row r="91">
          <cell r="A91" t="str">
            <v>450.6</v>
          </cell>
          <cell r="B91" t="str">
            <v>MEZCLA GRUESA EN CALIENTE MGC-0</v>
          </cell>
          <cell r="C91" t="str">
            <v>M³</v>
          </cell>
          <cell r="D91">
            <v>340623</v>
          </cell>
          <cell r="F91">
            <v>1</v>
          </cell>
          <cell r="G91" t="str">
            <v>3.6.4</v>
          </cell>
        </row>
        <row r="92">
          <cell r="A92" t="str">
            <v>450.7</v>
          </cell>
          <cell r="B92" t="str">
            <v>MEZCLA GRUESA EN CALIENTE MGC-1</v>
          </cell>
          <cell r="C92" t="str">
            <v>M³</v>
          </cell>
          <cell r="D92">
            <v>340623</v>
          </cell>
          <cell r="F92">
            <v>1</v>
          </cell>
          <cell r="G92" t="str">
            <v>3.6.4</v>
          </cell>
        </row>
        <row r="93">
          <cell r="A93" t="str">
            <v>450.8</v>
          </cell>
          <cell r="B93" t="str">
            <v>MEZCLA DE ALTO MODULO</v>
          </cell>
          <cell r="C93" t="str">
            <v>M³</v>
          </cell>
          <cell r="D93">
            <v>340623</v>
          </cell>
          <cell r="F93">
            <v>1</v>
          </cell>
          <cell r="G93" t="str">
            <v>3.6.4</v>
          </cell>
        </row>
        <row r="94">
          <cell r="A94" t="str">
            <v>450.9</v>
          </cell>
          <cell r="B94" t="str">
            <v>MEZCLA DENSA EN CALIENTE PARA BACHEO</v>
          </cell>
          <cell r="C94" t="str">
            <v>M³</v>
          </cell>
          <cell r="D94">
            <v>860716</v>
          </cell>
          <cell r="F94">
            <v>1</v>
          </cell>
          <cell r="G94" t="str">
            <v>3.6.4.11.5</v>
          </cell>
        </row>
        <row r="95">
          <cell r="A95" t="str">
            <v>451.1</v>
          </cell>
          <cell r="B95" t="str">
            <v>MEZCLA ABIERTA EN CALIENTE TIPO MAC-1</v>
          </cell>
          <cell r="C95" t="str">
            <v>M³</v>
          </cell>
          <cell r="D95">
            <v>339962</v>
          </cell>
          <cell r="F95">
            <v>1</v>
          </cell>
          <cell r="G95" t="str">
            <v>3.6.4.12.1</v>
          </cell>
        </row>
        <row r="96">
          <cell r="A96" t="str">
            <v>451.1P</v>
          </cell>
          <cell r="B96" t="str">
            <v>MEZCLA ABIERTA EN CALIENTE TIPO MAC-1</v>
          </cell>
          <cell r="C96" t="str">
            <v>M³</v>
          </cell>
          <cell r="D96">
            <v>741701</v>
          </cell>
          <cell r="F96">
            <v>1</v>
          </cell>
          <cell r="G96" t="str">
            <v>3.6.4.12</v>
          </cell>
        </row>
        <row r="97">
          <cell r="A97" t="str">
            <v>451.2</v>
          </cell>
          <cell r="B97" t="str">
            <v>MEZCLA ABIERTA EN CALIENTE TIPO MAC-2</v>
          </cell>
          <cell r="C97" t="str">
            <v>M³</v>
          </cell>
          <cell r="D97">
            <v>339962</v>
          </cell>
          <cell r="F97">
            <v>1</v>
          </cell>
          <cell r="G97" t="str">
            <v>3.6.4.12.2</v>
          </cell>
        </row>
        <row r="98">
          <cell r="A98" t="str">
            <v>451.2P</v>
          </cell>
          <cell r="B98" t="str">
            <v>MEZCLA ABIERTA EN CALIENTE TIPO MAC-2</v>
          </cell>
          <cell r="C98" t="str">
            <v>M³</v>
          </cell>
          <cell r="D98">
            <v>741701</v>
          </cell>
          <cell r="F98">
            <v>1</v>
          </cell>
          <cell r="G98" t="str">
            <v>3.6.4.12</v>
          </cell>
        </row>
        <row r="99">
          <cell r="A99" t="str">
            <v>451.3</v>
          </cell>
          <cell r="B99" t="str">
            <v>MEZCLA ABIERTA EN CALIENTE TIPO MAC-3</v>
          </cell>
          <cell r="C99" t="str">
            <v>M³</v>
          </cell>
          <cell r="D99">
            <v>339962</v>
          </cell>
          <cell r="F99">
            <v>1</v>
          </cell>
          <cell r="G99" t="str">
            <v>3.6.4.12.3</v>
          </cell>
        </row>
        <row r="100">
          <cell r="A100" t="str">
            <v>451.3P</v>
          </cell>
          <cell r="B100" t="str">
            <v>MEZCLA ABIERTA EN CALIENTE TIPO MAC-3</v>
          </cell>
          <cell r="C100" t="str">
            <v>M³</v>
          </cell>
          <cell r="D100">
            <v>741701</v>
          </cell>
          <cell r="F100">
            <v>1</v>
          </cell>
          <cell r="G100" t="str">
            <v>3.6.4.12</v>
          </cell>
        </row>
        <row r="101">
          <cell r="A101" t="str">
            <v>451.4</v>
          </cell>
          <cell r="B101" t="str">
            <v>MEZCLA ABIERTAEN CALIENTE  MAC-3 PARA BACHEO</v>
          </cell>
          <cell r="C101" t="str">
            <v>M³</v>
          </cell>
          <cell r="D101">
            <v>760579</v>
          </cell>
          <cell r="F101">
            <v>1</v>
          </cell>
          <cell r="G101" t="str">
            <v>3.6.4.12</v>
          </cell>
        </row>
        <row r="102">
          <cell r="A102" t="str">
            <v>452.1</v>
          </cell>
          <cell r="B102" t="str">
            <v>MEZCLA DISCONTINUA EN CALIENTE TIPO M-1</v>
          </cell>
          <cell r="C102" t="str">
            <v>M³</v>
          </cell>
          <cell r="D102">
            <v>446232</v>
          </cell>
          <cell r="F102">
            <v>1</v>
          </cell>
          <cell r="G102" t="str">
            <v>3.6.4.13.1</v>
          </cell>
        </row>
        <row r="103">
          <cell r="A103" t="str">
            <v>452.1P</v>
          </cell>
          <cell r="B103" t="str">
            <v>MEZCLA DISCONTINUA EN CALIENTE TIPO M-1</v>
          </cell>
          <cell r="C103" t="str">
            <v>M³</v>
          </cell>
          <cell r="D103">
            <v>920451</v>
          </cell>
          <cell r="F103">
            <v>1</v>
          </cell>
          <cell r="G103" t="str">
            <v>3.6.4.13.1 </v>
          </cell>
        </row>
        <row r="104">
          <cell r="A104" t="str">
            <v>452.2</v>
          </cell>
          <cell r="B104" t="str">
            <v>MEZCLA DISCONTINUA EN CALIENTE TIPO M-2</v>
          </cell>
          <cell r="C104" t="str">
            <v>M³</v>
          </cell>
          <cell r="D104">
            <v>446232</v>
          </cell>
          <cell r="F104">
            <v>1</v>
          </cell>
          <cell r="G104" t="str">
            <v>3.6.4.13.2</v>
          </cell>
        </row>
        <row r="105">
          <cell r="A105" t="str">
            <v>452.2P</v>
          </cell>
          <cell r="B105" t="str">
            <v>MEZCLA DISCONTINUA EN CALIENTE TIPO M-2</v>
          </cell>
          <cell r="C105" t="str">
            <v>M³</v>
          </cell>
          <cell r="D105">
            <v>920451</v>
          </cell>
          <cell r="F105">
            <v>1</v>
          </cell>
          <cell r="G105" t="str">
            <v>3.6.4.13.2</v>
          </cell>
        </row>
        <row r="106">
          <cell r="A106" t="str">
            <v>452.3</v>
          </cell>
          <cell r="B106" t="str">
            <v>MEZCLA DISCONTINUA EN CALIENTE TIPO F-1</v>
          </cell>
          <cell r="C106" t="str">
            <v>M³</v>
          </cell>
          <cell r="D106">
            <v>446232</v>
          </cell>
          <cell r="F106">
            <v>1</v>
          </cell>
          <cell r="G106" t="str">
            <v>3.6.4.13.7</v>
          </cell>
        </row>
        <row r="107">
          <cell r="A107" t="str">
            <v>452.3P</v>
          </cell>
          <cell r="B107" t="str">
            <v>MEZCLA DISCONTINUA EN CALIENTE TIPO F-1</v>
          </cell>
          <cell r="C107" t="str">
            <v>M³</v>
          </cell>
          <cell r="D107">
            <v>1142742</v>
          </cell>
          <cell r="F107">
            <v>1</v>
          </cell>
          <cell r="G107" t="str">
            <v>3.6.4.13.7</v>
          </cell>
        </row>
        <row r="108">
          <cell r="A108" t="str">
            <v>452.4</v>
          </cell>
          <cell r="B108" t="str">
            <v>MEZCLA DISCONTINUA EN CALIENTE TIPO F-2</v>
          </cell>
          <cell r="C108" t="str">
            <v>M³</v>
          </cell>
          <cell r="D108">
            <v>446232</v>
          </cell>
          <cell r="F108">
            <v>1</v>
          </cell>
          <cell r="G108" t="str">
            <v>3.6.4.13.8</v>
          </cell>
        </row>
        <row r="109">
          <cell r="A109" t="str">
            <v>452.4P</v>
          </cell>
          <cell r="B109" t="str">
            <v>MEZCLA DISCONTINUA EN CALIENTE TIPO F-2</v>
          </cell>
          <cell r="C109" t="str">
            <v>M³</v>
          </cell>
          <cell r="D109">
            <v>1142742</v>
          </cell>
          <cell r="F109">
            <v>1</v>
          </cell>
          <cell r="G109" t="str">
            <v>3.6.4.13.8 </v>
          </cell>
        </row>
        <row r="110">
          <cell r="A110" t="str">
            <v>453.1</v>
          </cell>
          <cell r="B110" t="str">
            <v>MEZCLA DRENANTE</v>
          </cell>
          <cell r="C110" t="str">
            <v>M³</v>
          </cell>
          <cell r="D110">
            <v>446232</v>
          </cell>
          <cell r="F110">
            <v>1</v>
          </cell>
          <cell r="G110" t="str">
            <v>3.6.4.13.7</v>
          </cell>
        </row>
        <row r="111">
          <cell r="A111" t="str">
            <v>460.1</v>
          </cell>
          <cell r="B111" t="str">
            <v>FRESADO DE UN PAVIMENTO ASFALTICO</v>
          </cell>
          <cell r="C111" t="str">
            <v>M²</v>
          </cell>
          <cell r="D111">
            <v>4784</v>
          </cell>
          <cell r="F111">
            <v>1</v>
          </cell>
          <cell r="G111" t="str">
            <v>3.6.4.15.2</v>
          </cell>
        </row>
        <row r="112">
          <cell r="A112" t="str">
            <v>461.1</v>
          </cell>
          <cell r="B112" t="str">
            <v>PAVIMENTO ASFALTICO RECICLADO EN FRIO EN EL LUGAR CON EMULSION ASFALTICA</v>
          </cell>
          <cell r="C112" t="str">
            <v>M³</v>
          </cell>
          <cell r="D112">
            <v>74499</v>
          </cell>
          <cell r="F112">
            <v>1</v>
          </cell>
          <cell r="G112" t="str">
            <v>3.6.4.16.1</v>
          </cell>
        </row>
        <row r="113">
          <cell r="A113" t="str">
            <v>461.2</v>
          </cell>
          <cell r="B113" t="str">
            <v>PAVIMENTO ASFALTICO RECICLADO EN FRIO EN EL LUGAR CON CEMENTO ASFALTICO ESPUMADO</v>
          </cell>
          <cell r="C113" t="str">
            <v>M³</v>
          </cell>
          <cell r="D113">
            <v>116194</v>
          </cell>
          <cell r="F113">
            <v>1</v>
          </cell>
          <cell r="G113" t="str">
            <v>3.6.4.16.2</v>
          </cell>
        </row>
        <row r="114">
          <cell r="A114" t="str">
            <v>462.1</v>
          </cell>
          <cell r="B114" t="str">
            <v xml:space="preserve">MEZCLA ASFALTICA RECICLADA EN CALIENTE </v>
          </cell>
          <cell r="C114" t="str">
            <v>M³</v>
          </cell>
          <cell r="D114" t="e">
            <v>#N/A</v>
          </cell>
          <cell r="E114" t="str">
            <v>SIN REFERENCIA</v>
          </cell>
          <cell r="F114">
            <v>1</v>
          </cell>
          <cell r="G114" t="str">
            <v>3.6.4.17</v>
          </cell>
        </row>
        <row r="115">
          <cell r="A115" t="str">
            <v>462.2</v>
          </cell>
          <cell r="B115" t="str">
            <v>MEZCLA ASFALTICA RECICLADA EN CALIENTE DEL TIPO PARA BACHEO</v>
          </cell>
          <cell r="C115" t="str">
            <v>M³</v>
          </cell>
          <cell r="D115" t="e">
            <v>#DIV/0!</v>
          </cell>
          <cell r="E115" t="str">
            <v>SIN REFERENCIA</v>
          </cell>
          <cell r="F115">
            <v>1</v>
          </cell>
          <cell r="G115" t="str">
            <v>3.6.4.17</v>
          </cell>
        </row>
        <row r="116">
          <cell r="A116" t="str">
            <v>464.1</v>
          </cell>
          <cell r="B116" t="str">
            <v>GEOTEXTIL PARA REHABILITACIÓN DE PAVIMENTO ASFALTICO</v>
          </cell>
          <cell r="C116" t="str">
            <v>M²</v>
          </cell>
          <cell r="D116">
            <v>7379</v>
          </cell>
          <cell r="F116">
            <v>1</v>
          </cell>
          <cell r="G116" t="str">
            <v>3.6.8</v>
          </cell>
        </row>
        <row r="117">
          <cell r="A117" t="str">
            <v>464.2</v>
          </cell>
          <cell r="B117" t="str">
            <v>SUMINISTRO CEMENTO ASFALTICO</v>
          </cell>
          <cell r="C117" t="str">
            <v>KG</v>
          </cell>
          <cell r="D117">
            <v>3213</v>
          </cell>
          <cell r="F117">
            <v>1</v>
          </cell>
          <cell r="G117" t="str">
            <v>3.6.4.8 </v>
          </cell>
        </row>
        <row r="118">
          <cell r="A118" t="str">
            <v>464.3</v>
          </cell>
          <cell r="B118" t="str">
            <v>SUMINISTRO EMULSION ASFALTICA CONVENCIONAL</v>
          </cell>
          <cell r="C118" t="str">
            <v>L</v>
          </cell>
          <cell r="D118">
            <v>3523</v>
          </cell>
          <cell r="F118">
            <v>1</v>
          </cell>
          <cell r="G118" t="str">
            <v>3.6.4.2</v>
          </cell>
        </row>
        <row r="119">
          <cell r="A119" t="str">
            <v>464.4</v>
          </cell>
          <cell r="B119" t="str">
            <v>SUMINISTRO EMULSION ASFALTICA MODIFICADA CON POLIMEROS</v>
          </cell>
          <cell r="C119" t="str">
            <v>L</v>
          </cell>
          <cell r="D119">
            <v>4237</v>
          </cell>
          <cell r="F119">
            <v>1</v>
          </cell>
          <cell r="G119" t="str">
            <v> 3.6.4.2.5 </v>
          </cell>
        </row>
        <row r="120">
          <cell r="A120" t="str">
            <v>465.1</v>
          </cell>
          <cell r="B120" t="str">
            <v>EXCAVACIONES PARA REPARACION DE PAVIMENTO EXISTENTE</v>
          </cell>
          <cell r="C120" t="str">
            <v>M³</v>
          </cell>
          <cell r="D120">
            <v>82725</v>
          </cell>
          <cell r="F120">
            <v>1</v>
          </cell>
          <cell r="G120" t="str">
            <v>3.6.2.1</v>
          </cell>
        </row>
        <row r="121">
          <cell r="A121" t="str">
            <v>466.1</v>
          </cell>
          <cell r="B121" t="str">
            <v>SELLO DE GRIETAS SIN RUTEADO</v>
          </cell>
          <cell r="C121" t="str">
            <v>ML</v>
          </cell>
          <cell r="D121">
            <v>4414</v>
          </cell>
          <cell r="F121">
            <v>1</v>
          </cell>
          <cell r="G121" t="str">
            <v>3.6.4.7</v>
          </cell>
        </row>
        <row r="122">
          <cell r="A122" t="str">
            <v>466.2</v>
          </cell>
          <cell r="B122" t="str">
            <v>SELLO DE GRIETAS CON RUTEADO</v>
          </cell>
          <cell r="C122" t="str">
            <v>ML</v>
          </cell>
          <cell r="D122">
            <v>5490</v>
          </cell>
          <cell r="F122">
            <v>1</v>
          </cell>
          <cell r="G122" t="str">
            <v>3.6.4.7</v>
          </cell>
        </row>
        <row r="123">
          <cell r="A123" t="str">
            <v>500.1</v>
          </cell>
          <cell r="B123" t="str">
            <v>PAVIMENTO DE CONCRETO HIDRAULICO</v>
          </cell>
          <cell r="C123" t="str">
            <v>M³</v>
          </cell>
          <cell r="D123">
            <v>779229</v>
          </cell>
          <cell r="F123">
            <v>1</v>
          </cell>
          <cell r="G123" t="str">
            <v>3.6.5.1</v>
          </cell>
        </row>
        <row r="124">
          <cell r="A124" t="str">
            <v>501.1</v>
          </cell>
          <cell r="B124" t="str">
            <v>CEMENTO PORTLAND NORMAL</v>
          </cell>
          <cell r="C124" t="str">
            <v>KG</v>
          </cell>
          <cell r="D124">
            <v>614</v>
          </cell>
          <cell r="F124">
            <v>1</v>
          </cell>
          <cell r="G124" t="str">
            <v>1.35.1.1.3</v>
          </cell>
        </row>
        <row r="125">
          <cell r="A125" t="str">
            <v>510.1</v>
          </cell>
          <cell r="B125" t="str">
            <v>PAVIMENTO DE ADOQUINES DE CONCRETO</v>
          </cell>
          <cell r="C125" t="str">
            <v>M²</v>
          </cell>
          <cell r="D125">
            <v>64967</v>
          </cell>
          <cell r="F125">
            <v>1</v>
          </cell>
          <cell r="G125" t="str">
            <v>3.6.5.2.10</v>
          </cell>
        </row>
        <row r="126">
          <cell r="A126" t="str">
            <v>600.1</v>
          </cell>
          <cell r="B126" t="str">
            <v>EXCAVACIONES VARIAS SIN CLASIFICAR</v>
          </cell>
          <cell r="C126" t="str">
            <v>M³</v>
          </cell>
          <cell r="D126">
            <v>56267</v>
          </cell>
          <cell r="F126">
            <v>1</v>
          </cell>
          <cell r="G126" t="str">
            <v>3.6.6.1.9</v>
          </cell>
        </row>
        <row r="127">
          <cell r="A127" t="str">
            <v>600.2</v>
          </cell>
          <cell r="B127" t="str">
            <v>EXCAVACIONES VARIAS EN ROCA EN SECO</v>
          </cell>
          <cell r="C127" t="str">
            <v>M³</v>
          </cell>
          <cell r="D127">
            <v>83615</v>
          </cell>
          <cell r="F127">
            <v>1</v>
          </cell>
          <cell r="G127" t="str">
            <v>3.6.6.1.9</v>
          </cell>
        </row>
        <row r="128">
          <cell r="A128" t="str">
            <v>600.3</v>
          </cell>
          <cell r="B128" t="str">
            <v>EXCAVACIONES VARIAS EN ROCA BAJO AGUA</v>
          </cell>
          <cell r="C128" t="str">
            <v>M³</v>
          </cell>
          <cell r="D128">
            <v>130132</v>
          </cell>
          <cell r="F128">
            <v>1</v>
          </cell>
          <cell r="G128" t="str">
            <v>3.6.6.1.9</v>
          </cell>
        </row>
        <row r="129">
          <cell r="A129" t="str">
            <v>600.4</v>
          </cell>
          <cell r="B129" t="str">
            <v>EXCAVACIONES VARIAS EN MATERIAL COMUN EN SECO</v>
          </cell>
          <cell r="C129" t="str">
            <v>M³</v>
          </cell>
          <cell r="D129">
            <v>14561</v>
          </cell>
          <cell r="F129">
            <v>1</v>
          </cell>
          <cell r="G129" t="str">
            <v xml:space="preserve">3.6.6.1.10  </v>
          </cell>
        </row>
        <row r="130">
          <cell r="A130" t="str">
            <v>600.5</v>
          </cell>
          <cell r="B130" t="str">
            <v>EXCAVACIONES VARIAS EN MATERIAL COMUN BAJO AGUA</v>
          </cell>
          <cell r="C130" t="str">
            <v>M³</v>
          </cell>
          <cell r="D130">
            <v>31167</v>
          </cell>
          <cell r="F130">
            <v>1</v>
          </cell>
          <cell r="G130" t="str">
            <v>3.6.6.1.11</v>
          </cell>
        </row>
        <row r="131">
          <cell r="A131" t="str">
            <v>610.1</v>
          </cell>
          <cell r="B131" t="str">
            <v>RELLENO PARA ESTRUCTURAS</v>
          </cell>
          <cell r="C131" t="str">
            <v>M³</v>
          </cell>
          <cell r="D131">
            <v>48057</v>
          </cell>
          <cell r="F131">
            <v>1</v>
          </cell>
          <cell r="G131" t="str">
            <v xml:space="preserve">3.6.6.2.1   </v>
          </cell>
        </row>
        <row r="132">
          <cell r="A132" t="str">
            <v>610.2</v>
          </cell>
          <cell r="B132" t="str">
            <v>RELLENOS CON MATERIAL FILTRANTE</v>
          </cell>
          <cell r="C132" t="str">
            <v>M³</v>
          </cell>
          <cell r="D132">
            <v>59835</v>
          </cell>
          <cell r="F132">
            <v>1</v>
          </cell>
          <cell r="G132" t="str">
            <v>3.6.6.2.4</v>
          </cell>
        </row>
        <row r="133">
          <cell r="A133" t="str">
            <v>620.1</v>
          </cell>
          <cell r="B133" t="str">
            <v>PILOTES PREFABRICADOS DE CONCRETO</v>
          </cell>
          <cell r="C133" t="str">
            <v>ML</v>
          </cell>
          <cell r="D133">
            <v>304854</v>
          </cell>
          <cell r="F133">
            <v>1</v>
          </cell>
          <cell r="G133" t="str">
            <v>3.6.6.3.1</v>
          </cell>
        </row>
        <row r="134">
          <cell r="A134" t="str">
            <v>620.2</v>
          </cell>
          <cell r="B134" t="str">
            <v>EXTENSION DE PILOTES PREFABRICADOS</v>
          </cell>
          <cell r="C134" t="str">
            <v>ML</v>
          </cell>
          <cell r="D134">
            <v>329208</v>
          </cell>
          <cell r="F134">
            <v>1</v>
          </cell>
          <cell r="G134" t="str">
            <v>3.6.6.3.2</v>
          </cell>
        </row>
        <row r="135">
          <cell r="A135" t="str">
            <v>620.3</v>
          </cell>
          <cell r="B135" t="str">
            <v>PRUEBA DE CARGA DE PILOTE PREFABRICADO</v>
          </cell>
          <cell r="C135" t="str">
            <v>U</v>
          </cell>
          <cell r="D135">
            <v>36343474</v>
          </cell>
          <cell r="F135">
            <v>1</v>
          </cell>
          <cell r="G135" t="str">
            <v>3.6.6.4.6</v>
          </cell>
        </row>
        <row r="136">
          <cell r="A136" t="str">
            <v>621.1</v>
          </cell>
          <cell r="B136" t="str">
            <v>PILOTE DE CONCRETO FUNDIDO EN SITIO, D=0,80 m</v>
          </cell>
          <cell r="C136" t="str">
            <v>ML</v>
          </cell>
          <cell r="D136">
            <v>1314266</v>
          </cell>
          <cell r="F136">
            <v>1</v>
          </cell>
          <cell r="G136" t="str">
            <v>3.6.6.4.1</v>
          </cell>
        </row>
        <row r="137">
          <cell r="A137" t="str">
            <v>621.1P7</v>
          </cell>
          <cell r="B137" t="str">
            <v>PILOTES PREEXCAVADOS TIPO CAISSON  D=1,20 M, (EXCAVACIÓN, ANILLOS DE 0,15 M EN CONCRETO CLASE D, CONCRETO CLASE C PARA EL NUCLEO , NO INCLUYE ACERO DE REFUERZO).</v>
          </cell>
          <cell r="C137" t="str">
            <v>ML</v>
          </cell>
          <cell r="D137">
            <v>2165992</v>
          </cell>
          <cell r="F137">
            <v>1</v>
          </cell>
          <cell r="G137" t="str">
            <v>3.6.6.4</v>
          </cell>
        </row>
        <row r="138">
          <cell r="A138" t="str">
            <v>621.2</v>
          </cell>
          <cell r="B138" t="str">
            <v>BASE ACAMPANADA FUNDIDA EN SITIO</v>
          </cell>
          <cell r="C138" t="str">
            <v>M³</v>
          </cell>
          <cell r="D138">
            <v>2106254</v>
          </cell>
          <cell r="F138">
            <v>1</v>
          </cell>
          <cell r="G138" t="str">
            <v>3.6.6.4.2</v>
          </cell>
        </row>
        <row r="139">
          <cell r="A139" t="str">
            <v>621.3</v>
          </cell>
          <cell r="B139" t="str">
            <v>PILOTE DE PRUEBA</v>
          </cell>
          <cell r="C139" t="str">
            <v>ML</v>
          </cell>
          <cell r="D139">
            <v>2438115</v>
          </cell>
          <cell r="F139">
            <v>1</v>
          </cell>
          <cell r="G139" t="str">
            <v>3.6.6.4.3</v>
          </cell>
        </row>
        <row r="140">
          <cell r="A140" t="str">
            <v>621.4</v>
          </cell>
          <cell r="B140" t="str">
            <v xml:space="preserve">BASE ACAMPANADA DE PRUEBA </v>
          </cell>
          <cell r="C140" t="str">
            <v>M³</v>
          </cell>
          <cell r="D140">
            <v>2106254</v>
          </cell>
          <cell r="F140">
            <v>1</v>
          </cell>
          <cell r="G140" t="str">
            <v xml:space="preserve"> 3.6.6.4.4</v>
          </cell>
        </row>
        <row r="141">
          <cell r="A141" t="str">
            <v>621.5</v>
          </cell>
          <cell r="B141" t="str">
            <v>CAMISA PERMANENTE DE DIAMETRO EXTERIOR 1,2 M</v>
          </cell>
          <cell r="C141" t="str">
            <v>ML</v>
          </cell>
          <cell r="D141">
            <v>4716518</v>
          </cell>
          <cell r="F141">
            <v>1</v>
          </cell>
          <cell r="G141" t="str">
            <v>3.6.6.5.5</v>
          </cell>
        </row>
        <row r="142">
          <cell r="A142" t="str">
            <v>621.6</v>
          </cell>
          <cell r="B142" t="str">
            <v>PRUEBA DE CARGA DE PILOTE FUNDIDO EN SITIO</v>
          </cell>
          <cell r="C142" t="str">
            <v>U</v>
          </cell>
          <cell r="D142">
            <v>129337582</v>
          </cell>
          <cell r="F142">
            <v>1</v>
          </cell>
          <cell r="G142" t="str">
            <v xml:space="preserve"> 3.6.6.4.6 </v>
          </cell>
        </row>
        <row r="143">
          <cell r="A143" t="str">
            <v>622.1</v>
          </cell>
          <cell r="B143" t="str">
            <v>TABLESTACADO DE MADERA LONGITUD 5M</v>
          </cell>
          <cell r="C143" t="str">
            <v>M²</v>
          </cell>
          <cell r="D143">
            <v>304410</v>
          </cell>
          <cell r="F143">
            <v>1</v>
          </cell>
          <cell r="G143" t="str">
            <v>3.6.6.5.1</v>
          </cell>
        </row>
        <row r="144">
          <cell r="A144" t="str">
            <v>622.2</v>
          </cell>
          <cell r="B144" t="str">
            <v>TABLESTACADO METALICO</v>
          </cell>
          <cell r="C144" t="str">
            <v>M²</v>
          </cell>
          <cell r="D144">
            <v>612713</v>
          </cell>
          <cell r="F144">
            <v>1</v>
          </cell>
          <cell r="G144" t="str">
            <v>3.6.6.5.3</v>
          </cell>
        </row>
        <row r="145">
          <cell r="A145" t="str">
            <v>622.3</v>
          </cell>
          <cell r="B145" t="str">
            <v>TABLESTACADO DE CONCRETO REFORZADO</v>
          </cell>
          <cell r="C145" t="str">
            <v>M²</v>
          </cell>
          <cell r="D145">
            <v>522948</v>
          </cell>
          <cell r="F145">
            <v>1</v>
          </cell>
          <cell r="G145" t="str">
            <v>3.6.6.5.2</v>
          </cell>
        </row>
        <row r="146">
          <cell r="A146" t="str">
            <v>622.4</v>
          </cell>
          <cell r="B146" t="str">
            <v>TABLESTACADO DE CONCRETO PREESFORZADO</v>
          </cell>
          <cell r="C146" t="str">
            <v>M²</v>
          </cell>
          <cell r="D146">
            <v>663237</v>
          </cell>
          <cell r="F146">
            <v>1</v>
          </cell>
          <cell r="G146" t="str">
            <v>3.6.6.5.4 </v>
          </cell>
        </row>
        <row r="147">
          <cell r="A147" t="str">
            <v>622.5</v>
          </cell>
          <cell r="B147" t="str">
            <v>CORTE DEL EXTREMO SUPERIOR DEL ELEMENTO</v>
          </cell>
          <cell r="C147" t="str">
            <v>ML</v>
          </cell>
          <cell r="D147">
            <v>52767</v>
          </cell>
          <cell r="F147">
            <v>1</v>
          </cell>
          <cell r="G147" t="str">
            <v>3.6.6.5.5</v>
          </cell>
        </row>
        <row r="148">
          <cell r="A148" t="str">
            <v>623.1</v>
          </cell>
          <cell r="B148" t="str">
            <v>ANCLAJES</v>
          </cell>
          <cell r="C148" t="str">
            <v>ML</v>
          </cell>
          <cell r="D148">
            <v>318261</v>
          </cell>
          <cell r="F148">
            <v>1</v>
          </cell>
          <cell r="G148" t="str">
            <v>3.6.6.8</v>
          </cell>
        </row>
        <row r="149">
          <cell r="A149" t="str">
            <v>623.2</v>
          </cell>
          <cell r="B149" t="str">
            <v>PRUEBA DE CARGA</v>
          </cell>
          <cell r="C149" t="str">
            <v>U</v>
          </cell>
          <cell r="D149">
            <v>1154739.625</v>
          </cell>
          <cell r="F149">
            <v>1</v>
          </cell>
          <cell r="G149" t="str">
            <v>3.6.6.8</v>
          </cell>
        </row>
        <row r="150">
          <cell r="A150" t="str">
            <v>630.1</v>
          </cell>
          <cell r="B150" t="str">
            <v>CONCRETO CLASE A</v>
          </cell>
          <cell r="C150" t="str">
            <v>M³</v>
          </cell>
          <cell r="D150">
            <v>954345.88925000001</v>
          </cell>
          <cell r="F150">
            <v>1</v>
          </cell>
          <cell r="G150" t="str">
            <v>3.6.6.6.8</v>
          </cell>
        </row>
        <row r="151">
          <cell r="A151" t="str">
            <v>630.2</v>
          </cell>
          <cell r="B151" t="str">
            <v>CONCRETO CLASE B</v>
          </cell>
          <cell r="C151" t="str">
            <v>M³</v>
          </cell>
          <cell r="D151">
            <v>922171</v>
          </cell>
          <cell r="F151">
            <v>1</v>
          </cell>
          <cell r="G151" t="str">
            <v>3.6.6.6.17</v>
          </cell>
        </row>
        <row r="152">
          <cell r="A152" t="str">
            <v>630.3</v>
          </cell>
          <cell r="B152" t="str">
            <v>CONCRETO CLASE C</v>
          </cell>
          <cell r="C152" t="str">
            <v>M³</v>
          </cell>
          <cell r="D152">
            <v>916590</v>
          </cell>
          <cell r="F152">
            <v>1</v>
          </cell>
          <cell r="G152" t="str">
            <v xml:space="preserve"> 3.6.6.6.26</v>
          </cell>
        </row>
        <row r="153">
          <cell r="A153" t="str">
            <v>630.4</v>
          </cell>
          <cell r="B153" t="str">
            <v>CONCRETO CLASE D</v>
          </cell>
          <cell r="C153" t="str">
            <v>M³</v>
          </cell>
          <cell r="D153">
            <v>555256</v>
          </cell>
          <cell r="F153">
            <v>1</v>
          </cell>
          <cell r="G153" t="str">
            <v xml:space="preserve">3.6.6.6.35 </v>
          </cell>
        </row>
        <row r="154">
          <cell r="A154" t="str">
            <v>630.5</v>
          </cell>
          <cell r="B154" t="str">
            <v>CONCRETO CLASE E</v>
          </cell>
          <cell r="C154" t="str">
            <v>M³</v>
          </cell>
          <cell r="D154">
            <v>483618</v>
          </cell>
          <cell r="F154">
            <v>1</v>
          </cell>
          <cell r="G154" t="str">
            <v>3.6.6.6.44</v>
          </cell>
        </row>
        <row r="155">
          <cell r="A155" t="str">
            <v>630.6</v>
          </cell>
          <cell r="B155" t="str">
            <v>CONCRETO CLASE F</v>
          </cell>
          <cell r="C155" t="str">
            <v>M³</v>
          </cell>
          <cell r="D155">
            <v>444495</v>
          </cell>
          <cell r="F155">
            <v>1</v>
          </cell>
          <cell r="G155" t="str">
            <v>3.6.6.6.46</v>
          </cell>
        </row>
        <row r="156">
          <cell r="A156" t="str">
            <v>630P</v>
          </cell>
          <cell r="B156" t="str">
            <v>BOLSACRETO</v>
          </cell>
          <cell r="C156" t="str">
            <v>M³</v>
          </cell>
          <cell r="D156">
            <v>451938</v>
          </cell>
          <cell r="F156">
            <v>1</v>
          </cell>
          <cell r="G156" t="str">
            <v>3.3.5.3.6</v>
          </cell>
        </row>
        <row r="157">
          <cell r="A157" t="str">
            <v>630.7</v>
          </cell>
          <cell r="B157" t="str">
            <v>CONCRETO CLASE G</v>
          </cell>
          <cell r="C157" t="str">
            <v>M³</v>
          </cell>
          <cell r="D157">
            <v>306558</v>
          </cell>
          <cell r="F157">
            <v>1</v>
          </cell>
          <cell r="G157" t="str">
            <v>3.6.6.6.47</v>
          </cell>
        </row>
        <row r="158">
          <cell r="A158" t="str">
            <v>631.1</v>
          </cell>
          <cell r="B158" t="str">
            <v>LECHADA PARA DUCTOS</v>
          </cell>
          <cell r="C158" t="str">
            <v>LT</v>
          </cell>
          <cell r="D158">
            <v>1210</v>
          </cell>
          <cell r="F158">
            <v>1</v>
          </cell>
          <cell r="G158" t="str">
            <v>3.6.6.21.2</v>
          </cell>
        </row>
        <row r="159">
          <cell r="A159" t="str">
            <v>632.1</v>
          </cell>
          <cell r="B159" t="str">
            <v>BARANDA DE CONCRETO 1.05*0.35</v>
          </cell>
          <cell r="C159" t="str">
            <v>ML</v>
          </cell>
          <cell r="D159">
            <v>156330</v>
          </cell>
          <cell r="F159">
            <v>1</v>
          </cell>
          <cell r="G159" t="str">
            <v>3.6.6.7.1</v>
          </cell>
        </row>
        <row r="160">
          <cell r="A160" t="str">
            <v>640.1</v>
          </cell>
          <cell r="B160" t="str">
            <v>ACERO DE REFUERZO fy 60 Mpa</v>
          </cell>
          <cell r="C160" t="str">
            <v>KG</v>
          </cell>
          <cell r="D160">
            <v>4447</v>
          </cell>
          <cell r="F160">
            <v>1</v>
          </cell>
          <cell r="G160" t="str">
            <v>3.6.6.8.1 </v>
          </cell>
        </row>
        <row r="161">
          <cell r="A161" t="str">
            <v>640.2</v>
          </cell>
          <cell r="B161" t="str">
            <v>MALLA DE REFUERZO 40 k.s.i</v>
          </cell>
          <cell r="C161" t="str">
            <v>KG</v>
          </cell>
          <cell r="D161">
            <v>4349</v>
          </cell>
          <cell r="F161">
            <v>1</v>
          </cell>
          <cell r="G161" t="str">
            <v> 3.6.6.8.2 </v>
          </cell>
        </row>
        <row r="162">
          <cell r="A162" t="str">
            <v>641.1</v>
          </cell>
          <cell r="B162" t="str">
            <v>ACERO DE PREESFUERZO</v>
          </cell>
          <cell r="C162" t="str">
            <v>TON-M</v>
          </cell>
          <cell r="D162">
            <v>1378</v>
          </cell>
          <cell r="F162">
            <v>1</v>
          </cell>
          <cell r="G162" t="str">
            <v>3.6.6.9.1</v>
          </cell>
        </row>
        <row r="163">
          <cell r="A163" t="str">
            <v>641.2</v>
          </cell>
          <cell r="B163" t="str">
            <v>ACERO DE PREESFUERZO</v>
          </cell>
          <cell r="C163" t="str">
            <v>KG</v>
          </cell>
          <cell r="D163">
            <v>17441</v>
          </cell>
          <cell r="F163">
            <v>1</v>
          </cell>
          <cell r="G163" t="str">
            <v>3.6.6.9</v>
          </cell>
        </row>
        <row r="164">
          <cell r="A164" t="str">
            <v>642.1</v>
          </cell>
          <cell r="B164" t="str">
            <v>APOYO ELASTOMÉRICO</v>
          </cell>
          <cell r="C164" t="str">
            <v>U</v>
          </cell>
          <cell r="D164">
            <v>487504</v>
          </cell>
          <cell r="F164">
            <v>1</v>
          </cell>
          <cell r="G164" t="str">
            <v>3.6.6.10.1</v>
          </cell>
        </row>
        <row r="165">
          <cell r="A165" t="str">
            <v>642.2</v>
          </cell>
          <cell r="B165" t="str">
            <v>SELLO PARA JUNTAS DE PUENTES</v>
          </cell>
          <cell r="C165" t="str">
            <v>ML</v>
          </cell>
          <cell r="D165">
            <v>2424133</v>
          </cell>
          <cell r="F165">
            <v>1</v>
          </cell>
          <cell r="G165" t="str">
            <v>3.6.6.10.2</v>
          </cell>
        </row>
        <row r="166">
          <cell r="A166" t="str">
            <v>650.1</v>
          </cell>
          <cell r="B166" t="str">
            <v xml:space="preserve">DISEÑO Y FABRICACION DE ESTRUCTURA METALICA.             </v>
          </cell>
          <cell r="C166" t="str">
            <v>KG</v>
          </cell>
          <cell r="D166">
            <v>11110</v>
          </cell>
          <cell r="F166">
            <v>1</v>
          </cell>
          <cell r="G166" t="str">
            <v>3.6.6.11.1</v>
          </cell>
        </row>
        <row r="167">
          <cell r="A167" t="str">
            <v>650.2</v>
          </cell>
          <cell r="B167" t="str">
            <v xml:space="preserve">FABRICACION DE LA ESTRUCTURA METALICA      </v>
          </cell>
          <cell r="C167" t="str">
            <v>KG</v>
          </cell>
          <cell r="D167">
            <v>7584</v>
          </cell>
          <cell r="F167">
            <v>1</v>
          </cell>
          <cell r="G167" t="str">
            <v>3.6.6.11.2</v>
          </cell>
        </row>
        <row r="168">
          <cell r="A168" t="str">
            <v>650.3</v>
          </cell>
          <cell r="B168" t="str">
            <v xml:space="preserve">TRANSPORTE ESTRUCTURA METALICA            </v>
          </cell>
          <cell r="C168" t="str">
            <v>KG</v>
          </cell>
          <cell r="D168">
            <v>13000</v>
          </cell>
          <cell r="F168">
            <v>1</v>
          </cell>
          <cell r="G168" t="str">
            <v>3.6.6.11.7</v>
          </cell>
        </row>
        <row r="169">
          <cell r="A169" t="str">
            <v>650.4</v>
          </cell>
          <cell r="B169" t="str">
            <v xml:space="preserve">MONTAJE Y PINTURA DE LA ESTRUCTURA METALICA             </v>
          </cell>
          <cell r="C169" t="str">
            <v>KG</v>
          </cell>
          <cell r="D169">
            <v>1434</v>
          </cell>
          <cell r="F169">
            <v>1</v>
          </cell>
          <cell r="G169" t="str">
            <v>3.6.6.11.6</v>
          </cell>
        </row>
        <row r="170">
          <cell r="A170" t="str">
            <v>660.1</v>
          </cell>
          <cell r="B170" t="str">
            <v xml:space="preserve">TUBERIA DE CONCRETO SIMPLE DE DIAMETRO 450 mm            </v>
          </cell>
          <cell r="C170" t="str">
            <v>ML</v>
          </cell>
          <cell r="D170">
            <v>259508</v>
          </cell>
          <cell r="F170">
            <v>1</v>
          </cell>
          <cell r="G170" t="str">
            <v>3.6.6.12.9 </v>
          </cell>
        </row>
        <row r="171">
          <cell r="A171" t="str">
            <v>660.2</v>
          </cell>
          <cell r="B171" t="str">
            <v>TUBERIA DE CONCRETO SIMPLE D=500MM</v>
          </cell>
          <cell r="C171" t="str">
            <v>ML</v>
          </cell>
          <cell r="D171">
            <v>361308</v>
          </cell>
          <cell r="F171">
            <v>1</v>
          </cell>
          <cell r="G171" t="str">
            <v>3.6.6.12.8</v>
          </cell>
        </row>
        <row r="172">
          <cell r="A172" t="str">
            <v>660.3</v>
          </cell>
          <cell r="B172" t="str">
            <v xml:space="preserve"> TUBERIA DE CONCRETO SIMPLE DE DIAMETRO 600 mm            </v>
          </cell>
          <cell r="C172" t="str">
            <v>ML</v>
          </cell>
          <cell r="D172">
            <v>314751</v>
          </cell>
          <cell r="F172">
            <v>1</v>
          </cell>
          <cell r="G172" t="str">
            <v>3.6.6.12.9</v>
          </cell>
        </row>
        <row r="173">
          <cell r="A173" t="str">
            <v>661.1</v>
          </cell>
          <cell r="B173" t="str">
            <v>TUBERIA DE CONCRETO REFORZADO D=900MM (TIPO 1)</v>
          </cell>
          <cell r="C173" t="str">
            <v>ML</v>
          </cell>
          <cell r="D173">
            <v>527093</v>
          </cell>
          <cell r="F173">
            <v>1</v>
          </cell>
          <cell r="G173" t="str">
            <v>3.6.6.13.4</v>
          </cell>
        </row>
        <row r="174">
          <cell r="A174" t="str">
            <v>661.1</v>
          </cell>
          <cell r="B174" t="str">
            <v xml:space="preserve"> TUBERIA DE CONCRETO REFORZADO D=900MM (TIPO 2)</v>
          </cell>
          <cell r="C174" t="str">
            <v>ML</v>
          </cell>
          <cell r="D174">
            <v>602325</v>
          </cell>
          <cell r="F174">
            <v>1</v>
          </cell>
          <cell r="G174" t="str">
            <v>3.6.6.13.4</v>
          </cell>
        </row>
        <row r="175">
          <cell r="A175" t="str">
            <v>661.1P</v>
          </cell>
          <cell r="B175" t="str">
            <v>TUBERIA DE CONCRETO REFORZADO D=900MM TUBO HECHO EN OBRA</v>
          </cell>
          <cell r="C175" t="str">
            <v>ML</v>
          </cell>
          <cell r="D175">
            <v>361830</v>
          </cell>
          <cell r="F175">
            <v>1</v>
          </cell>
          <cell r="G175" t="str">
            <v>3.6.6.13</v>
          </cell>
        </row>
        <row r="176">
          <cell r="A176" t="str">
            <v>662.1</v>
          </cell>
          <cell r="B176" t="str">
            <v xml:space="preserve">TUBERIA CORRUGADA DE ACERO GALVANIZADA, LAMINA MP68             </v>
          </cell>
          <cell r="C176" t="str">
            <v>ML</v>
          </cell>
          <cell r="D176">
            <v>792321</v>
          </cell>
          <cell r="F176">
            <v>1</v>
          </cell>
          <cell r="G176" t="str">
            <v>3.3.14.19.1</v>
          </cell>
        </row>
        <row r="177">
          <cell r="A177" t="str">
            <v>662.2</v>
          </cell>
          <cell r="B177" t="str">
            <v xml:space="preserve"> TUBERIA CORRUGADA DE ACERO CON RECUBRIMIENTO BITUMINOSO DE LAMINA CALIBRE 12 Y D=60"   </v>
          </cell>
          <cell r="C177" t="str">
            <v>ML</v>
          </cell>
          <cell r="D177" t="e">
            <v>#N/A</v>
          </cell>
          <cell r="E177" t="str">
            <v>SIN REFERENCIA</v>
          </cell>
          <cell r="F177">
            <v>1</v>
          </cell>
          <cell r="G177" t="str">
            <v>3.6.6.14</v>
          </cell>
        </row>
        <row r="178">
          <cell r="A178" t="str">
            <v>670.1</v>
          </cell>
          <cell r="B178" t="str">
            <v xml:space="preserve">DISIPARADOR DE ENERGIA Y SEDIMENTADOR EN GAVIONES.  CON RECUBRIMIENTO     </v>
          </cell>
          <cell r="C178" t="str">
            <v>M3</v>
          </cell>
          <cell r="D178">
            <v>271181</v>
          </cell>
          <cell r="F178">
            <v>1</v>
          </cell>
          <cell r="G178" t="str">
            <v>3.6.6.15.2</v>
          </cell>
        </row>
        <row r="179">
          <cell r="A179" t="str">
            <v>670.2</v>
          </cell>
          <cell r="B179" t="str">
            <v xml:space="preserve">DISIPARADOR DE ENERGIA Y SEDIMENTADOR EN CONCRETO CICLOPEO.         </v>
          </cell>
          <cell r="C179" t="str">
            <v>M3</v>
          </cell>
          <cell r="D179">
            <v>712360</v>
          </cell>
          <cell r="F179">
            <v>1</v>
          </cell>
          <cell r="G179" t="str">
            <v>3.6.6.15.2</v>
          </cell>
        </row>
        <row r="180">
          <cell r="A180" t="str">
            <v>671.1</v>
          </cell>
          <cell r="B180" t="str">
            <v xml:space="preserve">CUNETAS DE CONCRETO CONCRETO FUNDIDA EN EL LUGAR          </v>
          </cell>
          <cell r="C180" t="str">
            <v>M3</v>
          </cell>
          <cell r="D180">
            <v>609312</v>
          </cell>
          <cell r="F180">
            <v>1</v>
          </cell>
          <cell r="G180" t="str">
            <v>3.6.6.16.1</v>
          </cell>
        </row>
        <row r="181">
          <cell r="A181" t="str">
            <v>671.2</v>
          </cell>
          <cell r="B181" t="str">
            <v xml:space="preserve">CUNETAS PREFABRICADAS EN CONCRETO       </v>
          </cell>
          <cell r="C181" t="str">
            <v>ML</v>
          </cell>
          <cell r="D181">
            <v>253566</v>
          </cell>
          <cell r="F181">
            <v>1</v>
          </cell>
          <cell r="G181" t="str">
            <v> 3.6.6.16.8</v>
          </cell>
        </row>
        <row r="182">
          <cell r="A182" t="str">
            <v>672.1</v>
          </cell>
          <cell r="B182" t="str">
            <v xml:space="preserve">BORDILLOS (0,5*0,225)          </v>
          </cell>
          <cell r="C182" t="str">
            <v>ML</v>
          </cell>
          <cell r="D182">
            <v>71966</v>
          </cell>
          <cell r="F182">
            <v>1</v>
          </cell>
          <cell r="G182" t="str">
            <v>3.6.6.19.2</v>
          </cell>
        </row>
        <row r="183">
          <cell r="A183" t="str">
            <v>673.1</v>
          </cell>
          <cell r="B183" t="str">
            <v xml:space="preserve">MATERIAL GRANULAR FILTRANTE     </v>
          </cell>
          <cell r="C183" t="str">
            <v>M3</v>
          </cell>
          <cell r="D183">
            <v>126813</v>
          </cell>
          <cell r="F183">
            <v>1</v>
          </cell>
          <cell r="G183" t="str">
            <v>3.6.6.19.2</v>
          </cell>
        </row>
        <row r="184">
          <cell r="A184" t="str">
            <v>673.2</v>
          </cell>
          <cell r="B184" t="str">
            <v xml:space="preserve">GEOTEXTIL NT 2500      </v>
          </cell>
          <cell r="C184" t="str">
            <v>M2</v>
          </cell>
          <cell r="D184">
            <v>7386</v>
          </cell>
          <cell r="F184">
            <v>1</v>
          </cell>
          <cell r="G184" t="str">
            <v>3.6.8.1.2</v>
          </cell>
        </row>
        <row r="185">
          <cell r="A185" t="str">
            <v>673.2P</v>
          </cell>
          <cell r="B185" t="str">
            <v>Geodren</v>
          </cell>
          <cell r="C185" t="str">
            <v>Ml</v>
          </cell>
          <cell r="D185">
            <v>36240</v>
          </cell>
          <cell r="F185">
            <v>1</v>
          </cell>
          <cell r="G185" t="str">
            <v>3.6.8.1</v>
          </cell>
        </row>
        <row r="186">
          <cell r="A186" t="str">
            <v>673.3</v>
          </cell>
          <cell r="B186" t="str">
            <v xml:space="preserve"> MATERIAL DE COBERTURA</v>
          </cell>
          <cell r="C186" t="str">
            <v>M3</v>
          </cell>
          <cell r="D186">
            <v>170603</v>
          </cell>
          <cell r="F186">
            <v>1</v>
          </cell>
          <cell r="G186" t="str">
            <v>3.6.8.1.2</v>
          </cell>
        </row>
        <row r="187">
          <cell r="A187" t="str">
            <v>674.1</v>
          </cell>
          <cell r="B187" t="str">
            <v xml:space="preserve">DRENES HORIZONTALES CON LONGITUD MENOR O IGUAL A 10 M     </v>
          </cell>
          <cell r="C187" t="str">
            <v>ML</v>
          </cell>
          <cell r="D187">
            <v>75888</v>
          </cell>
          <cell r="F187">
            <v>1</v>
          </cell>
          <cell r="G187" t="str">
            <v>3.6.6.20.1</v>
          </cell>
        </row>
        <row r="188">
          <cell r="A188" t="str">
            <v>674.2</v>
          </cell>
          <cell r="B188" t="str">
            <v xml:space="preserve">DRENES HORIZONTALES CON LONGITUD MAYOR 10 M     </v>
          </cell>
          <cell r="C188" t="str">
            <v>ML</v>
          </cell>
          <cell r="D188">
            <v>95721</v>
          </cell>
          <cell r="F188">
            <v>1</v>
          </cell>
          <cell r="G188" t="str">
            <v>3.6.6.20.2</v>
          </cell>
        </row>
        <row r="189">
          <cell r="A189" t="str">
            <v>680.1</v>
          </cell>
          <cell r="B189" t="str">
            <v xml:space="preserve">ESCAMAS EN CONCRETO (1,25m*1,25m), E=18cm.           </v>
          </cell>
          <cell r="C189" t="str">
            <v>M2</v>
          </cell>
          <cell r="D189">
            <v>158426</v>
          </cell>
          <cell r="F189">
            <v>1</v>
          </cell>
          <cell r="G189" t="str">
            <v>3.6.6.20.1</v>
          </cell>
        </row>
        <row r="190">
          <cell r="A190" t="str">
            <v>680.2</v>
          </cell>
          <cell r="B190" t="str">
            <v xml:space="preserve">ARMADURA GALVANIZADA            </v>
          </cell>
          <cell r="C190" t="str">
            <v>ML</v>
          </cell>
          <cell r="D190">
            <v>124000</v>
          </cell>
          <cell r="F190">
            <v>1</v>
          </cell>
          <cell r="G190" t="str">
            <v>3.6.6.20.2</v>
          </cell>
        </row>
        <row r="191">
          <cell r="A191" t="str">
            <v>680.3</v>
          </cell>
          <cell r="B191" t="str">
            <v xml:space="preserve">RELLENO GRANULAR PARA TIERRA ARMADA            </v>
          </cell>
          <cell r="C191" t="str">
            <v>M3</v>
          </cell>
          <cell r="D191">
            <v>125354</v>
          </cell>
          <cell r="F191">
            <v>1</v>
          </cell>
          <cell r="G191" t="str">
            <v>3.6.6.20.3</v>
          </cell>
        </row>
        <row r="192">
          <cell r="A192" t="str">
            <v>681.1</v>
          </cell>
          <cell r="B192" t="str">
            <v xml:space="preserve">GAVIONES        </v>
          </cell>
          <cell r="C192" t="str">
            <v>M3</v>
          </cell>
          <cell r="D192">
            <v>202085</v>
          </cell>
          <cell r="F192">
            <v>1</v>
          </cell>
          <cell r="G192" t="str">
            <v xml:space="preserve">3.6.6.21.1  </v>
          </cell>
        </row>
        <row r="193">
          <cell r="A193" t="str">
            <v>682.1</v>
          </cell>
          <cell r="B193" t="str">
            <v xml:space="preserve">COLCHOGAVIONES            </v>
          </cell>
          <cell r="C193" t="str">
            <v>M3</v>
          </cell>
          <cell r="D193">
            <v>119545</v>
          </cell>
          <cell r="F193">
            <v>1</v>
          </cell>
          <cell r="G193" t="str">
            <v>3.2.7.5.3</v>
          </cell>
        </row>
        <row r="194">
          <cell r="A194" t="str">
            <v>690.1</v>
          </cell>
          <cell r="B194" t="str">
            <v xml:space="preserve">IMPERMEABILIZACION DE ESTRUCTURAS           </v>
          </cell>
          <cell r="C194" t="str">
            <v>M2</v>
          </cell>
          <cell r="D194">
            <v>33993</v>
          </cell>
          <cell r="F194">
            <v>1</v>
          </cell>
          <cell r="G194" t="str">
            <v>3.6.7.1.1</v>
          </cell>
        </row>
        <row r="195">
          <cell r="A195" t="str">
            <v>700.1</v>
          </cell>
          <cell r="B195" t="str">
            <v xml:space="preserve">LINEA DE DEMARCACION CON PINTURA EN FRIO  </v>
          </cell>
          <cell r="C195" t="str">
            <v>ML</v>
          </cell>
          <cell r="D195">
            <v>2077</v>
          </cell>
          <cell r="F195">
            <v>1</v>
          </cell>
          <cell r="G195" t="str">
            <v>3.6.7.1.1</v>
          </cell>
        </row>
        <row r="196">
          <cell r="A196" t="str">
            <v>700.2</v>
          </cell>
          <cell r="B196" t="str">
            <v xml:space="preserve"> LINEA DE DEMARCACION CON RESINA TERMOPLASTICA  </v>
          </cell>
          <cell r="C196" t="str">
            <v>ML</v>
          </cell>
          <cell r="D196">
            <v>450</v>
          </cell>
          <cell r="E196" t="str">
            <v>SIN REFERENCIA</v>
          </cell>
          <cell r="F196">
            <v>1</v>
          </cell>
          <cell r="G196" t="str">
            <v>3.6.7.1.6</v>
          </cell>
        </row>
        <row r="197">
          <cell r="A197" t="str">
            <v>700.3</v>
          </cell>
          <cell r="B197" t="str">
            <v xml:space="preserve">MARCA VIAL CON PINTURA EN FRIO </v>
          </cell>
          <cell r="C197" t="str">
            <v>M2</v>
          </cell>
          <cell r="D197">
            <v>68780</v>
          </cell>
          <cell r="F197">
            <v>1</v>
          </cell>
          <cell r="G197" t="str">
            <v> 3.6.7.1.2</v>
          </cell>
        </row>
        <row r="198">
          <cell r="A198" t="str">
            <v>700.4</v>
          </cell>
          <cell r="B198" t="str">
            <v>MARCA VIAL CON RESINA TERMOPLASTICA</v>
          </cell>
          <cell r="C198" t="str">
            <v>M2</v>
          </cell>
          <cell r="D198" t="e">
            <v>#DIV/0!</v>
          </cell>
          <cell r="E198" t="str">
            <v>SIN REFERENCIA</v>
          </cell>
          <cell r="F198">
            <v>1</v>
          </cell>
          <cell r="G198" t="str">
            <v>3.6.7.1.6</v>
          </cell>
        </row>
        <row r="199">
          <cell r="A199" t="str">
            <v>701.1</v>
          </cell>
          <cell r="B199" t="str">
            <v>TACHA REFLECTIVA</v>
          </cell>
          <cell r="C199" t="str">
            <v>U</v>
          </cell>
          <cell r="D199">
            <v>6830</v>
          </cell>
          <cell r="F199">
            <v>1</v>
          </cell>
          <cell r="G199" t="str">
            <v>3.6.7.2.1</v>
          </cell>
        </row>
        <row r="200">
          <cell r="A200" t="str">
            <v>710.1</v>
          </cell>
          <cell r="B200" t="str">
            <v>SEÑALES DE TRANSITO GRUPO I. (75cm*75cm)</v>
          </cell>
          <cell r="C200" t="str">
            <v>U</v>
          </cell>
          <cell r="D200">
            <v>338555</v>
          </cell>
          <cell r="F200">
            <v>1</v>
          </cell>
          <cell r="G200" t="str">
            <v>3.6.7.3.13</v>
          </cell>
        </row>
        <row r="201">
          <cell r="A201" t="str">
            <v>710.2</v>
          </cell>
          <cell r="B201" t="str">
            <v xml:space="preserve">SEÑALES DE TRANSITO GRUPO II. (1.20m*0.40cm).       SP 40, SP 41 </v>
          </cell>
          <cell r="C201" t="str">
            <v>U</v>
          </cell>
          <cell r="D201">
            <v>531122</v>
          </cell>
          <cell r="F201">
            <v>1</v>
          </cell>
          <cell r="G201" t="str">
            <v>3.6.7.3</v>
          </cell>
        </row>
        <row r="202">
          <cell r="A202" t="str">
            <v>710.3</v>
          </cell>
          <cell r="B202" t="str">
            <v xml:space="preserve">SEÑALES DE TRANSITO GRUPO III. (2 BANDEJAS DE 2.40m*30cm)      SP 54        </v>
          </cell>
          <cell r="C202" t="str">
            <v>U</v>
          </cell>
          <cell r="D202">
            <v>488768</v>
          </cell>
          <cell r="F202">
            <v>1</v>
          </cell>
          <cell r="G202" t="str">
            <v>3.6.7.3</v>
          </cell>
        </row>
        <row r="203">
          <cell r="A203" t="str">
            <v>710.4</v>
          </cell>
          <cell r="B203" t="str">
            <v>SEÑAL DE TRANSITO GRUPO IV. (60cm*75cm)</v>
          </cell>
          <cell r="C203" t="str">
            <v>U</v>
          </cell>
          <cell r="D203">
            <v>326716</v>
          </cell>
          <cell r="F203">
            <v>1</v>
          </cell>
          <cell r="G203" t="str">
            <v>3.6.7.3</v>
          </cell>
        </row>
        <row r="204">
          <cell r="A204" t="str">
            <v>710.5</v>
          </cell>
          <cell r="B204" t="str">
            <v xml:space="preserve">SEÑAL DE TRANSITO GRUPO V.             </v>
          </cell>
          <cell r="C204" t="str">
            <v>U</v>
          </cell>
          <cell r="D204">
            <v>450050</v>
          </cell>
          <cell r="F204">
            <v>1</v>
          </cell>
          <cell r="G204" t="str">
            <v>3.6.7.3</v>
          </cell>
        </row>
        <row r="205">
          <cell r="A205" t="str">
            <v>720.1</v>
          </cell>
          <cell r="B205" t="str">
            <v>POSTE DE REFERENCIA</v>
          </cell>
          <cell r="C205" t="str">
            <v>U</v>
          </cell>
          <cell r="D205">
            <v>133872</v>
          </cell>
          <cell r="F205">
            <v>1</v>
          </cell>
          <cell r="G205" t="str">
            <v>3.6.7.4.1</v>
          </cell>
        </row>
        <row r="206">
          <cell r="A206" t="str">
            <v>730.1</v>
          </cell>
          <cell r="B206" t="str">
            <v>DEFENSAS METALICAS</v>
          </cell>
          <cell r="C206" t="str">
            <v>ML</v>
          </cell>
          <cell r="D206">
            <v>129980</v>
          </cell>
          <cell r="F206">
            <v>1</v>
          </cell>
          <cell r="G206" t="str">
            <v>3.6.7.5.1</v>
          </cell>
        </row>
        <row r="207">
          <cell r="A207" t="str">
            <v>730.2</v>
          </cell>
          <cell r="B207" t="str">
            <v>SECCION FINAL DE DEFENSAS METALICAS</v>
          </cell>
          <cell r="C207" t="str">
            <v>U</v>
          </cell>
          <cell r="D207">
            <v>59258</v>
          </cell>
          <cell r="F207">
            <v>1</v>
          </cell>
          <cell r="G207" t="str">
            <v>3.6.7.5.2</v>
          </cell>
        </row>
        <row r="208">
          <cell r="A208" t="str">
            <v>730.3</v>
          </cell>
          <cell r="B208" t="str">
            <v>SECCION DE TOPE</v>
          </cell>
          <cell r="C208" t="str">
            <v>U</v>
          </cell>
          <cell r="D208">
            <v>32187</v>
          </cell>
          <cell r="F208">
            <v>1</v>
          </cell>
          <cell r="G208" t="str">
            <v>3.6.7.5.3</v>
          </cell>
        </row>
        <row r="209">
          <cell r="A209" t="str">
            <v>731.1</v>
          </cell>
          <cell r="B209" t="str">
            <v>DEFENSA DE CONCRETO</v>
          </cell>
          <cell r="C209" t="str">
            <v>ML</v>
          </cell>
          <cell r="D209">
            <v>318202</v>
          </cell>
          <cell r="F209">
            <v>1</v>
          </cell>
          <cell r="G209" t="str">
            <v>3.6.6.21</v>
          </cell>
        </row>
        <row r="210">
          <cell r="A210" t="str">
            <v>740.1</v>
          </cell>
          <cell r="B210" t="str">
            <v>CAPTAFAROS</v>
          </cell>
          <cell r="C210" t="str">
            <v>U</v>
          </cell>
          <cell r="D210">
            <v>13775</v>
          </cell>
          <cell r="F210">
            <v>1</v>
          </cell>
          <cell r="G210" t="str">
            <v>3.6.7.6.1</v>
          </cell>
        </row>
        <row r="211">
          <cell r="A211" t="str">
            <v>741.1P1</v>
          </cell>
          <cell r="B211" t="str">
            <v>DELINEADORES DE CORONA( GRADO DIAMANTE DE 1.10)</v>
          </cell>
          <cell r="C211" t="str">
            <v>U</v>
          </cell>
          <cell r="D211">
            <v>74284</v>
          </cell>
          <cell r="E211" t="str">
            <v>SIN REFERENCIA</v>
          </cell>
          <cell r="F211">
            <v>1</v>
          </cell>
          <cell r="G211" t="str">
            <v>3.6.7</v>
          </cell>
        </row>
        <row r="212">
          <cell r="A212" t="str">
            <v>741.1P2</v>
          </cell>
          <cell r="B212" t="str">
            <v>DELINEADORES DE CORONA( GRADO DIAMANTE DE 0.90)</v>
          </cell>
          <cell r="C212" t="str">
            <v>U</v>
          </cell>
          <cell r="D212">
            <v>74284</v>
          </cell>
          <cell r="E212" t="str">
            <v>SIN REFERENCIA</v>
          </cell>
          <cell r="F212">
            <v>1</v>
          </cell>
          <cell r="G212" t="str">
            <v>3.6.7</v>
          </cell>
        </row>
        <row r="213">
          <cell r="A213" t="str">
            <v>741.1P3</v>
          </cell>
          <cell r="B213" t="str">
            <v>DELINEADORES DE CORONA TUBULAR</v>
          </cell>
          <cell r="C213" t="str">
            <v>U</v>
          </cell>
          <cell r="D213">
            <v>202464</v>
          </cell>
          <cell r="F213">
            <v>1</v>
          </cell>
          <cell r="G213" t="str">
            <v>3.6.7</v>
          </cell>
        </row>
        <row r="214">
          <cell r="A214" t="str">
            <v>800.1</v>
          </cell>
          <cell r="B214" t="str">
            <v>CERCA DE ALAMBRE DE PUAS CON POSTES DE MADERA</v>
          </cell>
          <cell r="C214" t="str">
            <v>ML</v>
          </cell>
          <cell r="D214">
            <v>23263</v>
          </cell>
          <cell r="F214">
            <v>1</v>
          </cell>
          <cell r="G214" t="str">
            <v>3.6.9.1.4</v>
          </cell>
        </row>
        <row r="215">
          <cell r="A215" t="str">
            <v>800.2</v>
          </cell>
          <cell r="B215" t="str">
            <v>CERCA DE ALAMBRE DE PUAS CON POSTES DE CONCRETO</v>
          </cell>
          <cell r="C215" t="str">
            <v>ML</v>
          </cell>
          <cell r="D215">
            <v>45004</v>
          </cell>
          <cell r="F215">
            <v>1</v>
          </cell>
          <cell r="G215" t="str">
            <v>3.6.9.1.10</v>
          </cell>
        </row>
        <row r="216">
          <cell r="A216" t="str">
            <v>800.3</v>
          </cell>
          <cell r="B216" t="str">
            <v>CERCA DE MALLA CON POSTES DE MADERA</v>
          </cell>
          <cell r="C216" t="str">
            <v>ML</v>
          </cell>
          <cell r="D216">
            <v>121043</v>
          </cell>
          <cell r="F216">
            <v>1</v>
          </cell>
          <cell r="G216" t="str">
            <v>3.6.9.1.6</v>
          </cell>
        </row>
        <row r="217">
          <cell r="A217" t="str">
            <v>800.4</v>
          </cell>
          <cell r="B217" t="str">
            <v>CERCA DE MALLA CON POSTES DE CONCRETO</v>
          </cell>
          <cell r="C217" t="str">
            <v>ML</v>
          </cell>
          <cell r="D217">
            <v>139536</v>
          </cell>
          <cell r="F217">
            <v>1</v>
          </cell>
          <cell r="G217" t="str">
            <v>3.6.9.1.13</v>
          </cell>
        </row>
        <row r="218">
          <cell r="A218" t="str">
            <v>801.1</v>
          </cell>
          <cell r="B218" t="str">
            <v>ROCERIA</v>
          </cell>
          <cell r="C218" t="str">
            <v>HA</v>
          </cell>
          <cell r="D218">
            <v>407596</v>
          </cell>
          <cell r="F218">
            <v>1</v>
          </cell>
          <cell r="G218" t="str">
            <v>3.6.1.2</v>
          </cell>
        </row>
        <row r="219">
          <cell r="A219" t="str">
            <v>801.2</v>
          </cell>
          <cell r="B219" t="str">
            <v>LIMPIEZA DE BERMAS</v>
          </cell>
          <cell r="C219" t="str">
            <v>M²</v>
          </cell>
          <cell r="D219">
            <v>1511</v>
          </cell>
          <cell r="F219">
            <v>1</v>
          </cell>
          <cell r="G219" t="str">
            <v>3.6.9.4.12</v>
          </cell>
        </row>
        <row r="220">
          <cell r="A220" t="str">
            <v>801.3</v>
          </cell>
          <cell r="B220" t="str">
            <v>LIMPIEZA A MANO DE CUNETAS EN TIERRA</v>
          </cell>
          <cell r="C220" t="str">
            <v>ML</v>
          </cell>
          <cell r="D220">
            <v>1511</v>
          </cell>
          <cell r="F220">
            <v>1</v>
          </cell>
          <cell r="G220" t="str">
            <v>3.6.9.4.12</v>
          </cell>
        </row>
        <row r="221">
          <cell r="A221" t="str">
            <v>801.4</v>
          </cell>
          <cell r="B221" t="str">
            <v>LIMPIEZA A MANO DE CUNETAS EN CONCRETO</v>
          </cell>
          <cell r="C221" t="str">
            <v>ML</v>
          </cell>
          <cell r="D221">
            <v>1312</v>
          </cell>
          <cell r="F221">
            <v>1</v>
          </cell>
          <cell r="G221" t="str">
            <v>3.6.9.4.12</v>
          </cell>
        </row>
        <row r="222">
          <cell r="A222" t="str">
            <v>801.5</v>
          </cell>
          <cell r="B222" t="str">
            <v>LIMPIEZA A MANO DE ENCOLES Y DESCOLES</v>
          </cell>
          <cell r="C222" t="str">
            <v>ML</v>
          </cell>
          <cell r="D222">
            <v>15106</v>
          </cell>
          <cell r="F222">
            <v>1</v>
          </cell>
          <cell r="G222" t="str">
            <v>3.6.9.4.8</v>
          </cell>
        </row>
        <row r="223">
          <cell r="A223" t="str">
            <v>801.6</v>
          </cell>
          <cell r="B223" t="str">
            <v>LIMPIEZA A MANO DE ALCANTARILLAS DE TUBO DE 600 O 900 MM</v>
          </cell>
          <cell r="C223" t="str">
            <v>U</v>
          </cell>
          <cell r="D223">
            <v>66693</v>
          </cell>
          <cell r="F223">
            <v>1</v>
          </cell>
          <cell r="G223" t="str">
            <v>3.6.9.4.10</v>
          </cell>
        </row>
        <row r="224">
          <cell r="A224" t="str">
            <v>801.7</v>
          </cell>
          <cell r="B224" t="str">
            <v>LIMPIEZA A MANO DE PUENTES Y PONTONES</v>
          </cell>
          <cell r="C224" t="str">
            <v>ML</v>
          </cell>
          <cell r="D224">
            <v>11931</v>
          </cell>
          <cell r="F224">
            <v>1</v>
          </cell>
          <cell r="G224" t="str">
            <v>3.6.9.4</v>
          </cell>
        </row>
        <row r="225">
          <cell r="A225" t="str">
            <v>810.1</v>
          </cell>
          <cell r="B225" t="str">
            <v>PROTECCION DE TALUDES CON BLOQUES DE CESPED</v>
          </cell>
          <cell r="C225" t="str">
            <v>M²</v>
          </cell>
          <cell r="D225">
            <v>21148</v>
          </cell>
          <cell r="F225">
            <v>1</v>
          </cell>
          <cell r="G225" t="str">
            <v>3.6.9.2.1</v>
          </cell>
        </row>
        <row r="226">
          <cell r="A226" t="str">
            <v>810.2</v>
          </cell>
          <cell r="B226" t="str">
            <v>PROTECCION  DE TALUDES CON TIERRA ORGANICA Y SEMILLAS</v>
          </cell>
          <cell r="C226" t="str">
            <v>M²</v>
          </cell>
          <cell r="D226">
            <v>23244</v>
          </cell>
          <cell r="F226">
            <v>1</v>
          </cell>
          <cell r="G226" t="str">
            <v>3.6.9.2.2</v>
          </cell>
        </row>
        <row r="227">
          <cell r="A227" t="str">
            <v>810.3</v>
          </cell>
          <cell r="B227" t="str">
            <v>PROTECCION DE TALUDES CON HIDROSIEMBRA CONTROLADA</v>
          </cell>
          <cell r="C227" t="str">
            <v>M²</v>
          </cell>
          <cell r="D227">
            <v>115751</v>
          </cell>
          <cell r="F227">
            <v>1</v>
          </cell>
          <cell r="G227" t="str">
            <v>3.2.9.1.1</v>
          </cell>
        </row>
        <row r="228">
          <cell r="A228" t="str">
            <v>811.1P1</v>
          </cell>
          <cell r="B228" t="str">
            <v>PRODUCTO ENROLLADO PARA CONTROL DE EROSION DEL TIPO 1A</v>
          </cell>
          <cell r="C228" t="str">
            <v>M²</v>
          </cell>
          <cell r="D228">
            <v>87630</v>
          </cell>
          <cell r="F228">
            <v>1</v>
          </cell>
          <cell r="G228" t="str">
            <v>3.2.10.1</v>
          </cell>
        </row>
        <row r="229">
          <cell r="A229" t="str">
            <v>811.1P2</v>
          </cell>
          <cell r="B229" t="str">
            <v>PRODUCTO ENROLLADO PARA CONTROL DE EROSION DEL TIPO 1B</v>
          </cell>
          <cell r="C229" t="str">
            <v>M²</v>
          </cell>
          <cell r="D229">
            <v>84650</v>
          </cell>
          <cell r="F229">
            <v>1</v>
          </cell>
          <cell r="G229" t="str">
            <v>3.2.10.1</v>
          </cell>
        </row>
        <row r="230">
          <cell r="A230" t="str">
            <v>811.1P3</v>
          </cell>
          <cell r="B230" t="str">
            <v>PRODUCTO ENROLLADO PARA CONTROL DE EROSION DEL TIPO 1C</v>
          </cell>
          <cell r="C230" t="str">
            <v>M²</v>
          </cell>
          <cell r="D230">
            <v>85313</v>
          </cell>
          <cell r="F230">
            <v>1</v>
          </cell>
          <cell r="G230" t="str">
            <v>3.2.10.1</v>
          </cell>
        </row>
        <row r="231">
          <cell r="A231" t="str">
            <v>811.1P4</v>
          </cell>
          <cell r="B231" t="str">
            <v>PRODUCTO ENROLLADO PARA CONTROL DE EROSION DEL TIPO 1D</v>
          </cell>
          <cell r="C231" t="str">
            <v>M²</v>
          </cell>
          <cell r="D231">
            <v>86372</v>
          </cell>
          <cell r="F231">
            <v>1</v>
          </cell>
          <cell r="G231" t="str">
            <v>3.2.10.1</v>
          </cell>
        </row>
        <row r="232">
          <cell r="A232" t="str">
            <v>811.1P5</v>
          </cell>
          <cell r="B232" t="str">
            <v>PRODUCTO ENROLLADO PARA CONTROL DE EROSION DEL TIPO 2A</v>
          </cell>
          <cell r="C232" t="str">
            <v>M²</v>
          </cell>
          <cell r="D232">
            <v>84650</v>
          </cell>
          <cell r="F232">
            <v>1</v>
          </cell>
          <cell r="G232" t="str">
            <v>3.2.10.1</v>
          </cell>
        </row>
        <row r="233">
          <cell r="A233" t="str">
            <v>811.1P6</v>
          </cell>
          <cell r="B233" t="str">
            <v>PRODUCTO ENROLLADO PARA CONTROL DE EROSION DEL TIPO 2B</v>
          </cell>
          <cell r="C233" t="str">
            <v>M²</v>
          </cell>
          <cell r="D233">
            <v>85572</v>
          </cell>
          <cell r="F233">
            <v>1</v>
          </cell>
          <cell r="G233" t="str">
            <v>3.2.10.1</v>
          </cell>
        </row>
        <row r="234">
          <cell r="A234" t="str">
            <v>811.1P7</v>
          </cell>
          <cell r="B234" t="str">
            <v>PRODUCTO ENROLLADO PARA CONTROL DE EROSION DEL TIPO 2C</v>
          </cell>
          <cell r="C234" t="str">
            <v>M²</v>
          </cell>
          <cell r="D234">
            <v>85572</v>
          </cell>
          <cell r="F234">
            <v>1</v>
          </cell>
          <cell r="G234" t="str">
            <v>3.2.10.1</v>
          </cell>
        </row>
        <row r="235">
          <cell r="A235" t="str">
            <v>811.1P8</v>
          </cell>
          <cell r="B235" t="str">
            <v>PRODUCTO ENROLLADO PARA CONTROL DE EROSION DEL TIPO 2D</v>
          </cell>
          <cell r="C235" t="str">
            <v>M²</v>
          </cell>
          <cell r="D235">
            <v>86369</v>
          </cell>
          <cell r="F235">
            <v>1</v>
          </cell>
          <cell r="G235" t="str">
            <v>3.2.10.1</v>
          </cell>
        </row>
        <row r="236">
          <cell r="A236" t="str">
            <v>811.1P9</v>
          </cell>
          <cell r="B236" t="str">
            <v>PRODUCTO ENROLLADO PARA CONTROL DE EROSION DEL TIPO 3A</v>
          </cell>
          <cell r="C236" t="str">
            <v>M²</v>
          </cell>
          <cell r="D236">
            <v>85572</v>
          </cell>
          <cell r="F236">
            <v>1</v>
          </cell>
          <cell r="G236" t="str">
            <v>3.2.10.1</v>
          </cell>
        </row>
        <row r="237">
          <cell r="A237" t="str">
            <v>811.1P10</v>
          </cell>
          <cell r="B237" t="str">
            <v>PRODUCTO ENROLLADO PARA CONTROL DE EROSION DEL TIPO 3B</v>
          </cell>
          <cell r="C237" t="str">
            <v>M²</v>
          </cell>
          <cell r="D237">
            <v>86360</v>
          </cell>
          <cell r="F237">
            <v>1</v>
          </cell>
          <cell r="G237" t="str">
            <v>3.2.10.1</v>
          </cell>
        </row>
        <row r="238">
          <cell r="A238" t="str">
            <v>811.1P11</v>
          </cell>
          <cell r="B238" t="str">
            <v>PRODUCTO ENROLLADO PARA CONTROL DE EROSION DEL TIPO 4</v>
          </cell>
          <cell r="C238" t="str">
            <v>M²</v>
          </cell>
          <cell r="D238">
            <v>87489</v>
          </cell>
          <cell r="F238">
            <v>1</v>
          </cell>
          <cell r="G238" t="str">
            <v>3.2.10.1</v>
          </cell>
        </row>
        <row r="239">
          <cell r="A239" t="str">
            <v>811.1P12</v>
          </cell>
          <cell r="B239" t="str">
            <v>PRODUCTO ENROLLADO PARA CONTROL DE EROSION DEL TIPO 5A</v>
          </cell>
          <cell r="C239" t="str">
            <v>M²</v>
          </cell>
          <cell r="D239">
            <v>101120</v>
          </cell>
          <cell r="F239">
            <v>1</v>
          </cell>
          <cell r="G239" t="str">
            <v>3.2.10.1</v>
          </cell>
        </row>
        <row r="240">
          <cell r="A240" t="str">
            <v>811.1P13</v>
          </cell>
          <cell r="B240" t="str">
            <v>PRODUCTO ENROLLADO PARA CONTROL DE EROSION DEL TIPO 5B</v>
          </cell>
          <cell r="C240" t="str">
            <v>M²</v>
          </cell>
          <cell r="D240">
            <v>101120</v>
          </cell>
          <cell r="F240">
            <v>1</v>
          </cell>
          <cell r="G240" t="str">
            <v>3.2.10.1</v>
          </cell>
        </row>
        <row r="241">
          <cell r="A241" t="str">
            <v>811.1P14</v>
          </cell>
          <cell r="B241" t="str">
            <v>PRODUCTO ENROLLADO PARA CONTROL DE EROSION DEL TIPO 5C</v>
          </cell>
          <cell r="C241" t="str">
            <v>M²</v>
          </cell>
          <cell r="D241">
            <v>101120</v>
          </cell>
          <cell r="F241">
            <v>1</v>
          </cell>
          <cell r="G241" t="str">
            <v>3.2.10.1</v>
          </cell>
        </row>
        <row r="242">
          <cell r="A242" t="str">
            <v>812.1</v>
          </cell>
          <cell r="B242" t="str">
            <v>RECUBRIMIENTO CON MALLA Y MORTERO 1:4 DE e=5 CM</v>
          </cell>
          <cell r="C242" t="str">
            <v>M²</v>
          </cell>
          <cell r="D242">
            <v>119485</v>
          </cell>
          <cell r="F242">
            <v>1</v>
          </cell>
          <cell r="G242" t="str">
            <v>3.3.5.3</v>
          </cell>
        </row>
        <row r="243">
          <cell r="A243" t="str">
            <v>900.1</v>
          </cell>
          <cell r="B243" t="str">
            <v>TRANSPORTE DE MATERIALES PROVENIENTES DE LA EXPLAN, CANAL, PRESTA ENTRE 100 Y 1000 M</v>
          </cell>
          <cell r="C243" t="str">
            <v>M³-E</v>
          </cell>
          <cell r="D243">
            <v>983</v>
          </cell>
          <cell r="F243">
            <v>1</v>
          </cell>
          <cell r="G243" t="str">
            <v xml:space="preserve">3.6.9.3.1   </v>
          </cell>
        </row>
        <row r="244">
          <cell r="A244" t="str">
            <v>900.2</v>
          </cell>
          <cell r="B244" t="str">
            <v>TRANSPORTE DE MATERIALES PROVENIENTES DE LA EXPLAN, CANAL, PRESTA MAYOR A 1000 M</v>
          </cell>
          <cell r="C244" t="str">
            <v>M³-KM</v>
          </cell>
          <cell r="D244">
            <v>1207</v>
          </cell>
          <cell r="F244">
            <v>1</v>
          </cell>
          <cell r="G244" t="str">
            <v xml:space="preserve">3.6.9.3.1   </v>
          </cell>
        </row>
        <row r="245">
          <cell r="A245" t="str">
            <v>900.3</v>
          </cell>
          <cell r="B245" t="str">
            <v>TRANSPORTE DE MATERIAL PROVENIENTE DE DERRUMBES</v>
          </cell>
          <cell r="C245" t="str">
            <v>M³-KM</v>
          </cell>
          <cell r="D245">
            <v>947</v>
          </cell>
          <cell r="F245">
            <v>1</v>
          </cell>
          <cell r="G245" t="str">
            <v xml:space="preserve">3.6.9.3.1   </v>
          </cell>
        </row>
      </sheetData>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18000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6655</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row r="1">
          <cell r="A1" t="str">
            <v>200.1</v>
          </cell>
          <cell r="B1" t="str">
            <v>3.6.1.2.1</v>
          </cell>
        </row>
        <row r="2">
          <cell r="A2" t="str">
            <v>200.2</v>
          </cell>
          <cell r="B2" t="str">
            <v>3.6.1.2.3</v>
          </cell>
        </row>
        <row r="3">
          <cell r="A3" t="str">
            <v>200P1</v>
          </cell>
        </row>
        <row r="4">
          <cell r="A4" t="str">
            <v>200P2</v>
          </cell>
        </row>
        <row r="5">
          <cell r="A5" t="str">
            <v>201.1</v>
          </cell>
          <cell r="B5" t="str">
            <v>3.6.1.3.11</v>
          </cell>
        </row>
        <row r="6">
          <cell r="A6" t="str">
            <v>201.2</v>
          </cell>
          <cell r="B6" t="str">
            <v>3.6.1.3.11</v>
          </cell>
        </row>
        <row r="7">
          <cell r="A7" t="str">
            <v>201.3</v>
          </cell>
          <cell r="B7" t="str">
            <v>3.6.1.3.15</v>
          </cell>
        </row>
        <row r="8">
          <cell r="A8" t="str">
            <v>201.4</v>
          </cell>
          <cell r="B8" t="str">
            <v>3.6.1.3.14</v>
          </cell>
        </row>
        <row r="9">
          <cell r="A9" t="str">
            <v>201.5</v>
          </cell>
          <cell r="B9" t="str">
            <v>3.3.1.1</v>
          </cell>
        </row>
        <row r="10">
          <cell r="A10" t="str">
            <v>201.6</v>
          </cell>
          <cell r="B10" t="str">
            <v>3.6.1.3.11</v>
          </cell>
        </row>
        <row r="11">
          <cell r="A11" t="str">
            <v>201.6P</v>
          </cell>
          <cell r="B11" t="str">
            <v>3.6.1.3</v>
          </cell>
        </row>
        <row r="12">
          <cell r="A12" t="str">
            <v>201.10</v>
          </cell>
          <cell r="B12" t="str">
            <v>3.6.1.3.35</v>
          </cell>
        </row>
        <row r="13">
          <cell r="A13" t="str">
            <v>201.11</v>
          </cell>
          <cell r="B13" t="str">
            <v>3.6.1.3</v>
          </cell>
        </row>
        <row r="14">
          <cell r="A14" t="str">
            <v>201.11P10</v>
          </cell>
          <cell r="B14" t="str">
            <v>3.6.1.3</v>
          </cell>
        </row>
        <row r="15">
          <cell r="A15" t="str">
            <v>201.11P7</v>
          </cell>
          <cell r="B15" t="str">
            <v>3.6.1.3</v>
          </cell>
        </row>
        <row r="16">
          <cell r="A16" t="str">
            <v>201.11P8</v>
          </cell>
          <cell r="B16" t="str">
            <v>3.6.1.3</v>
          </cell>
        </row>
        <row r="17">
          <cell r="A17" t="str">
            <v>201.11P9</v>
          </cell>
          <cell r="B17" t="str">
            <v>3.6.1.3</v>
          </cell>
        </row>
        <row r="18">
          <cell r="A18" t="str">
            <v>201.12</v>
          </cell>
          <cell r="B18" t="str">
            <v>3.6.1.3.47</v>
          </cell>
        </row>
        <row r="19">
          <cell r="A19" t="str">
            <v>201.13</v>
          </cell>
          <cell r="B19" t="str">
            <v>3.6.1.3</v>
          </cell>
        </row>
        <row r="20">
          <cell r="A20" t="str">
            <v>201.14</v>
          </cell>
          <cell r="B20" t="str">
            <v>3.6.1.3.9</v>
          </cell>
        </row>
        <row r="21">
          <cell r="A21" t="str">
            <v>201.15</v>
          </cell>
          <cell r="B21" t="str">
            <v>3.6.1.3</v>
          </cell>
        </row>
        <row r="22">
          <cell r="A22" t="str">
            <v>201.16</v>
          </cell>
          <cell r="B22" t="str">
            <v>3.6.1.3</v>
          </cell>
        </row>
        <row r="23">
          <cell r="A23" t="str">
            <v>201.17</v>
          </cell>
          <cell r="B23" t="str">
            <v>3.6.1.3</v>
          </cell>
        </row>
        <row r="24">
          <cell r="A24" t="str">
            <v>201.18</v>
          </cell>
          <cell r="B24" t="str">
            <v>3.6.1.3.1</v>
          </cell>
        </row>
        <row r="25">
          <cell r="A25" t="str">
            <v>201.19</v>
          </cell>
          <cell r="B25" t="str">
            <v>3.6.1.3</v>
          </cell>
        </row>
        <row r="26">
          <cell r="A26" t="str">
            <v>201.20</v>
          </cell>
          <cell r="B26" t="str">
            <v>3.6.1.3</v>
          </cell>
        </row>
        <row r="27">
          <cell r="A27" t="str">
            <v>201.21</v>
          </cell>
          <cell r="B27" t="str">
            <v>3.6.1.3</v>
          </cell>
        </row>
        <row r="28">
          <cell r="A28" t="str">
            <v>201.22</v>
          </cell>
          <cell r="B28" t="str">
            <v>3.6.1.3.13</v>
          </cell>
        </row>
        <row r="29">
          <cell r="A29" t="str">
            <v>201.2P1</v>
          </cell>
        </row>
        <row r="30">
          <cell r="A30" t="str">
            <v>201.2P2</v>
          </cell>
        </row>
        <row r="31">
          <cell r="A31" t="str">
            <v>201.3</v>
          </cell>
          <cell r="B31" t="str">
            <v>3.6.1.3.33</v>
          </cell>
        </row>
        <row r="32">
          <cell r="A32" t="str">
            <v>201.4</v>
          </cell>
          <cell r="B32" t="str">
            <v/>
          </cell>
        </row>
        <row r="33">
          <cell r="A33" t="str">
            <v>201.5</v>
          </cell>
        </row>
        <row r="34">
          <cell r="A34" t="str">
            <v>201.6</v>
          </cell>
        </row>
        <row r="35">
          <cell r="A35" t="str">
            <v>201.7</v>
          </cell>
          <cell r="B35" t="str">
            <v xml:space="preserve">3.6.1.3.13  </v>
          </cell>
        </row>
        <row r="36">
          <cell r="A36" t="str">
            <v>201.8</v>
          </cell>
          <cell r="B36" t="str">
            <v>3.6.1.3.15</v>
          </cell>
        </row>
        <row r="37">
          <cell r="A37" t="str">
            <v>201.9</v>
          </cell>
          <cell r="B37" t="str">
            <v>3.6.1.3.33</v>
          </cell>
        </row>
        <row r="38">
          <cell r="A38" t="str">
            <v>210.1</v>
          </cell>
          <cell r="B38" t="str">
            <v>3.6.2.1.1 </v>
          </cell>
        </row>
        <row r="39">
          <cell r="A39" t="str">
            <v>210.1.1</v>
          </cell>
          <cell r="B39" t="str">
            <v xml:space="preserve">3.6.2.1.1 </v>
          </cell>
        </row>
        <row r="40">
          <cell r="A40" t="str">
            <v>210.1.1</v>
          </cell>
          <cell r="B40" t="str">
            <v xml:space="preserve">3.6.2.1.1 </v>
          </cell>
        </row>
        <row r="41">
          <cell r="A41" t="str">
            <v>210.1.2</v>
          </cell>
          <cell r="B41" t="str">
            <v>3.6.2.1.3 </v>
          </cell>
        </row>
        <row r="42">
          <cell r="A42" t="str">
            <v>210.2</v>
          </cell>
          <cell r="B42" t="str">
            <v>3.6.2.1.3</v>
          </cell>
        </row>
        <row r="43">
          <cell r="A43" t="str">
            <v>210.2 OTRA</v>
          </cell>
          <cell r="B43" t="str">
            <v>3.6.2.1.3 </v>
          </cell>
        </row>
        <row r="44">
          <cell r="A44" t="str">
            <v>210.2.1</v>
          </cell>
          <cell r="B44" t="str">
            <v>3.6.2.1.3</v>
          </cell>
        </row>
        <row r="45">
          <cell r="A45" t="str">
            <v>210.2.2</v>
          </cell>
          <cell r="B45" t="str">
            <v>3.6.2.1.5</v>
          </cell>
        </row>
        <row r="46">
          <cell r="A46" t="str">
            <v>210.2.3</v>
          </cell>
          <cell r="B46" t="str">
            <v>3.6.2.1.5</v>
          </cell>
        </row>
        <row r="47">
          <cell r="A47" t="str">
            <v>210.2.4</v>
          </cell>
          <cell r="B47" t="str">
            <v>3.6.2.1.5</v>
          </cell>
        </row>
        <row r="48">
          <cell r="A48" t="str">
            <v>210.3</v>
          </cell>
          <cell r="B48" t="str">
            <v>3.6.2.1.5</v>
          </cell>
        </row>
        <row r="49">
          <cell r="A49" t="str">
            <v>211.1</v>
          </cell>
          <cell r="B49" t="str">
            <v xml:space="preserve">3.6.2.2.1  </v>
          </cell>
        </row>
        <row r="50">
          <cell r="A50" t="str">
            <v>211.1P</v>
          </cell>
          <cell r="B50" t="str">
            <v>3.6.2.2</v>
          </cell>
        </row>
        <row r="51">
          <cell r="A51" t="str">
            <v>220.1</v>
          </cell>
          <cell r="B51" t="str">
            <v>3.6.2.3.1</v>
          </cell>
        </row>
        <row r="52">
          <cell r="A52" t="str">
            <v>221.1</v>
          </cell>
          <cell r="B52" t="str">
            <v>3.6.2.4.2</v>
          </cell>
        </row>
        <row r="53">
          <cell r="A53" t="str">
            <v>221.2</v>
          </cell>
          <cell r="B53" t="str">
            <v>3.6.2.4.1</v>
          </cell>
        </row>
        <row r="54">
          <cell r="A54" t="str">
            <v>225.1P</v>
          </cell>
        </row>
        <row r="55">
          <cell r="A55" t="str">
            <v>225.2P</v>
          </cell>
        </row>
        <row r="56">
          <cell r="A56" t="str">
            <v>230.1</v>
          </cell>
          <cell r="B56" t="str">
            <v>3.6.2.5.1</v>
          </cell>
        </row>
        <row r="57">
          <cell r="A57" t="str">
            <v>230.2</v>
          </cell>
          <cell r="B57" t="str">
            <v>3.6.2.5.2</v>
          </cell>
        </row>
        <row r="58">
          <cell r="A58" t="str">
            <v>231.1</v>
          </cell>
          <cell r="B58" t="str">
            <v>3.6.8.2 </v>
          </cell>
        </row>
        <row r="59">
          <cell r="A59" t="str">
            <v>232.1</v>
          </cell>
          <cell r="B59" t="str">
            <v>3.6.8.2 </v>
          </cell>
        </row>
        <row r="60">
          <cell r="A60" t="str">
            <v>234.1</v>
          </cell>
          <cell r="B60" t="str">
            <v>3.6.8.2 </v>
          </cell>
        </row>
        <row r="61">
          <cell r="A61" t="str">
            <v>310.1</v>
          </cell>
          <cell r="B61" t="str">
            <v>3.6.3.1.1</v>
          </cell>
        </row>
        <row r="62">
          <cell r="A62" t="str">
            <v>311.1</v>
          </cell>
          <cell r="B62" t="str">
            <v>3.6.3.2.1</v>
          </cell>
        </row>
        <row r="63">
          <cell r="A63" t="str">
            <v>311P1</v>
          </cell>
          <cell r="B63" t="str">
            <v>3.6.3.2</v>
          </cell>
        </row>
        <row r="64">
          <cell r="A64" t="str">
            <v>311P2</v>
          </cell>
          <cell r="B64" t="str">
            <v>3.6.3.2</v>
          </cell>
        </row>
        <row r="65">
          <cell r="A65" t="str">
            <v>311P3</v>
          </cell>
          <cell r="B65" t="str">
            <v>3.6.3.2</v>
          </cell>
        </row>
        <row r="66">
          <cell r="A66" t="str">
            <v>312.1</v>
          </cell>
          <cell r="B66" t="str">
            <v>3.6.3.2</v>
          </cell>
        </row>
        <row r="67">
          <cell r="A67" t="str">
            <v>312.2</v>
          </cell>
          <cell r="B67" t="str">
            <v>3.6.3.2</v>
          </cell>
        </row>
        <row r="68">
          <cell r="A68" t="str">
            <v>312.3</v>
          </cell>
          <cell r="B68" t="str">
            <v>3.6.3.2</v>
          </cell>
        </row>
        <row r="69">
          <cell r="A69" t="str">
            <v>312.4</v>
          </cell>
          <cell r="B69" t="str">
            <v>3.6.3.3</v>
          </cell>
        </row>
        <row r="70">
          <cell r="A70" t="str">
            <v>320.1</v>
          </cell>
          <cell r="B70" t="str">
            <v>3.6.3.4.4</v>
          </cell>
        </row>
        <row r="71">
          <cell r="A71" t="str">
            <v>320.2</v>
          </cell>
          <cell r="B71" t="str">
            <v>3.6.3.4.4</v>
          </cell>
        </row>
        <row r="72">
          <cell r="A72" t="str">
            <v>330.1</v>
          </cell>
          <cell r="B72" t="str">
            <v>3.6.3.6.2</v>
          </cell>
        </row>
        <row r="73">
          <cell r="A73" t="str">
            <v>330.2</v>
          </cell>
          <cell r="B73" t="str">
            <v>3.6.3.6.3</v>
          </cell>
        </row>
        <row r="74">
          <cell r="A74" t="str">
            <v>340.1</v>
          </cell>
          <cell r="B74" t="str">
            <v>3.6.3.7.1</v>
          </cell>
        </row>
        <row r="75">
          <cell r="A75" t="str">
            <v>340.2</v>
          </cell>
          <cell r="B75" t="str">
            <v>3.6.3.7.3</v>
          </cell>
        </row>
        <row r="76">
          <cell r="A76" t="str">
            <v>340.3</v>
          </cell>
          <cell r="B76" t="str">
            <v>3.6.3.7.5</v>
          </cell>
        </row>
        <row r="77">
          <cell r="A77" t="str">
            <v>341.1</v>
          </cell>
          <cell r="B77" t="str">
            <v>3.6.3.7</v>
          </cell>
        </row>
        <row r="78">
          <cell r="A78" t="str">
            <v>341.2</v>
          </cell>
          <cell r="B78" t="str">
            <v>3.6.3.7</v>
          </cell>
        </row>
        <row r="79">
          <cell r="A79" t="str">
            <v>342.1</v>
          </cell>
          <cell r="B79" t="str">
            <v>3.6.3.7</v>
          </cell>
        </row>
        <row r="80">
          <cell r="A80" t="str">
            <v>342P</v>
          </cell>
          <cell r="B80" t="str">
            <v>3.6.3.7.16 </v>
          </cell>
        </row>
        <row r="81">
          <cell r="A81" t="str">
            <v>410.1</v>
          </cell>
          <cell r="B81" t="str">
            <v>3.6.4.1.1</v>
          </cell>
        </row>
        <row r="82">
          <cell r="A82" t="str">
            <v>410.2</v>
          </cell>
          <cell r="B82" t="str">
            <v>3.6.4.1.2</v>
          </cell>
        </row>
        <row r="83">
          <cell r="A83" t="str">
            <v>411.1</v>
          </cell>
          <cell r="B83" t="str">
            <v>3.6.4.2.1</v>
          </cell>
        </row>
        <row r="84">
          <cell r="A84" t="str">
            <v>411.2</v>
          </cell>
          <cell r="B84" t="str">
            <v>3.6.4.2.2</v>
          </cell>
        </row>
        <row r="85">
          <cell r="A85" t="str">
            <v>411.3</v>
          </cell>
          <cell r="B85" t="str">
            <v>3.6.4.2.3</v>
          </cell>
        </row>
        <row r="86">
          <cell r="A86" t="str">
            <v>414.1</v>
          </cell>
          <cell r="B86" t="str">
            <v>3.6.4.1.3</v>
          </cell>
        </row>
        <row r="87">
          <cell r="A87" t="str">
            <v>414.2</v>
          </cell>
          <cell r="B87" t="str">
            <v>3.6.4.1.4</v>
          </cell>
        </row>
        <row r="88">
          <cell r="A88" t="str">
            <v>414.3</v>
          </cell>
          <cell r="B88" t="str">
            <v>3.6.4.1.5</v>
          </cell>
        </row>
        <row r="89">
          <cell r="A89" t="str">
            <v>414.4</v>
          </cell>
          <cell r="B89" t="str">
            <v>3.6.4.1.6</v>
          </cell>
        </row>
        <row r="90">
          <cell r="A90" t="str">
            <v>414.5</v>
          </cell>
          <cell r="B90" t="str">
            <v>3.6.4.1</v>
          </cell>
        </row>
        <row r="91">
          <cell r="A91" t="str">
            <v>415.1</v>
          </cell>
          <cell r="B91" t="str">
            <v>3.6.4.2.5</v>
          </cell>
        </row>
        <row r="92">
          <cell r="A92" t="str">
            <v>420.1</v>
          </cell>
          <cell r="B92" t="str">
            <v xml:space="preserve">3.6.4.3.1 </v>
          </cell>
        </row>
        <row r="93">
          <cell r="A93" t="str">
            <v>420.2</v>
          </cell>
          <cell r="B93" t="str">
            <v>3.6.4.3.2</v>
          </cell>
        </row>
        <row r="94">
          <cell r="A94" t="str">
            <v>421.1</v>
          </cell>
          <cell r="B94" t="str">
            <v>3.6.4.4.2</v>
          </cell>
        </row>
        <row r="95">
          <cell r="A95" t="str">
            <v>421.2</v>
          </cell>
          <cell r="B95" t="str">
            <v>3.6.4.4.3</v>
          </cell>
        </row>
        <row r="96">
          <cell r="A96" t="str">
            <v>421.3</v>
          </cell>
          <cell r="B96" t="str">
            <v>3.6.4.4.4</v>
          </cell>
        </row>
        <row r="97">
          <cell r="A97" t="str">
            <v>421.4</v>
          </cell>
          <cell r="B97" t="str">
            <v>3.6.4.4.5</v>
          </cell>
        </row>
        <row r="98">
          <cell r="A98" t="str">
            <v>430.1</v>
          </cell>
          <cell r="B98" t="str">
            <v>3.6.4.5.1</v>
          </cell>
        </row>
        <row r="99">
          <cell r="A99" t="str">
            <v>430.2</v>
          </cell>
          <cell r="B99" t="str">
            <v>3.6.4.5.2</v>
          </cell>
        </row>
        <row r="100">
          <cell r="A100" t="str">
            <v>431.1</v>
          </cell>
          <cell r="B100" t="str">
            <v>3.6.4.6.1</v>
          </cell>
        </row>
        <row r="101">
          <cell r="A101" t="str">
            <v>431.2</v>
          </cell>
          <cell r="B101" t="str">
            <v>3.6.4.6.2</v>
          </cell>
        </row>
        <row r="102">
          <cell r="A102" t="str">
            <v>432.1</v>
          </cell>
          <cell r="B102" t="str">
            <v>3.6.4.7.1</v>
          </cell>
        </row>
        <row r="103">
          <cell r="A103" t="str">
            <v>432.2</v>
          </cell>
          <cell r="B103" t="str">
            <v>3.6.4.7.1</v>
          </cell>
        </row>
        <row r="104">
          <cell r="A104" t="str">
            <v>433.1</v>
          </cell>
          <cell r="B104" t="str">
            <v>3.6.4.8.1</v>
          </cell>
        </row>
        <row r="105">
          <cell r="A105" t="str">
            <v>433.2</v>
          </cell>
          <cell r="B105" t="str">
            <v>3.6.4.8.2</v>
          </cell>
        </row>
        <row r="106">
          <cell r="A106" t="str">
            <v>433.3</v>
          </cell>
          <cell r="B106" t="str">
            <v>3.6.4.8.3</v>
          </cell>
        </row>
        <row r="107">
          <cell r="A107" t="str">
            <v>433.4</v>
          </cell>
          <cell r="B107" t="str">
            <v>3.6.4.8.4</v>
          </cell>
        </row>
        <row r="108">
          <cell r="A108" t="str">
            <v>433.5</v>
          </cell>
          <cell r="B108" t="str">
            <v>3.6.4.8.5</v>
          </cell>
        </row>
        <row r="109">
          <cell r="A109" t="str">
            <v>433.6</v>
          </cell>
          <cell r="B109" t="str">
            <v>3.6.4.8.6</v>
          </cell>
        </row>
        <row r="110">
          <cell r="A110" t="str">
            <v>433.7</v>
          </cell>
          <cell r="B110" t="str">
            <v>3.6.4.8.7</v>
          </cell>
        </row>
        <row r="111">
          <cell r="A111" t="str">
            <v>433.8</v>
          </cell>
          <cell r="B111" t="str">
            <v>3.6.4.8.8</v>
          </cell>
        </row>
        <row r="112">
          <cell r="A112" t="str">
            <v>440.1</v>
          </cell>
          <cell r="B112" t="str">
            <v>3.6.4.9.1</v>
          </cell>
        </row>
        <row r="113">
          <cell r="A113" t="str">
            <v>440.1P</v>
          </cell>
          <cell r="B113" t="str">
            <v>3.6.4.9</v>
          </cell>
        </row>
        <row r="114">
          <cell r="A114" t="str">
            <v>440.2</v>
          </cell>
          <cell r="B114" t="str">
            <v>3.6.4.9.2</v>
          </cell>
        </row>
        <row r="115">
          <cell r="A115" t="str">
            <v>440.2P</v>
          </cell>
          <cell r="B115" t="str">
            <v>3.6.4.9</v>
          </cell>
        </row>
        <row r="116">
          <cell r="A116" t="str">
            <v>440.3</v>
          </cell>
          <cell r="B116" t="str">
            <v>3.6.4.9.3</v>
          </cell>
        </row>
        <row r="117">
          <cell r="A117" t="str">
            <v>440.3P</v>
          </cell>
          <cell r="B117" t="str">
            <v>3.6.4.9</v>
          </cell>
        </row>
        <row r="118">
          <cell r="A118" t="str">
            <v>440.4</v>
          </cell>
          <cell r="B118" t="str">
            <v>3.6.4.9.4</v>
          </cell>
        </row>
        <row r="119">
          <cell r="A119" t="str">
            <v>441.1</v>
          </cell>
          <cell r="B119" t="str">
            <v>3.6.4.10.1</v>
          </cell>
        </row>
        <row r="120">
          <cell r="A120" t="str">
            <v>441.1P</v>
          </cell>
          <cell r="B120" t="str">
            <v>3.6.4.10</v>
          </cell>
        </row>
        <row r="121">
          <cell r="A121" t="str">
            <v>441.2</v>
          </cell>
          <cell r="B121" t="str">
            <v>3.6.4.10.2</v>
          </cell>
        </row>
        <row r="122">
          <cell r="A122" t="str">
            <v>441.2P</v>
          </cell>
          <cell r="B122" t="str">
            <v>3.6.4.10</v>
          </cell>
        </row>
        <row r="123">
          <cell r="A123" t="str">
            <v>441.3</v>
          </cell>
          <cell r="B123" t="str">
            <v>3.6.4.10.3</v>
          </cell>
        </row>
        <row r="124">
          <cell r="A124" t="str">
            <v>441.3P</v>
          </cell>
          <cell r="B124" t="str">
            <v>3.6.4.10</v>
          </cell>
        </row>
        <row r="125">
          <cell r="A125" t="str">
            <v>441.4</v>
          </cell>
          <cell r="B125" t="str">
            <v>3.6.4.10.4</v>
          </cell>
        </row>
        <row r="126">
          <cell r="A126" t="str">
            <v>450.1</v>
          </cell>
          <cell r="B126" t="str">
            <v>3.6.4.11.2</v>
          </cell>
        </row>
        <row r="127">
          <cell r="A127" t="str">
            <v>450.1.1</v>
          </cell>
          <cell r="B127" t="str">
            <v>3.6.4.11</v>
          </cell>
        </row>
        <row r="128">
          <cell r="A128" t="str">
            <v>450.1.2</v>
          </cell>
          <cell r="B128" t="str">
            <v>3.6.4.11</v>
          </cell>
        </row>
        <row r="129">
          <cell r="A129" t="str">
            <v>450.1P</v>
          </cell>
          <cell r="B129" t="str">
            <v>3.6.4.11</v>
          </cell>
        </row>
        <row r="130">
          <cell r="A130" t="str">
            <v>450.2</v>
          </cell>
          <cell r="B130" t="str">
            <v>3.6.4.11.3</v>
          </cell>
        </row>
        <row r="131">
          <cell r="A131" t="str">
            <v>450.2P</v>
          </cell>
          <cell r="B131" t="str">
            <v>3.6.4.11</v>
          </cell>
        </row>
        <row r="132">
          <cell r="A132" t="str">
            <v>450.3</v>
          </cell>
          <cell r="B132" t="str">
            <v>3.6.4.11.4</v>
          </cell>
        </row>
        <row r="133">
          <cell r="A133" t="str">
            <v>450.3P</v>
          </cell>
          <cell r="B133" t="str">
            <v>3.6.4.11</v>
          </cell>
        </row>
        <row r="134">
          <cell r="A134" t="str">
            <v>450.4</v>
          </cell>
          <cell r="B134" t="str">
            <v>3.6.4</v>
          </cell>
        </row>
        <row r="135">
          <cell r="A135" t="str">
            <v>450.5</v>
          </cell>
          <cell r="B135" t="str">
            <v>3.6.4</v>
          </cell>
        </row>
        <row r="136">
          <cell r="A136" t="str">
            <v>450.6</v>
          </cell>
          <cell r="B136" t="str">
            <v>3.6.4</v>
          </cell>
        </row>
        <row r="137">
          <cell r="A137" t="str">
            <v>450.7</v>
          </cell>
          <cell r="B137" t="str">
            <v>3.6.4</v>
          </cell>
        </row>
        <row r="138">
          <cell r="A138" t="str">
            <v>450.8</v>
          </cell>
          <cell r="B138" t="str">
            <v>3.6.4</v>
          </cell>
        </row>
        <row r="139">
          <cell r="A139" t="str">
            <v>450.9</v>
          </cell>
          <cell r="B139" t="str">
            <v>3.6.4.11.5</v>
          </cell>
        </row>
        <row r="140">
          <cell r="A140" t="str">
            <v>450.9P</v>
          </cell>
          <cell r="B140" t="str">
            <v>3.6.4.11.5</v>
          </cell>
        </row>
        <row r="141">
          <cell r="A141" t="str">
            <v>451.1</v>
          </cell>
          <cell r="B141" t="str">
            <v>3.6.4.12.1</v>
          </cell>
        </row>
        <row r="142">
          <cell r="A142" t="str">
            <v>451.1P</v>
          </cell>
          <cell r="B142" t="str">
            <v>3.6.4.12</v>
          </cell>
        </row>
        <row r="143">
          <cell r="A143" t="str">
            <v>451.2</v>
          </cell>
          <cell r="B143" t="str">
            <v>3.6.4.12.2</v>
          </cell>
        </row>
        <row r="144">
          <cell r="A144" t="str">
            <v>451.2P</v>
          </cell>
          <cell r="B144" t="str">
            <v>3.6.4.12</v>
          </cell>
        </row>
        <row r="145">
          <cell r="A145" t="str">
            <v>451.3</v>
          </cell>
          <cell r="B145" t="str">
            <v>3.6.4.12.3</v>
          </cell>
        </row>
        <row r="146">
          <cell r="A146" t="str">
            <v>451.3P</v>
          </cell>
          <cell r="B146" t="str">
            <v>3.6.4.12</v>
          </cell>
        </row>
        <row r="147">
          <cell r="A147" t="str">
            <v>451.4</v>
          </cell>
          <cell r="B147" t="str">
            <v>3.6.4.12</v>
          </cell>
        </row>
        <row r="148">
          <cell r="A148" t="str">
            <v>452.1</v>
          </cell>
          <cell r="B148" t="str">
            <v>3.6.4.13.1</v>
          </cell>
        </row>
        <row r="149">
          <cell r="A149" t="str">
            <v>452.1P</v>
          </cell>
          <cell r="B149" t="str">
            <v>3.6.4.13.1 </v>
          </cell>
        </row>
        <row r="150">
          <cell r="A150" t="str">
            <v>452.2</v>
          </cell>
          <cell r="B150" t="str">
            <v>3.6.4.13.2</v>
          </cell>
        </row>
        <row r="151">
          <cell r="A151" t="str">
            <v>452.2P</v>
          </cell>
          <cell r="B151" t="str">
            <v>3.6.4.13.2</v>
          </cell>
        </row>
        <row r="152">
          <cell r="A152" t="str">
            <v>452.3</v>
          </cell>
          <cell r="B152" t="str">
            <v>3.6.4.13.7</v>
          </cell>
        </row>
        <row r="153">
          <cell r="A153" t="str">
            <v>452.3P</v>
          </cell>
          <cell r="B153" t="str">
            <v>3.6.4.13.7</v>
          </cell>
        </row>
        <row r="154">
          <cell r="A154" t="str">
            <v>452.4</v>
          </cell>
          <cell r="B154" t="str">
            <v>3.6.4.13.8</v>
          </cell>
        </row>
        <row r="155">
          <cell r="A155" t="str">
            <v>452.4P</v>
          </cell>
          <cell r="B155" t="str">
            <v>3.6.4.13.8 </v>
          </cell>
        </row>
        <row r="156">
          <cell r="A156" t="str">
            <v>453.1</v>
          </cell>
          <cell r="B156" t="str">
            <v>3.6.4.13.7</v>
          </cell>
        </row>
        <row r="157">
          <cell r="A157" t="str">
            <v>460.1</v>
          </cell>
          <cell r="B157" t="str">
            <v>3.6.4.15.2</v>
          </cell>
        </row>
        <row r="158">
          <cell r="A158" t="str">
            <v>460P</v>
          </cell>
          <cell r="B158" t="str">
            <v>3.6.4.15</v>
          </cell>
        </row>
        <row r="159">
          <cell r="A159" t="str">
            <v>461.1</v>
          </cell>
          <cell r="B159" t="str">
            <v>3.6.4.16.1</v>
          </cell>
        </row>
        <row r="160">
          <cell r="A160" t="str">
            <v>461.2</v>
          </cell>
          <cell r="B160" t="str">
            <v>3.6.4.16.2</v>
          </cell>
        </row>
        <row r="161">
          <cell r="A161" t="str">
            <v>462.1</v>
          </cell>
          <cell r="B161" t="str">
            <v>3.6.4.17</v>
          </cell>
        </row>
        <row r="162">
          <cell r="A162" t="str">
            <v>462.1.1</v>
          </cell>
          <cell r="B162" t="str">
            <v>3.6.4.17.3</v>
          </cell>
        </row>
        <row r="163">
          <cell r="A163" t="str">
            <v>462.1.2</v>
          </cell>
          <cell r="B163" t="str">
            <v>3.6.4.17.4</v>
          </cell>
        </row>
        <row r="164">
          <cell r="A164" t="str">
            <v>462.1.3</v>
          </cell>
          <cell r="B164" t="str">
            <v/>
          </cell>
        </row>
        <row r="165">
          <cell r="A165" t="str">
            <v>462.2</v>
          </cell>
          <cell r="B165" t="str">
            <v>3.6.4.17</v>
          </cell>
        </row>
        <row r="166">
          <cell r="A166" t="str">
            <v>464.1</v>
          </cell>
          <cell r="B166" t="str">
            <v>3.6.8</v>
          </cell>
        </row>
        <row r="167">
          <cell r="A167" t="str">
            <v>464.2</v>
          </cell>
          <cell r="B167" t="str">
            <v>3.6.4.8 </v>
          </cell>
        </row>
        <row r="168">
          <cell r="A168" t="str">
            <v>464.3</v>
          </cell>
          <cell r="B168" t="str">
            <v>3.6.4.2</v>
          </cell>
        </row>
        <row r="169">
          <cell r="A169" t="str">
            <v>464.4</v>
          </cell>
          <cell r="B169" t="str">
            <v> 3.6.4.2.5 </v>
          </cell>
        </row>
        <row r="170">
          <cell r="A170" t="str">
            <v>465.1</v>
          </cell>
          <cell r="B170" t="str">
            <v>3.6.2.1</v>
          </cell>
        </row>
        <row r="171">
          <cell r="A171" t="str">
            <v>466.1</v>
          </cell>
          <cell r="B171" t="str">
            <v>3.6.4.7</v>
          </cell>
        </row>
        <row r="172">
          <cell r="A172" t="str">
            <v>466.2</v>
          </cell>
          <cell r="B172" t="str">
            <v>3.6.4.7</v>
          </cell>
        </row>
        <row r="173">
          <cell r="A173" t="str">
            <v>500.1</v>
          </cell>
          <cell r="B173" t="str">
            <v>3.6.5.1</v>
          </cell>
        </row>
        <row r="174">
          <cell r="A174" t="str">
            <v>501.1</v>
          </cell>
          <cell r="B174" t="str">
            <v>1.35.1.1.3</v>
          </cell>
        </row>
        <row r="175">
          <cell r="A175" t="str">
            <v>510.1</v>
          </cell>
          <cell r="B175" t="str">
            <v>3.6.5.2.10</v>
          </cell>
        </row>
        <row r="176">
          <cell r="A176" t="str">
            <v>600.1</v>
          </cell>
          <cell r="B176" t="str">
            <v>3.6.6.1.9</v>
          </cell>
        </row>
        <row r="177">
          <cell r="A177" t="str">
            <v>600.2</v>
          </cell>
          <cell r="B177" t="str">
            <v>3.6.6.1.9</v>
          </cell>
        </row>
        <row r="178">
          <cell r="A178" t="str">
            <v>600.2P</v>
          </cell>
          <cell r="B178" t="str">
            <v>3.6.6.1</v>
          </cell>
        </row>
        <row r="179">
          <cell r="A179" t="str">
            <v>600.3</v>
          </cell>
          <cell r="B179" t="str">
            <v>3.6.6.1.9</v>
          </cell>
        </row>
        <row r="180">
          <cell r="A180" t="str">
            <v>600.4</v>
          </cell>
          <cell r="B180" t="str">
            <v xml:space="preserve">3.6.6.1.10  </v>
          </cell>
        </row>
        <row r="181">
          <cell r="A181" t="str">
            <v>600.4P</v>
          </cell>
          <cell r="B181" t="str">
            <v>3.6.6.1</v>
          </cell>
        </row>
        <row r="182">
          <cell r="A182" t="str">
            <v>600.5</v>
          </cell>
          <cell r="B182" t="str">
            <v>3.6.6.1.11</v>
          </cell>
        </row>
        <row r="183">
          <cell r="A183" t="str">
            <v>600.5P</v>
          </cell>
          <cell r="B183" t="str">
            <v>3.6.6.1</v>
          </cell>
        </row>
        <row r="184">
          <cell r="A184" t="str">
            <v>610.1</v>
          </cell>
          <cell r="B184" t="str">
            <v xml:space="preserve">3.6.6.2.1   </v>
          </cell>
        </row>
        <row r="185">
          <cell r="A185" t="str">
            <v>610.2</v>
          </cell>
          <cell r="B185" t="str">
            <v>3.6.6.2.4</v>
          </cell>
        </row>
        <row r="186">
          <cell r="A186" t="str">
            <v>620.1</v>
          </cell>
          <cell r="B186" t="str">
            <v>3.6.6.3.1</v>
          </cell>
        </row>
        <row r="187">
          <cell r="A187" t="str">
            <v>620.2</v>
          </cell>
          <cell r="B187" t="str">
            <v>3.6.6.3.2</v>
          </cell>
        </row>
        <row r="188">
          <cell r="A188" t="str">
            <v>620.3</v>
          </cell>
          <cell r="B188" t="str">
            <v>3.6.6.4.6</v>
          </cell>
        </row>
        <row r="189">
          <cell r="A189" t="str">
            <v>620P</v>
          </cell>
          <cell r="B189" t="str">
            <v>3.6.6.4</v>
          </cell>
        </row>
        <row r="190">
          <cell r="A190" t="str">
            <v>621.1</v>
          </cell>
          <cell r="B190" t="str">
            <v>3.6.6.4.1</v>
          </cell>
        </row>
        <row r="191">
          <cell r="A191" t="str">
            <v>621.1P</v>
          </cell>
          <cell r="B191" t="str">
            <v>3.6.6.4</v>
          </cell>
        </row>
        <row r="192">
          <cell r="A192" t="str">
            <v>621.1P2</v>
          </cell>
          <cell r="B192" t="str">
            <v>3.6.6.4</v>
          </cell>
        </row>
        <row r="193">
          <cell r="A193" t="str">
            <v>621.1P3</v>
          </cell>
          <cell r="B193" t="str">
            <v>3.6.6.4</v>
          </cell>
        </row>
        <row r="194">
          <cell r="A194" t="str">
            <v>621.1P4</v>
          </cell>
          <cell r="B194" t="str">
            <v>3.6.6.4</v>
          </cell>
        </row>
        <row r="195">
          <cell r="A195" t="str">
            <v>621.1P5</v>
          </cell>
          <cell r="B195" t="str">
            <v>3.6.6.4</v>
          </cell>
        </row>
        <row r="196">
          <cell r="A196" t="str">
            <v>621.1P6</v>
          </cell>
          <cell r="B196" t="str">
            <v>3.6.6.4</v>
          </cell>
        </row>
        <row r="197">
          <cell r="A197" t="str">
            <v>621.1P7</v>
          </cell>
          <cell r="B197" t="str">
            <v>3.6.6.4</v>
          </cell>
        </row>
        <row r="198">
          <cell r="A198" t="str">
            <v>621.2</v>
          </cell>
          <cell r="B198" t="str">
            <v>3.6.6.4.2</v>
          </cell>
        </row>
        <row r="199">
          <cell r="A199" t="str">
            <v>621.3</v>
          </cell>
          <cell r="B199" t="str">
            <v>3.6.6.4.3</v>
          </cell>
        </row>
        <row r="200">
          <cell r="A200" t="str">
            <v>621.4</v>
          </cell>
          <cell r="B200" t="str">
            <v xml:space="preserve"> 3.6.6.4.4</v>
          </cell>
        </row>
        <row r="201">
          <cell r="A201" t="str">
            <v>621.5</v>
          </cell>
          <cell r="B201" t="str">
            <v>3.6.6.5.5</v>
          </cell>
        </row>
        <row r="202">
          <cell r="A202" t="str">
            <v>621.5P</v>
          </cell>
          <cell r="B202" t="str">
            <v>3.6.6.4.5</v>
          </cell>
        </row>
        <row r="203">
          <cell r="A203" t="str">
            <v>621.6</v>
          </cell>
          <cell r="B203" t="str">
            <v xml:space="preserve"> 3.6.6.4.6 </v>
          </cell>
        </row>
        <row r="204">
          <cell r="A204" t="str">
            <v>622.1</v>
          </cell>
          <cell r="B204" t="str">
            <v>3.6.6.5.1</v>
          </cell>
        </row>
        <row r="205">
          <cell r="A205" t="str">
            <v>622.2</v>
          </cell>
          <cell r="B205" t="str">
            <v>3.6.6.5.3</v>
          </cell>
        </row>
        <row r="206">
          <cell r="A206" t="str">
            <v>622.3</v>
          </cell>
          <cell r="B206" t="str">
            <v>3.6.6.5.2</v>
          </cell>
        </row>
        <row r="207">
          <cell r="A207" t="str">
            <v>622.4</v>
          </cell>
          <cell r="B207" t="str">
            <v>3.6.6.5.4 </v>
          </cell>
        </row>
        <row r="208">
          <cell r="A208" t="str">
            <v>622.5</v>
          </cell>
          <cell r="B208" t="str">
            <v>3.6.6.5.5</v>
          </cell>
        </row>
        <row r="209">
          <cell r="A209" t="str">
            <v>621.7</v>
          </cell>
          <cell r="B209" t="str">
            <v>3.6.6.4</v>
          </cell>
        </row>
        <row r="210">
          <cell r="A210" t="str">
            <v>623.1</v>
          </cell>
          <cell r="B210" t="str">
            <v>3.6.6.8</v>
          </cell>
        </row>
        <row r="211">
          <cell r="A211" t="str">
            <v>623.2</v>
          </cell>
          <cell r="B211" t="str">
            <v>3.6.6.8</v>
          </cell>
        </row>
        <row r="212">
          <cell r="A212" t="str">
            <v>630.1</v>
          </cell>
          <cell r="B212" t="str">
            <v>3.6.6.6.8</v>
          </cell>
        </row>
        <row r="213">
          <cell r="A213" t="str">
            <v>630.2</v>
          </cell>
          <cell r="B213" t="str">
            <v>3.6.6.6.17</v>
          </cell>
        </row>
        <row r="214">
          <cell r="A214" t="str">
            <v>630.3</v>
          </cell>
          <cell r="B214" t="str">
            <v xml:space="preserve"> 3.6.6.6.26</v>
          </cell>
        </row>
        <row r="215">
          <cell r="A215" t="str">
            <v>630.4</v>
          </cell>
          <cell r="B215" t="str">
            <v xml:space="preserve">3.6.6.6.35 </v>
          </cell>
        </row>
        <row r="216">
          <cell r="A216" t="str">
            <v>630.5</v>
          </cell>
          <cell r="B216" t="str">
            <v>3.6.6.6.44</v>
          </cell>
        </row>
        <row r="217">
          <cell r="A217" t="str">
            <v>630.6</v>
          </cell>
          <cell r="B217" t="str">
            <v>3.6.6.6.46</v>
          </cell>
        </row>
        <row r="218">
          <cell r="A218" t="str">
            <v>630.7</v>
          </cell>
          <cell r="B218" t="str">
            <v>3.6.6.6.47</v>
          </cell>
        </row>
        <row r="219">
          <cell r="A219" t="str">
            <v>630P</v>
          </cell>
          <cell r="B219" t="str">
            <v>3.3.5.3.6</v>
          </cell>
        </row>
        <row r="220">
          <cell r="A220" t="str">
            <v>631.1</v>
          </cell>
          <cell r="B220" t="str">
            <v>3.6.6.21.2</v>
          </cell>
        </row>
        <row r="221">
          <cell r="A221" t="str">
            <v>631P</v>
          </cell>
          <cell r="B221" t="str">
            <v>3.6.6.21.2</v>
          </cell>
        </row>
        <row r="222">
          <cell r="A222" t="str">
            <v>632.1</v>
          </cell>
          <cell r="B222" t="str">
            <v>3.6.6.7.1</v>
          </cell>
        </row>
        <row r="223">
          <cell r="A223" t="str">
            <v>632.2</v>
          </cell>
          <cell r="B223" t="str">
            <v>3.6.6.7.2</v>
          </cell>
        </row>
        <row r="224">
          <cell r="A224" t="str">
            <v>632P</v>
          </cell>
          <cell r="B224" t="str">
            <v>3.6.6.11</v>
          </cell>
        </row>
        <row r="225">
          <cell r="A225" t="str">
            <v>640.1</v>
          </cell>
          <cell r="B225" t="str">
            <v>3.6.6.8.1 </v>
          </cell>
        </row>
        <row r="226">
          <cell r="A226" t="str">
            <v>640.1P</v>
          </cell>
          <cell r="B226" t="str">
            <v> 3.6.6.11</v>
          </cell>
        </row>
        <row r="227">
          <cell r="A227" t="str">
            <v>640.1P1</v>
          </cell>
          <cell r="B227" t="str">
            <v> 3.6.6.11.5</v>
          </cell>
        </row>
        <row r="228">
          <cell r="A228" t="str">
            <v>640.2</v>
          </cell>
          <cell r="B228" t="str">
            <v> 3.6.6.8.2 </v>
          </cell>
        </row>
        <row r="229">
          <cell r="A229" t="str">
            <v>640.2</v>
          </cell>
          <cell r="B229" t="str">
            <v>3.6.6.11</v>
          </cell>
        </row>
        <row r="230">
          <cell r="A230" t="str">
            <v>640.3</v>
          </cell>
          <cell r="B230" t="str">
            <v> 3.6.6.8.3 </v>
          </cell>
        </row>
        <row r="231">
          <cell r="A231" t="str">
            <v>641.1</v>
          </cell>
          <cell r="B231" t="str">
            <v>3.6.6.9.1</v>
          </cell>
        </row>
        <row r="232">
          <cell r="A232" t="str">
            <v>641.2</v>
          </cell>
          <cell r="B232" t="str">
            <v>3.6.6.9</v>
          </cell>
        </row>
        <row r="233">
          <cell r="A233" t="str">
            <v>642P1</v>
          </cell>
          <cell r="B233" t="str">
            <v>3.6.6.10</v>
          </cell>
        </row>
        <row r="234">
          <cell r="A234" t="str">
            <v>642P2</v>
          </cell>
          <cell r="B234" t="str">
            <v>3.6.6.10</v>
          </cell>
        </row>
        <row r="235">
          <cell r="A235" t="str">
            <v>642P3</v>
          </cell>
          <cell r="B235" t="str">
            <v>3.6.6.10</v>
          </cell>
        </row>
        <row r="236">
          <cell r="A236" t="str">
            <v>642.1</v>
          </cell>
          <cell r="B236" t="str">
            <v>3.6.6.10.1</v>
          </cell>
        </row>
        <row r="237">
          <cell r="A237" t="str">
            <v>642.2</v>
          </cell>
          <cell r="B237" t="str">
            <v>3.6.6.10.2</v>
          </cell>
        </row>
        <row r="238">
          <cell r="A238" t="str">
            <v>650.1</v>
          </cell>
          <cell r="B238" t="str">
            <v>3.6.6.11.1</v>
          </cell>
        </row>
        <row r="239">
          <cell r="A239" t="str">
            <v>650.2</v>
          </cell>
          <cell r="B239" t="str">
            <v>3.6.6.11.2</v>
          </cell>
        </row>
        <row r="240">
          <cell r="A240" t="str">
            <v>650.3</v>
          </cell>
          <cell r="B240" t="str">
            <v>3.6.6.11.7</v>
          </cell>
        </row>
        <row r="241">
          <cell r="A241" t="str">
            <v>650.3 OTRO</v>
          </cell>
          <cell r="B241" t="str">
            <v>3.6.6.11.7</v>
          </cell>
        </row>
        <row r="242">
          <cell r="A242" t="str">
            <v>650.3P</v>
          </cell>
          <cell r="B242" t="str">
            <v>3.6.6.11</v>
          </cell>
        </row>
        <row r="243">
          <cell r="A243" t="str">
            <v>650.4</v>
          </cell>
          <cell r="B243" t="str">
            <v>3.6.6.11.6</v>
          </cell>
        </row>
        <row r="244">
          <cell r="A244" t="str">
            <v>660.1</v>
          </cell>
          <cell r="B244" t="str">
            <v>3.6.6.12.9 </v>
          </cell>
        </row>
        <row r="245">
          <cell r="A245" t="str">
            <v>660.1</v>
          </cell>
          <cell r="B245" t="str">
            <v>3.6.6.12.7</v>
          </cell>
        </row>
        <row r="246">
          <cell r="A246" t="str">
            <v>660.2</v>
          </cell>
          <cell r="B246" t="str">
            <v>3.6.6.12.8</v>
          </cell>
        </row>
        <row r="247">
          <cell r="A247" t="str">
            <v>660.3</v>
          </cell>
          <cell r="B247" t="str">
            <v>3.6.6.12.9</v>
          </cell>
        </row>
        <row r="248">
          <cell r="A248" t="str">
            <v>661 OTRO</v>
          </cell>
          <cell r="B248" t="str">
            <v>3.6.6.13</v>
          </cell>
        </row>
        <row r="249">
          <cell r="A249" t="str">
            <v>661.1</v>
          </cell>
          <cell r="B249" t="str">
            <v>3.6.6.13.4</v>
          </cell>
        </row>
        <row r="250">
          <cell r="A250" t="str">
            <v>661.1.1</v>
          </cell>
          <cell r="B250" t="str">
            <v>3.6.6.13</v>
          </cell>
        </row>
        <row r="251">
          <cell r="A251" t="str">
            <v>661.1.2</v>
          </cell>
          <cell r="B251" t="str">
            <v>3.6.6.13</v>
          </cell>
        </row>
        <row r="252">
          <cell r="A252" t="str">
            <v>661.1P</v>
          </cell>
          <cell r="B252" t="str">
            <v>3.6.6.13</v>
          </cell>
        </row>
        <row r="253">
          <cell r="A253" t="str">
            <v>661.2</v>
          </cell>
          <cell r="B253" t="str">
            <v>3.6.6.13.20</v>
          </cell>
        </row>
        <row r="254">
          <cell r="A254" t="str">
            <v>661.3</v>
          </cell>
          <cell r="B254" t="str">
            <v> 3.6.6.13.4 </v>
          </cell>
        </row>
        <row r="255">
          <cell r="A255" t="str">
            <v>662.1</v>
          </cell>
          <cell r="B255" t="str">
            <v>3.3.14.19.1</v>
          </cell>
        </row>
        <row r="256">
          <cell r="A256" t="str">
            <v>662.2</v>
          </cell>
          <cell r="B256" t="str">
            <v>3.6.6.14</v>
          </cell>
        </row>
        <row r="257">
          <cell r="A257" t="str">
            <v>670.1</v>
          </cell>
          <cell r="B257" t="str">
            <v>3.6.6.15.2</v>
          </cell>
        </row>
        <row r="258">
          <cell r="A258" t="str">
            <v>670.1P</v>
          </cell>
          <cell r="B258" t="str">
            <v>3.6.6.15.2</v>
          </cell>
        </row>
        <row r="259">
          <cell r="A259" t="str">
            <v>670.2</v>
          </cell>
          <cell r="B259" t="str">
            <v>3.6.6.15.2</v>
          </cell>
        </row>
        <row r="260">
          <cell r="A260" t="str">
            <v>671.1</v>
          </cell>
          <cell r="B260" t="str">
            <v>3.6.6.16.1</v>
          </cell>
        </row>
        <row r="261">
          <cell r="A261" t="str">
            <v>671.2</v>
          </cell>
          <cell r="B261" t="str">
            <v> 3.6.6.16.8</v>
          </cell>
        </row>
        <row r="262">
          <cell r="A262" t="str">
            <v>672.1</v>
          </cell>
          <cell r="B262" t="str">
            <v>3.6.6.19.2</v>
          </cell>
        </row>
        <row r="263">
          <cell r="A263" t="str">
            <v>673.1</v>
          </cell>
          <cell r="B263" t="str">
            <v>3.6.6.19.2</v>
          </cell>
        </row>
        <row r="264">
          <cell r="A264" t="str">
            <v>673.2</v>
          </cell>
          <cell r="B264" t="str">
            <v>3.6.8.1.2</v>
          </cell>
        </row>
        <row r="265">
          <cell r="A265" t="str">
            <v>673.2P</v>
          </cell>
          <cell r="B265" t="str">
            <v>3.6.8.1</v>
          </cell>
        </row>
        <row r="266">
          <cell r="A266" t="str">
            <v>673.3</v>
          </cell>
          <cell r="B266" t="str">
            <v>3.6.8.1.2</v>
          </cell>
        </row>
        <row r="267">
          <cell r="A267" t="str">
            <v>674.1</v>
          </cell>
          <cell r="B267" t="str">
            <v>3.6.6.20.1</v>
          </cell>
        </row>
        <row r="268">
          <cell r="A268" t="str">
            <v>674.2</v>
          </cell>
          <cell r="B268" t="str">
            <v>3.6.6.20.2</v>
          </cell>
        </row>
        <row r="269">
          <cell r="A269" t="str">
            <v>675.1</v>
          </cell>
          <cell r="B269" t="str">
            <v> 3.6.8.2.6 </v>
          </cell>
        </row>
        <row r="270">
          <cell r="A270" t="str">
            <v>675.2</v>
          </cell>
          <cell r="B270" t="str">
            <v>3.6.4.2</v>
          </cell>
        </row>
        <row r="271">
          <cell r="A271" t="str">
            <v>675.3</v>
          </cell>
          <cell r="B271" t="str">
            <v>3.6.4.1.2</v>
          </cell>
        </row>
        <row r="272">
          <cell r="A272" t="str">
            <v>676.1</v>
          </cell>
          <cell r="B272" t="str">
            <v> 3.6.8.2.2 </v>
          </cell>
        </row>
        <row r="273">
          <cell r="A273" t="str">
            <v>680.1P</v>
          </cell>
          <cell r="B273" t="str">
            <v>3.6.6.20.1 </v>
          </cell>
        </row>
        <row r="274">
          <cell r="A274" t="str">
            <v>680.1</v>
          </cell>
          <cell r="B274" t="str">
            <v>3.6.6.20.1</v>
          </cell>
        </row>
        <row r="275">
          <cell r="A275" t="str">
            <v>680.2</v>
          </cell>
          <cell r="B275" t="str">
            <v>3.6.6.20.2</v>
          </cell>
        </row>
        <row r="276">
          <cell r="A276" t="str">
            <v>680.3</v>
          </cell>
          <cell r="B276" t="str">
            <v>3.6.6.20.3</v>
          </cell>
        </row>
        <row r="277">
          <cell r="A277" t="str">
            <v>680P</v>
          </cell>
          <cell r="B277" t="str">
            <v>3.3.11.3</v>
          </cell>
        </row>
        <row r="278">
          <cell r="A278" t="str">
            <v>681.1</v>
          </cell>
          <cell r="B278" t="str">
            <v xml:space="preserve">3.6.6.21.1  </v>
          </cell>
        </row>
        <row r="279">
          <cell r="A279" t="str">
            <v>682.1</v>
          </cell>
          <cell r="B279" t="str">
            <v>3.2.7.5.3</v>
          </cell>
        </row>
        <row r="280">
          <cell r="A280" t="str">
            <v>683P</v>
          </cell>
          <cell r="B280" t="str">
            <v> 3.6.6.14</v>
          </cell>
        </row>
        <row r="281">
          <cell r="A281" t="str">
            <v>690.1</v>
          </cell>
          <cell r="B281" t="str">
            <v>3.6.7.1.1</v>
          </cell>
        </row>
        <row r="282">
          <cell r="A282" t="str">
            <v>700.1</v>
          </cell>
          <cell r="B282" t="str">
            <v>3.6.7.1.1</v>
          </cell>
        </row>
        <row r="283">
          <cell r="A283" t="str">
            <v>700.2</v>
          </cell>
          <cell r="B283" t="str">
            <v>3.6.7.1.6</v>
          </cell>
        </row>
        <row r="284">
          <cell r="A284" t="str">
            <v>700.3</v>
          </cell>
          <cell r="B284" t="str">
            <v> 3.6.7.1.2</v>
          </cell>
        </row>
        <row r="285">
          <cell r="A285" t="str">
            <v>700.4</v>
          </cell>
          <cell r="B285" t="str">
            <v>3.6.7.1.6</v>
          </cell>
        </row>
        <row r="286">
          <cell r="A286" t="str">
            <v>700P</v>
          </cell>
          <cell r="B286" t="str">
            <v>3.6.7</v>
          </cell>
        </row>
        <row r="287">
          <cell r="A287" t="str">
            <v>701.1</v>
          </cell>
          <cell r="B287" t="str">
            <v>3.6.7.2.1</v>
          </cell>
        </row>
        <row r="288">
          <cell r="A288" t="str">
            <v>701P</v>
          </cell>
          <cell r="B288" t="str">
            <v>3.6.7.2</v>
          </cell>
        </row>
        <row r="289">
          <cell r="A289" t="str">
            <v>710.1</v>
          </cell>
          <cell r="B289" t="str">
            <v>3.6.7.3.13</v>
          </cell>
        </row>
        <row r="290">
          <cell r="A290" t="str">
            <v>710.1.1</v>
          </cell>
          <cell r="B290" t="str">
            <v>3.6.7.3.39</v>
          </cell>
        </row>
        <row r="291">
          <cell r="A291" t="str">
            <v>710.1.3</v>
          </cell>
          <cell r="B291" t="str">
            <v>3.6.7.3</v>
          </cell>
        </row>
        <row r="292">
          <cell r="A292" t="str">
            <v>710.1.4</v>
          </cell>
          <cell r="B292" t="str">
            <v>3.6.7.3</v>
          </cell>
        </row>
        <row r="293">
          <cell r="A293" t="str">
            <v>710.1.5</v>
          </cell>
          <cell r="B293" t="str">
            <v>3.6.7.3</v>
          </cell>
        </row>
        <row r="294">
          <cell r="A294" t="str">
            <v>710.2</v>
          </cell>
          <cell r="B294" t="str">
            <v>3.6.7.3</v>
          </cell>
        </row>
        <row r="295">
          <cell r="A295" t="str">
            <v>710.3</v>
          </cell>
          <cell r="B295" t="str">
            <v>3.6.7.3</v>
          </cell>
        </row>
        <row r="296">
          <cell r="A296" t="str">
            <v>710.4</v>
          </cell>
          <cell r="B296" t="str">
            <v>3.6.7.3</v>
          </cell>
        </row>
        <row r="297">
          <cell r="A297" t="str">
            <v>710.5</v>
          </cell>
          <cell r="B297" t="str">
            <v>3.6.7.3</v>
          </cell>
        </row>
        <row r="298">
          <cell r="A298" t="str">
            <v>720.1</v>
          </cell>
          <cell r="B298" t="str">
            <v>3.6.7.4.1</v>
          </cell>
        </row>
        <row r="299">
          <cell r="A299" t="str">
            <v>730.1</v>
          </cell>
          <cell r="B299" t="str">
            <v>3.6.7.5.1</v>
          </cell>
        </row>
        <row r="300">
          <cell r="A300" t="str">
            <v>730.2</v>
          </cell>
          <cell r="B300" t="str">
            <v>3.6.7.5.2</v>
          </cell>
        </row>
        <row r="301">
          <cell r="A301" t="str">
            <v>730.2</v>
          </cell>
          <cell r="B301" t="str">
            <v>3.6.7.5.2</v>
          </cell>
        </row>
        <row r="302">
          <cell r="A302" t="str">
            <v>730.3</v>
          </cell>
          <cell r="B302" t="str">
            <v>3.6.7.5.3</v>
          </cell>
        </row>
        <row r="303">
          <cell r="A303" t="str">
            <v>731.1</v>
          </cell>
          <cell r="B303" t="str">
            <v>3.6.6.21</v>
          </cell>
        </row>
        <row r="304">
          <cell r="A304" t="str">
            <v>740.1</v>
          </cell>
          <cell r="B304" t="str">
            <v>3.6.7.6.1</v>
          </cell>
        </row>
        <row r="305">
          <cell r="A305" t="str">
            <v>741.1P1</v>
          </cell>
          <cell r="B305" t="str">
            <v>3.6.7</v>
          </cell>
        </row>
        <row r="306">
          <cell r="A306" t="str">
            <v>741.1P2</v>
          </cell>
          <cell r="B306" t="str">
            <v>3.6.7</v>
          </cell>
        </row>
        <row r="307">
          <cell r="A307" t="str">
            <v>741.1P3</v>
          </cell>
          <cell r="B307" t="str">
            <v>3.6.7</v>
          </cell>
        </row>
        <row r="308">
          <cell r="A308" t="str">
            <v>800.1</v>
          </cell>
          <cell r="B308" t="str">
            <v>3.6.9.1.4</v>
          </cell>
        </row>
        <row r="309">
          <cell r="A309" t="str">
            <v>800.2</v>
          </cell>
          <cell r="B309" t="str">
            <v>3.6.9.1.10</v>
          </cell>
        </row>
        <row r="310">
          <cell r="A310" t="str">
            <v>800.3</v>
          </cell>
          <cell r="B310" t="str">
            <v>3.6.9.1.6</v>
          </cell>
        </row>
        <row r="311">
          <cell r="A311" t="str">
            <v>800.4</v>
          </cell>
          <cell r="B311" t="str">
            <v>3.6.9.1.13</v>
          </cell>
        </row>
        <row r="312">
          <cell r="A312" t="str">
            <v>800P</v>
          </cell>
          <cell r="B312" t="str">
            <v>3.6.9.1.30</v>
          </cell>
        </row>
        <row r="313">
          <cell r="A313" t="str">
            <v>801.1</v>
          </cell>
          <cell r="B313" t="str">
            <v>3.6.1.2</v>
          </cell>
        </row>
        <row r="314">
          <cell r="A314" t="str">
            <v>801.2</v>
          </cell>
          <cell r="B314" t="str">
            <v>3.6.9.4.12</v>
          </cell>
        </row>
        <row r="315">
          <cell r="A315" t="str">
            <v>801.3</v>
          </cell>
          <cell r="B315" t="str">
            <v>3.6.9.4.12</v>
          </cell>
        </row>
        <row r="316">
          <cell r="A316" t="str">
            <v>801.4</v>
          </cell>
          <cell r="B316" t="str">
            <v>3.6.9.4.12</v>
          </cell>
        </row>
        <row r="317">
          <cell r="A317" t="str">
            <v>801.5</v>
          </cell>
          <cell r="B317" t="str">
            <v>3.6.9.4.8</v>
          </cell>
        </row>
        <row r="318">
          <cell r="A318" t="str">
            <v>801.6</v>
          </cell>
          <cell r="B318" t="str">
            <v>3.6.9.4.10</v>
          </cell>
        </row>
        <row r="319">
          <cell r="A319" t="str">
            <v>801.7</v>
          </cell>
          <cell r="B319" t="str">
            <v>3.6.9.4</v>
          </cell>
        </row>
        <row r="320">
          <cell r="A320" t="str">
            <v>810.1</v>
          </cell>
          <cell r="B320" t="str">
            <v>3.6.9.2.1</v>
          </cell>
        </row>
        <row r="321">
          <cell r="A321" t="str">
            <v>810.2</v>
          </cell>
          <cell r="B321" t="str">
            <v>3.6.9.2.2</v>
          </cell>
        </row>
        <row r="322">
          <cell r="A322" t="str">
            <v>810.3</v>
          </cell>
          <cell r="B322" t="str">
            <v>3.2.9.1.1</v>
          </cell>
        </row>
        <row r="323">
          <cell r="A323" t="str">
            <v>810.1P</v>
          </cell>
          <cell r="B323" t="str">
            <v> 3.6.9.2</v>
          </cell>
        </row>
        <row r="324">
          <cell r="A324" t="str">
            <v>811.1</v>
          </cell>
          <cell r="B324" t="str">
            <v>3.2.10.1</v>
          </cell>
        </row>
        <row r="325">
          <cell r="A325" t="str">
            <v>811.1P1</v>
          </cell>
          <cell r="B325" t="str">
            <v>3.2.10.1</v>
          </cell>
        </row>
        <row r="326">
          <cell r="A326" t="str">
            <v>811.1P10</v>
          </cell>
          <cell r="B326" t="str">
            <v>3.2.10.1</v>
          </cell>
        </row>
        <row r="327">
          <cell r="A327" t="str">
            <v>811.1P11</v>
          </cell>
          <cell r="B327" t="str">
            <v>3.2.10.1</v>
          </cell>
        </row>
        <row r="328">
          <cell r="A328" t="str">
            <v>811.1P12</v>
          </cell>
          <cell r="B328" t="str">
            <v>3.2.10.1</v>
          </cell>
        </row>
        <row r="329">
          <cell r="A329" t="str">
            <v>811.1P13</v>
          </cell>
          <cell r="B329" t="str">
            <v>3.2.10.1</v>
          </cell>
        </row>
        <row r="330">
          <cell r="A330" t="str">
            <v>811.1P14</v>
          </cell>
          <cell r="B330" t="str">
            <v>3.2.10.1</v>
          </cell>
        </row>
        <row r="331">
          <cell r="A331" t="str">
            <v>811.1P2</v>
          </cell>
          <cell r="B331" t="str">
            <v>3.2.10.1</v>
          </cell>
        </row>
        <row r="332">
          <cell r="A332" t="str">
            <v>811.1P3</v>
          </cell>
          <cell r="B332" t="str">
            <v>3.2.10.1</v>
          </cell>
        </row>
        <row r="333">
          <cell r="A333" t="str">
            <v>811.1P4</v>
          </cell>
          <cell r="B333" t="str">
            <v>3.2.10.1</v>
          </cell>
        </row>
        <row r="334">
          <cell r="A334" t="str">
            <v>811.1P5</v>
          </cell>
          <cell r="B334" t="str">
            <v>3.2.10.1</v>
          </cell>
        </row>
        <row r="335">
          <cell r="A335" t="str">
            <v>811.1P6</v>
          </cell>
          <cell r="B335" t="str">
            <v>3.2.10.1</v>
          </cell>
        </row>
        <row r="336">
          <cell r="A336" t="str">
            <v>811.1P7</v>
          </cell>
          <cell r="B336" t="str">
            <v>3.2.10.1</v>
          </cell>
        </row>
        <row r="337">
          <cell r="A337" t="str">
            <v>811.1P8</v>
          </cell>
          <cell r="B337" t="str">
            <v>3.2.10.1</v>
          </cell>
        </row>
        <row r="338">
          <cell r="A338" t="str">
            <v>811.1P9</v>
          </cell>
          <cell r="B338" t="str">
            <v>3.2.10.1</v>
          </cell>
        </row>
        <row r="339">
          <cell r="A339" t="str">
            <v>812.1</v>
          </cell>
          <cell r="B339" t="str">
            <v>3.3.5.3</v>
          </cell>
        </row>
        <row r="340">
          <cell r="A340" t="str">
            <v>815P</v>
          </cell>
          <cell r="B340" t="str">
            <v>3.2.10.3</v>
          </cell>
        </row>
        <row r="341">
          <cell r="A341" t="str">
            <v>900.1</v>
          </cell>
          <cell r="B341" t="str">
            <v xml:space="preserve">3.6.9.3.1   </v>
          </cell>
        </row>
        <row r="342">
          <cell r="A342" t="str">
            <v>900.2</v>
          </cell>
          <cell r="B342" t="str">
            <v xml:space="preserve">3.6.9.3.1   </v>
          </cell>
        </row>
        <row r="343">
          <cell r="A343" t="str">
            <v>900.3</v>
          </cell>
          <cell r="B343" t="str">
            <v xml:space="preserve">3.6.9.3.1   </v>
          </cell>
        </row>
        <row r="344">
          <cell r="A344" t="str">
            <v>900.3P</v>
          </cell>
          <cell r="B344" t="str">
            <v xml:space="preserve">3.6.9.3.1   </v>
          </cell>
        </row>
        <row r="345">
          <cell r="A345" t="str">
            <v>900.4P</v>
          </cell>
          <cell r="B345" t="str">
            <v xml:space="preserve">3.6.9.3.1   </v>
          </cell>
        </row>
        <row r="346">
          <cell r="A346" t="str">
            <v>640.1P2</v>
          </cell>
          <cell r="B346" t="str">
            <v>3.6.6.11.3</v>
          </cell>
        </row>
        <row r="347">
          <cell r="A347" t="str">
            <v>trinchos de madera</v>
          </cell>
          <cell r="B347" t="str">
            <v> 3.2.7.5.1</v>
          </cell>
        </row>
        <row r="348">
          <cell r="A348" t="str">
            <v>510P1</v>
          </cell>
          <cell r="B348" t="str">
            <v>3.6.5.2</v>
          </cell>
        </row>
        <row r="349">
          <cell r="A349" t="str">
            <v>510P2</v>
          </cell>
          <cell r="B349" t="str">
            <v>3.6.5.2.2</v>
          </cell>
        </row>
        <row r="350">
          <cell r="A350" t="str">
            <v>510P3</v>
          </cell>
          <cell r="B350" t="str">
            <v>3.6.5.2</v>
          </cell>
        </row>
      </sheetData>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CZNStudy"/>
      <sheetName val="CdelCOriginal"/>
      <sheetName val="CdelCNew"/>
      <sheetName val="NEW DATABASE"/>
    </sheetNames>
    <sheetDataSet>
      <sheetData sheetId="0" refreshError="1">
        <row r="18">
          <cell r="A18">
            <v>102</v>
          </cell>
          <cell r="F18">
            <v>102</v>
          </cell>
          <cell r="G18">
            <v>105</v>
          </cell>
          <cell r="H18">
            <v>105</v>
          </cell>
          <cell r="M18" t="str">
            <v>CDC</v>
          </cell>
        </row>
        <row r="19">
          <cell r="F19">
            <v>0</v>
          </cell>
          <cell r="G19">
            <v>0</v>
          </cell>
          <cell r="H19">
            <v>0</v>
          </cell>
        </row>
        <row r="20">
          <cell r="F20">
            <v>0</v>
          </cell>
          <cell r="G20">
            <v>0</v>
          </cell>
          <cell r="H20">
            <v>0</v>
          </cell>
        </row>
        <row r="21">
          <cell r="F21">
            <v>57</v>
          </cell>
          <cell r="G21">
            <v>54</v>
          </cell>
          <cell r="H21">
            <v>54</v>
          </cell>
        </row>
        <row r="22">
          <cell r="F22">
            <v>11.97</v>
          </cell>
          <cell r="G22">
            <v>11.88</v>
          </cell>
          <cell r="H22">
            <v>11.88</v>
          </cell>
        </row>
        <row r="23">
          <cell r="F23">
            <v>0.1</v>
          </cell>
          <cell r="G23">
            <v>6.3025210084033653E-2</v>
          </cell>
          <cell r="H23">
            <v>6.3025210084033653E-2</v>
          </cell>
        </row>
        <row r="24">
          <cell r="F24">
            <v>1.1969999999999998</v>
          </cell>
          <cell r="G24">
            <v>0.72</v>
          </cell>
          <cell r="H24">
            <v>0.72</v>
          </cell>
        </row>
        <row r="25">
          <cell r="F25">
            <v>6.16</v>
          </cell>
          <cell r="G25">
            <v>6.6699999999999946</v>
          </cell>
          <cell r="H25">
            <v>6.6699999999999946</v>
          </cell>
        </row>
        <row r="26">
          <cell r="F26">
            <v>1.9498049999999998</v>
          </cell>
          <cell r="G26">
            <v>0</v>
          </cell>
          <cell r="H26">
            <v>0</v>
          </cell>
        </row>
        <row r="27">
          <cell r="F27">
            <v>15.428457</v>
          </cell>
          <cell r="G27">
            <v>0.80722222222222206</v>
          </cell>
          <cell r="H27">
            <v>0.80722222222222206</v>
          </cell>
        </row>
        <row r="28">
          <cell r="F28">
            <v>8.5691430000000004</v>
          </cell>
          <cell r="G28">
            <v>0</v>
          </cell>
          <cell r="H28">
            <v>0</v>
          </cell>
        </row>
        <row r="29">
          <cell r="F29">
            <v>0</v>
          </cell>
          <cell r="G29">
            <v>23.751944444444447</v>
          </cell>
          <cell r="H29">
            <v>23.751944444444447</v>
          </cell>
        </row>
        <row r="30">
          <cell r="F30">
            <v>0</v>
          </cell>
          <cell r="G30">
            <v>9.8836111111111151</v>
          </cell>
          <cell r="H30">
            <v>9.8836111111111151</v>
          </cell>
        </row>
        <row r="31">
          <cell r="F31">
            <v>0.8</v>
          </cell>
          <cell r="G31">
            <v>0</v>
          </cell>
          <cell r="H31">
            <v>0</v>
          </cell>
        </row>
        <row r="32">
          <cell r="F32">
            <v>5.333333333333333</v>
          </cell>
          <cell r="G32">
            <v>0</v>
          </cell>
          <cell r="H32">
            <v>0</v>
          </cell>
        </row>
        <row r="33">
          <cell r="F33">
            <v>50.607738333333337</v>
          </cell>
          <cell r="G33">
            <v>53.712777777777781</v>
          </cell>
          <cell r="H33">
            <v>53.712777777777781</v>
          </cell>
        </row>
        <row r="34">
          <cell r="A34">
            <v>103</v>
          </cell>
          <cell r="F34">
            <v>103</v>
          </cell>
          <cell r="G34">
            <v>106</v>
          </cell>
          <cell r="H34">
            <v>106</v>
          </cell>
          <cell r="M34" t="str">
            <v>CDC</v>
          </cell>
        </row>
        <row r="35">
          <cell r="F35">
            <v>0</v>
          </cell>
          <cell r="G35">
            <v>0</v>
          </cell>
          <cell r="H35">
            <v>0</v>
          </cell>
        </row>
        <row r="36">
          <cell r="F36">
            <v>0</v>
          </cell>
          <cell r="G36">
            <v>0</v>
          </cell>
          <cell r="H36">
            <v>0</v>
          </cell>
        </row>
        <row r="37">
          <cell r="F37">
            <v>104</v>
          </cell>
          <cell r="G37">
            <v>99.425454545454571</v>
          </cell>
          <cell r="H37">
            <v>99.425454545454571</v>
          </cell>
        </row>
        <row r="38">
          <cell r="F38">
            <v>21.84</v>
          </cell>
          <cell r="G38">
            <v>21.873600000000007</v>
          </cell>
          <cell r="H38">
            <v>21.873600000000007</v>
          </cell>
        </row>
        <row r="39">
          <cell r="F39">
            <v>0.1</v>
          </cell>
          <cell r="G39">
            <v>8.3072546230440983E-2</v>
          </cell>
          <cell r="H39">
            <v>8.3072546230440983E-2</v>
          </cell>
        </row>
        <row r="40">
          <cell r="F40">
            <v>2.1840000000000002</v>
          </cell>
          <cell r="G40">
            <v>1.4920499999999992</v>
          </cell>
          <cell r="H40">
            <v>1.4920499999999992</v>
          </cell>
        </row>
        <row r="41">
          <cell r="F41">
            <v>10.07</v>
          </cell>
          <cell r="G41">
            <v>11.980500000000005</v>
          </cell>
          <cell r="H41">
            <v>11.980500000000005</v>
          </cell>
        </row>
        <row r="42">
          <cell r="F42">
            <v>1.9498049999999998</v>
          </cell>
          <cell r="G42">
            <v>0</v>
          </cell>
          <cell r="H42">
            <v>0</v>
          </cell>
        </row>
        <row r="43">
          <cell r="F43">
            <v>11.068893000000001</v>
          </cell>
          <cell r="G43">
            <v>0.4838968509671765</v>
          </cell>
          <cell r="H43">
            <v>0.4838968509671765</v>
          </cell>
        </row>
        <row r="44">
          <cell r="F44">
            <v>9.5990400000000005</v>
          </cell>
          <cell r="G44">
            <v>0</v>
          </cell>
          <cell r="H44">
            <v>0</v>
          </cell>
        </row>
        <row r="45">
          <cell r="F45">
            <v>0</v>
          </cell>
          <cell r="G45">
            <v>26.215</v>
          </cell>
          <cell r="H45">
            <v>26.215</v>
          </cell>
        </row>
        <row r="46">
          <cell r="F46">
            <v>0</v>
          </cell>
          <cell r="G46">
            <v>5.1076374999999992</v>
          </cell>
          <cell r="H46">
            <v>5.1076374999999992</v>
          </cell>
        </row>
        <row r="47">
          <cell r="F47">
            <v>0.8</v>
          </cell>
          <cell r="G47">
            <v>0</v>
          </cell>
          <cell r="H47">
            <v>0</v>
          </cell>
        </row>
        <row r="48">
          <cell r="F48">
            <v>5.333333333333333</v>
          </cell>
          <cell r="G48">
            <v>0</v>
          </cell>
          <cell r="H48">
            <v>0</v>
          </cell>
        </row>
        <row r="49">
          <cell r="F49">
            <v>62.04507133333334</v>
          </cell>
          <cell r="G49">
            <v>67.152684350967178</v>
          </cell>
          <cell r="H49">
            <v>67.152684350967178</v>
          </cell>
        </row>
        <row r="50">
          <cell r="A50">
            <v>104</v>
          </cell>
          <cell r="F50">
            <v>104</v>
          </cell>
          <cell r="M50" t="str">
            <v>CZN</v>
          </cell>
        </row>
        <row r="51">
          <cell r="F51">
            <v>0</v>
          </cell>
          <cell r="G51" t="e">
            <v>#N/A</v>
          </cell>
          <cell r="H51" t="e">
            <v>#N/A</v>
          </cell>
        </row>
        <row r="52">
          <cell r="F52">
            <v>0</v>
          </cell>
          <cell r="G52" t="e">
            <v>#N/A</v>
          </cell>
          <cell r="H52" t="e">
            <v>#N/A</v>
          </cell>
        </row>
        <row r="53">
          <cell r="F53">
            <v>110</v>
          </cell>
          <cell r="G53" t="e">
            <v>#N/A</v>
          </cell>
          <cell r="H53" t="e">
            <v>#N/A</v>
          </cell>
        </row>
        <row r="54">
          <cell r="F54">
            <v>23.1</v>
          </cell>
          <cell r="G54" t="e">
            <v>#N/A</v>
          </cell>
          <cell r="H54" t="e">
            <v>#N/A</v>
          </cell>
        </row>
        <row r="55">
          <cell r="F55">
            <v>0.1</v>
          </cell>
          <cell r="G55" t="e">
            <v>#N/A</v>
          </cell>
          <cell r="H55" t="e">
            <v>#N/A</v>
          </cell>
        </row>
        <row r="56">
          <cell r="F56">
            <v>2.31</v>
          </cell>
          <cell r="G56" t="e">
            <v>#N/A</v>
          </cell>
          <cell r="H56" t="e">
            <v>#N/A</v>
          </cell>
        </row>
        <row r="57">
          <cell r="F57">
            <v>11.78</v>
          </cell>
          <cell r="G57" t="e">
            <v>#N/A</v>
          </cell>
          <cell r="H57" t="e">
            <v>#N/A</v>
          </cell>
        </row>
        <row r="58">
          <cell r="F58">
            <v>1.9498049999999998</v>
          </cell>
          <cell r="G58" t="e">
            <v>#N/A</v>
          </cell>
          <cell r="H58" t="e">
            <v>#N/A</v>
          </cell>
        </row>
        <row r="59">
          <cell r="F59">
            <v>16.508349000000003</v>
          </cell>
          <cell r="G59" t="e">
            <v>#N/A</v>
          </cell>
          <cell r="H59" t="e">
            <v>#N/A</v>
          </cell>
        </row>
        <row r="60">
          <cell r="F60">
            <v>17.688231000000002</v>
          </cell>
          <cell r="G60" t="e">
            <v>#N/A</v>
          </cell>
          <cell r="H60" t="e">
            <v>#N/A</v>
          </cell>
        </row>
        <row r="61">
          <cell r="F61">
            <v>0</v>
          </cell>
          <cell r="G61" t="e">
            <v>#N/A</v>
          </cell>
          <cell r="H61" t="e">
            <v>#N/A</v>
          </cell>
        </row>
        <row r="62">
          <cell r="F62">
            <v>0</v>
          </cell>
          <cell r="G62" t="e">
            <v>#N/A</v>
          </cell>
          <cell r="H62" t="e">
            <v>#N/A</v>
          </cell>
        </row>
        <row r="63">
          <cell r="F63">
            <v>0.8</v>
          </cell>
          <cell r="G63" t="e">
            <v>#N/A</v>
          </cell>
          <cell r="H63" t="e">
            <v>#N/A</v>
          </cell>
        </row>
        <row r="64">
          <cell r="F64">
            <v>5.333333333333333</v>
          </cell>
          <cell r="G64" t="e">
            <v>#N/A</v>
          </cell>
          <cell r="H64" t="e">
            <v>#N/A</v>
          </cell>
        </row>
        <row r="65">
          <cell r="F65">
            <v>78.669718333333336</v>
          </cell>
          <cell r="G65" t="e">
            <v>#N/A</v>
          </cell>
          <cell r="H65" t="e">
            <v>#N/A</v>
          </cell>
        </row>
        <row r="66">
          <cell r="A66">
            <v>105</v>
          </cell>
          <cell r="F66">
            <v>105</v>
          </cell>
          <cell r="G66">
            <v>107</v>
          </cell>
          <cell r="H66">
            <v>107</v>
          </cell>
          <cell r="M66" t="str">
            <v>CZN</v>
          </cell>
        </row>
        <row r="67">
          <cell r="F67">
            <v>0</v>
          </cell>
          <cell r="G67">
            <v>0</v>
          </cell>
          <cell r="H67">
            <v>0</v>
          </cell>
        </row>
        <row r="68">
          <cell r="F68">
            <v>0</v>
          </cell>
          <cell r="G68">
            <v>0</v>
          </cell>
          <cell r="H68">
            <v>0</v>
          </cell>
        </row>
        <row r="69">
          <cell r="F69">
            <v>122</v>
          </cell>
          <cell r="G69">
            <v>119.04</v>
          </cell>
          <cell r="H69">
            <v>119.04</v>
          </cell>
        </row>
        <row r="70">
          <cell r="F70">
            <v>25.62</v>
          </cell>
          <cell r="G70">
            <v>26.188800000000011</v>
          </cell>
          <cell r="H70">
            <v>26.188800000000011</v>
          </cell>
        </row>
        <row r="71">
          <cell r="F71">
            <v>0.1</v>
          </cell>
          <cell r="G71">
            <v>0.10522522522522527</v>
          </cell>
          <cell r="H71">
            <v>0.10522522522522527</v>
          </cell>
        </row>
        <row r="72">
          <cell r="F72">
            <v>2.5619999999999998</v>
          </cell>
          <cell r="G72">
            <v>1.7864</v>
          </cell>
          <cell r="H72">
            <v>1.7864</v>
          </cell>
        </row>
        <row r="73">
          <cell r="F73">
            <v>15.37</v>
          </cell>
          <cell r="G73">
            <v>14.343999999999998</v>
          </cell>
          <cell r="H73">
            <v>14.343999999999998</v>
          </cell>
        </row>
        <row r="74">
          <cell r="F74">
            <v>1.9498049999999998</v>
          </cell>
          <cell r="G74">
            <v>0</v>
          </cell>
          <cell r="H74">
            <v>0</v>
          </cell>
        </row>
        <row r="75">
          <cell r="F75">
            <v>16.928307</v>
          </cell>
          <cell r="G75">
            <v>0.57935949503553075</v>
          </cell>
          <cell r="H75">
            <v>0.57935949503553075</v>
          </cell>
        </row>
        <row r="76">
          <cell r="F76">
            <v>14.668533</v>
          </cell>
          <cell r="G76">
            <v>0</v>
          </cell>
          <cell r="H76">
            <v>0</v>
          </cell>
        </row>
        <row r="77">
          <cell r="F77">
            <v>0</v>
          </cell>
          <cell r="G77">
            <v>31.38666666666667</v>
          </cell>
          <cell r="H77">
            <v>31.38666666666667</v>
          </cell>
        </row>
        <row r="78">
          <cell r="F78">
            <v>0</v>
          </cell>
          <cell r="G78">
            <v>6.1152666666666677</v>
          </cell>
          <cell r="H78">
            <v>6.1152666666666677</v>
          </cell>
        </row>
        <row r="79">
          <cell r="F79">
            <v>0.8</v>
          </cell>
          <cell r="G79">
            <v>0</v>
          </cell>
          <cell r="H79">
            <v>0</v>
          </cell>
        </row>
        <row r="80">
          <cell r="F80">
            <v>5.333333333333333</v>
          </cell>
          <cell r="G80">
            <v>0</v>
          </cell>
          <cell r="H80">
            <v>0</v>
          </cell>
        </row>
        <row r="81">
          <cell r="F81">
            <v>82.431978333333319</v>
          </cell>
          <cell r="G81">
            <v>80.400492828368883</v>
          </cell>
          <cell r="H81">
            <v>80.400492828368883</v>
          </cell>
        </row>
        <row r="82">
          <cell r="A82">
            <v>106</v>
          </cell>
          <cell r="F82">
            <v>106</v>
          </cell>
          <cell r="G82">
            <v>109</v>
          </cell>
          <cell r="H82">
            <v>109</v>
          </cell>
          <cell r="M82" t="str">
            <v>CDC</v>
          </cell>
        </row>
        <row r="83">
          <cell r="F83">
            <v>0</v>
          </cell>
          <cell r="G83">
            <v>0</v>
          </cell>
          <cell r="H83">
            <v>0</v>
          </cell>
        </row>
        <row r="84">
          <cell r="F84">
            <v>0</v>
          </cell>
          <cell r="G84">
            <v>0</v>
          </cell>
          <cell r="H84">
            <v>0</v>
          </cell>
        </row>
        <row r="85">
          <cell r="F85">
            <v>131</v>
          </cell>
          <cell r="G85">
            <v>123</v>
          </cell>
          <cell r="H85">
            <v>123</v>
          </cell>
        </row>
        <row r="86">
          <cell r="F86">
            <v>27.51</v>
          </cell>
          <cell r="G86">
            <v>27.06</v>
          </cell>
          <cell r="H86">
            <v>27.06</v>
          </cell>
        </row>
        <row r="87">
          <cell r="F87">
            <v>0.1</v>
          </cell>
          <cell r="G87">
            <v>6.5213342308370864E-2</v>
          </cell>
          <cell r="H87">
            <v>6.5213342308370864E-2</v>
          </cell>
        </row>
        <row r="88">
          <cell r="F88">
            <v>2.7509999999999999</v>
          </cell>
          <cell r="G88">
            <v>1.51</v>
          </cell>
          <cell r="H88">
            <v>1.51</v>
          </cell>
        </row>
        <row r="89">
          <cell r="F89">
            <v>17.43</v>
          </cell>
          <cell r="G89">
            <v>16.3</v>
          </cell>
          <cell r="H89">
            <v>16.3</v>
          </cell>
        </row>
        <row r="90">
          <cell r="F90">
            <v>1.9498049999999998</v>
          </cell>
          <cell r="G90">
            <v>0</v>
          </cell>
          <cell r="H90">
            <v>0</v>
          </cell>
        </row>
        <row r="91">
          <cell r="F91">
            <v>20.277972000000002</v>
          </cell>
          <cell r="G91">
            <v>2.4605555555555547</v>
          </cell>
          <cell r="H91">
            <v>2.4605555555555547</v>
          </cell>
        </row>
        <row r="92">
          <cell r="F92">
            <v>17.578241999999999</v>
          </cell>
          <cell r="G92">
            <v>0</v>
          </cell>
          <cell r="H92">
            <v>0</v>
          </cell>
        </row>
        <row r="93">
          <cell r="F93">
            <v>0</v>
          </cell>
          <cell r="G93">
            <v>35.459444444444451</v>
          </cell>
          <cell r="H93">
            <v>35.459444444444451</v>
          </cell>
        </row>
        <row r="94">
          <cell r="F94">
            <v>0</v>
          </cell>
          <cell r="G94">
            <v>6.4505555555555523</v>
          </cell>
          <cell r="H94">
            <v>6.4505555555555523</v>
          </cell>
        </row>
        <row r="95">
          <cell r="F95">
            <v>0.8</v>
          </cell>
          <cell r="G95">
            <v>0</v>
          </cell>
          <cell r="H95">
            <v>0</v>
          </cell>
        </row>
        <row r="96">
          <cell r="F96">
            <v>5.333333333333333</v>
          </cell>
          <cell r="G96">
            <v>0</v>
          </cell>
          <cell r="H96">
            <v>0</v>
          </cell>
        </row>
        <row r="97">
          <cell r="F97">
            <v>92.830352333333337</v>
          </cell>
          <cell r="G97">
            <v>89.240555555555574</v>
          </cell>
          <cell r="H97">
            <v>89.240555555555574</v>
          </cell>
        </row>
        <row r="98">
          <cell r="A98">
            <v>107</v>
          </cell>
          <cell r="F98">
            <v>107</v>
          </cell>
          <cell r="M98" t="str">
            <v>CZN</v>
          </cell>
        </row>
        <row r="99">
          <cell r="F99">
            <v>0</v>
          </cell>
          <cell r="G99" t="e">
            <v>#N/A</v>
          </cell>
          <cell r="H99" t="e">
            <v>#N/A</v>
          </cell>
        </row>
        <row r="100">
          <cell r="F100">
            <v>0</v>
          </cell>
          <cell r="G100" t="e">
            <v>#N/A</v>
          </cell>
          <cell r="H100" t="e">
            <v>#N/A</v>
          </cell>
        </row>
        <row r="101">
          <cell r="F101">
            <v>151</v>
          </cell>
          <cell r="G101" t="e">
            <v>#N/A</v>
          </cell>
          <cell r="H101" t="e">
            <v>#N/A</v>
          </cell>
        </row>
        <row r="102">
          <cell r="F102">
            <v>31.71</v>
          </cell>
          <cell r="G102" t="e">
            <v>#N/A</v>
          </cell>
          <cell r="H102" t="e">
            <v>#N/A</v>
          </cell>
        </row>
        <row r="103">
          <cell r="F103">
            <v>0.1</v>
          </cell>
          <cell r="G103" t="e">
            <v>#N/A</v>
          </cell>
          <cell r="H103" t="e">
            <v>#N/A</v>
          </cell>
        </row>
        <row r="104">
          <cell r="F104">
            <v>3.1709999999999998</v>
          </cell>
          <cell r="G104" t="e">
            <v>#N/A</v>
          </cell>
          <cell r="H104" t="e">
            <v>#N/A</v>
          </cell>
        </row>
        <row r="105">
          <cell r="F105">
            <v>23.55</v>
          </cell>
          <cell r="G105" t="e">
            <v>#N/A</v>
          </cell>
          <cell r="H105" t="e">
            <v>#N/A</v>
          </cell>
        </row>
        <row r="106">
          <cell r="F106">
            <v>1.9498049999999998</v>
          </cell>
          <cell r="G106" t="e">
            <v>#N/A</v>
          </cell>
          <cell r="H106" t="e">
            <v>#N/A</v>
          </cell>
        </row>
        <row r="107">
          <cell r="F107">
            <v>25.997399999999999</v>
          </cell>
          <cell r="G107" t="e">
            <v>#N/A</v>
          </cell>
          <cell r="H107" t="e">
            <v>#N/A</v>
          </cell>
        </row>
        <row r="108">
          <cell r="F108">
            <v>22.527747000000002</v>
          </cell>
          <cell r="G108" t="e">
            <v>#N/A</v>
          </cell>
          <cell r="H108" t="e">
            <v>#N/A</v>
          </cell>
        </row>
        <row r="109">
          <cell r="F109">
            <v>0</v>
          </cell>
          <cell r="G109" t="e">
            <v>#N/A</v>
          </cell>
          <cell r="H109" t="e">
            <v>#N/A</v>
          </cell>
        </row>
        <row r="110">
          <cell r="F110">
            <v>0</v>
          </cell>
          <cell r="G110" t="e">
            <v>#N/A</v>
          </cell>
          <cell r="H110" t="e">
            <v>#N/A</v>
          </cell>
        </row>
        <row r="111">
          <cell r="F111">
            <v>0.8</v>
          </cell>
          <cell r="G111" t="e">
            <v>#N/A</v>
          </cell>
          <cell r="H111" t="e">
            <v>#N/A</v>
          </cell>
        </row>
        <row r="112">
          <cell r="F112">
            <v>5.333333333333333</v>
          </cell>
          <cell r="G112" t="e">
            <v>#N/A</v>
          </cell>
          <cell r="H112" t="e">
            <v>#N/A</v>
          </cell>
        </row>
        <row r="113">
          <cell r="F113">
            <v>114.23928533333333</v>
          </cell>
          <cell r="G113" t="e">
            <v>#N/A</v>
          </cell>
          <cell r="H113" t="e">
            <v>#N/A</v>
          </cell>
        </row>
        <row r="114">
          <cell r="A114">
            <v>108</v>
          </cell>
          <cell r="F114">
            <v>108</v>
          </cell>
          <cell r="M114" t="str">
            <v>CZN</v>
          </cell>
        </row>
        <row r="115">
          <cell r="F115">
            <v>0</v>
          </cell>
          <cell r="G115" t="e">
            <v>#N/A</v>
          </cell>
          <cell r="H115" t="e">
            <v>#N/A</v>
          </cell>
        </row>
        <row r="116">
          <cell r="F116">
            <v>0</v>
          </cell>
          <cell r="G116" t="e">
            <v>#N/A</v>
          </cell>
          <cell r="H116" t="e">
            <v>#N/A</v>
          </cell>
        </row>
        <row r="117">
          <cell r="F117">
            <v>72</v>
          </cell>
          <cell r="G117" t="e">
            <v>#N/A</v>
          </cell>
          <cell r="H117" t="e">
            <v>#N/A</v>
          </cell>
        </row>
        <row r="118">
          <cell r="F118">
            <v>15.12</v>
          </cell>
          <cell r="G118" t="e">
            <v>#N/A</v>
          </cell>
          <cell r="H118" t="e">
            <v>#N/A</v>
          </cell>
        </row>
        <row r="119">
          <cell r="F119">
            <v>0.1</v>
          </cell>
          <cell r="G119" t="e">
            <v>#N/A</v>
          </cell>
          <cell r="H119" t="e">
            <v>#N/A</v>
          </cell>
        </row>
        <row r="120">
          <cell r="F120">
            <v>1.512</v>
          </cell>
          <cell r="G120" t="e">
            <v>#N/A</v>
          </cell>
          <cell r="H120" t="e">
            <v>#N/A</v>
          </cell>
        </row>
        <row r="121">
          <cell r="F121">
            <v>8.83</v>
          </cell>
          <cell r="G121" t="e">
            <v>#N/A</v>
          </cell>
          <cell r="H121" t="e">
            <v>#N/A</v>
          </cell>
        </row>
        <row r="122">
          <cell r="F122">
            <v>1.9498049999999998</v>
          </cell>
          <cell r="G122" t="e">
            <v>#N/A</v>
          </cell>
          <cell r="H122" t="e">
            <v>#N/A</v>
          </cell>
        </row>
        <row r="123">
          <cell r="F123">
            <v>42.705728999999998</v>
          </cell>
          <cell r="G123" t="e">
            <v>#N/A</v>
          </cell>
          <cell r="H123" t="e">
            <v>#N/A</v>
          </cell>
        </row>
        <row r="124">
          <cell r="F124">
            <v>29.657033999999999</v>
          </cell>
          <cell r="G124" t="e">
            <v>#N/A</v>
          </cell>
          <cell r="H124" t="e">
            <v>#N/A</v>
          </cell>
        </row>
        <row r="125">
          <cell r="F125">
            <v>0</v>
          </cell>
          <cell r="G125" t="e">
            <v>#N/A</v>
          </cell>
          <cell r="H125" t="e">
            <v>#N/A</v>
          </cell>
        </row>
        <row r="126">
          <cell r="F126">
            <v>0</v>
          </cell>
          <cell r="G126" t="e">
            <v>#N/A</v>
          </cell>
          <cell r="H126" t="e">
            <v>#N/A</v>
          </cell>
        </row>
        <row r="127">
          <cell r="F127">
            <v>1.2</v>
          </cell>
          <cell r="G127" t="e">
            <v>#N/A</v>
          </cell>
          <cell r="H127" t="e">
            <v>#N/A</v>
          </cell>
        </row>
        <row r="128">
          <cell r="F128">
            <v>8</v>
          </cell>
          <cell r="G128" t="e">
            <v>#N/A</v>
          </cell>
          <cell r="H128" t="e">
            <v>#N/A</v>
          </cell>
        </row>
        <row r="129">
          <cell r="F129">
            <v>107.77456799999999</v>
          </cell>
          <cell r="G129" t="e">
            <v>#N/A</v>
          </cell>
          <cell r="H129" t="e">
            <v>#N/A</v>
          </cell>
        </row>
        <row r="130">
          <cell r="A130">
            <v>109</v>
          </cell>
          <cell r="F130">
            <v>109</v>
          </cell>
          <cell r="G130">
            <v>300</v>
          </cell>
          <cell r="H130">
            <v>300</v>
          </cell>
          <cell r="M130" t="str">
            <v>CDC</v>
          </cell>
        </row>
        <row r="131">
          <cell r="F131">
            <v>0</v>
          </cell>
          <cell r="G131">
            <v>0</v>
          </cell>
          <cell r="H131">
            <v>0</v>
          </cell>
        </row>
        <row r="132">
          <cell r="F132">
            <v>0</v>
          </cell>
          <cell r="G132">
            <v>0</v>
          </cell>
          <cell r="H132">
            <v>0</v>
          </cell>
        </row>
        <row r="133">
          <cell r="F133">
            <v>34</v>
          </cell>
          <cell r="G133">
            <v>27.045454545454529</v>
          </cell>
          <cell r="H133">
            <v>27.045454545454529</v>
          </cell>
        </row>
        <row r="134">
          <cell r="F134">
            <v>7.14</v>
          </cell>
          <cell r="G134">
            <v>5.95</v>
          </cell>
          <cell r="H134">
            <v>5.95</v>
          </cell>
        </row>
        <row r="135">
          <cell r="F135">
            <v>0.1</v>
          </cell>
          <cell r="G135">
            <v>6.848112379280076E-2</v>
          </cell>
          <cell r="H135">
            <v>6.848112379280076E-2</v>
          </cell>
        </row>
        <row r="136">
          <cell r="F136">
            <v>0.71399999999999997</v>
          </cell>
          <cell r="G136">
            <v>0.40746268656716428</v>
          </cell>
          <cell r="H136">
            <v>0.40746268656716428</v>
          </cell>
        </row>
        <row r="137">
          <cell r="F137">
            <v>2.2799999999999998</v>
          </cell>
          <cell r="G137">
            <v>1.28</v>
          </cell>
          <cell r="H137">
            <v>1.28</v>
          </cell>
        </row>
        <row r="138">
          <cell r="F138">
            <v>1.7098289999999998</v>
          </cell>
          <cell r="G138">
            <v>0</v>
          </cell>
          <cell r="H138">
            <v>0</v>
          </cell>
        </row>
        <row r="139">
          <cell r="F139">
            <v>8.5691430000000004</v>
          </cell>
          <cell r="G139">
            <v>0.34</v>
          </cell>
          <cell r="H139">
            <v>0.34</v>
          </cell>
        </row>
        <row r="140">
          <cell r="F140">
            <v>5.1394859999999989</v>
          </cell>
          <cell r="G140">
            <v>0</v>
          </cell>
          <cell r="H140">
            <v>0</v>
          </cell>
        </row>
        <row r="141">
          <cell r="F141">
            <v>0</v>
          </cell>
          <cell r="G141">
            <v>14.75777777777777</v>
          </cell>
          <cell r="H141">
            <v>14.75777777777777</v>
          </cell>
        </row>
        <row r="142">
          <cell r="F142">
            <v>0</v>
          </cell>
          <cell r="G142">
            <v>11.017222222222228</v>
          </cell>
          <cell r="H142">
            <v>11.017222222222228</v>
          </cell>
        </row>
        <row r="143">
          <cell r="F143">
            <v>0.8</v>
          </cell>
          <cell r="G143">
            <v>0</v>
          </cell>
          <cell r="H143">
            <v>0</v>
          </cell>
        </row>
        <row r="144">
          <cell r="F144">
            <v>5.333333333333333</v>
          </cell>
          <cell r="G144">
            <v>0</v>
          </cell>
          <cell r="H144">
            <v>0</v>
          </cell>
        </row>
        <row r="145">
          <cell r="F145">
            <v>30.885791333333326</v>
          </cell>
          <cell r="G145">
            <v>33.752462686567164</v>
          </cell>
          <cell r="H145">
            <v>33.752462686567164</v>
          </cell>
        </row>
        <row r="146">
          <cell r="A146">
            <v>110</v>
          </cell>
          <cell r="F146">
            <v>110</v>
          </cell>
          <cell r="G146">
            <v>158</v>
          </cell>
          <cell r="H146">
            <v>158</v>
          </cell>
          <cell r="M146" t="str">
            <v>CDC</v>
          </cell>
        </row>
        <row r="147">
          <cell r="F147">
            <v>0</v>
          </cell>
          <cell r="G147">
            <v>0</v>
          </cell>
          <cell r="H147">
            <v>0</v>
          </cell>
        </row>
        <row r="148">
          <cell r="F148">
            <v>0</v>
          </cell>
          <cell r="G148">
            <v>0</v>
          </cell>
          <cell r="H148">
            <v>0</v>
          </cell>
        </row>
        <row r="149">
          <cell r="F149">
            <v>48</v>
          </cell>
          <cell r="G149">
            <v>42</v>
          </cell>
          <cell r="H149">
            <v>42</v>
          </cell>
        </row>
        <row r="150">
          <cell r="F150">
            <v>10.08</v>
          </cell>
          <cell r="G150">
            <v>9.24</v>
          </cell>
          <cell r="H150">
            <v>9.24</v>
          </cell>
        </row>
        <row r="151">
          <cell r="F151">
            <v>0.1</v>
          </cell>
          <cell r="G151">
            <v>6.0917435044318347E-2</v>
          </cell>
          <cell r="H151">
            <v>6.0917435044318347E-2</v>
          </cell>
        </row>
        <row r="152">
          <cell r="F152">
            <v>1.008</v>
          </cell>
          <cell r="G152">
            <v>0.45</v>
          </cell>
          <cell r="H152">
            <v>0.45</v>
          </cell>
        </row>
        <row r="153">
          <cell r="F153">
            <v>4.53</v>
          </cell>
          <cell r="G153">
            <v>2.13</v>
          </cell>
          <cell r="H153">
            <v>2.13</v>
          </cell>
        </row>
        <row r="154">
          <cell r="F154">
            <v>2.1697830000000002</v>
          </cell>
          <cell r="G154">
            <v>0.53</v>
          </cell>
          <cell r="H154">
            <v>0.53</v>
          </cell>
        </row>
        <row r="155">
          <cell r="F155">
            <v>8.1291870000000017</v>
          </cell>
          <cell r="G155">
            <v>0.96444444444444477</v>
          </cell>
          <cell r="H155">
            <v>0.96444444444444477</v>
          </cell>
        </row>
        <row r="156">
          <cell r="F156">
            <v>5.4194579999999997</v>
          </cell>
          <cell r="G156">
            <v>0</v>
          </cell>
          <cell r="H156">
            <v>0</v>
          </cell>
        </row>
        <row r="157">
          <cell r="F157">
            <v>0</v>
          </cell>
          <cell r="G157">
            <v>16.03</v>
          </cell>
          <cell r="H157">
            <v>16.03</v>
          </cell>
        </row>
        <row r="158">
          <cell r="F158">
            <v>0</v>
          </cell>
          <cell r="G158">
            <v>8.9433333333333351</v>
          </cell>
          <cell r="H158">
            <v>8.9433333333333351</v>
          </cell>
        </row>
        <row r="159">
          <cell r="F159">
            <v>0.8</v>
          </cell>
          <cell r="G159">
            <v>0</v>
          </cell>
          <cell r="H159">
            <v>0</v>
          </cell>
        </row>
        <row r="160">
          <cell r="F160">
            <v>5.333333333333333</v>
          </cell>
          <cell r="G160">
            <v>0</v>
          </cell>
          <cell r="H160">
            <v>0</v>
          </cell>
        </row>
        <row r="161">
          <cell r="F161">
            <v>36.669761333333334</v>
          </cell>
          <cell r="G161">
            <v>38.287777777777777</v>
          </cell>
          <cell r="H161">
            <v>38.287777777777777</v>
          </cell>
        </row>
        <row r="162">
          <cell r="A162">
            <v>111</v>
          </cell>
          <cell r="F162">
            <v>111</v>
          </cell>
          <cell r="M162" t="str">
            <v>CZN</v>
          </cell>
        </row>
        <row r="163">
          <cell r="F163">
            <v>0</v>
          </cell>
          <cell r="G163" t="e">
            <v>#N/A</v>
          </cell>
          <cell r="H163" t="e">
            <v>#N/A</v>
          </cell>
        </row>
        <row r="164">
          <cell r="F164">
            <v>0</v>
          </cell>
          <cell r="G164" t="e">
            <v>#N/A</v>
          </cell>
          <cell r="H164" t="e">
            <v>#N/A</v>
          </cell>
        </row>
        <row r="165">
          <cell r="F165">
            <v>95</v>
          </cell>
          <cell r="G165" t="e">
            <v>#N/A</v>
          </cell>
          <cell r="H165" t="e">
            <v>#N/A</v>
          </cell>
        </row>
        <row r="166">
          <cell r="F166">
            <v>19.95</v>
          </cell>
          <cell r="G166" t="e">
            <v>#N/A</v>
          </cell>
          <cell r="H166" t="e">
            <v>#N/A</v>
          </cell>
        </row>
        <row r="167">
          <cell r="F167">
            <v>0.1</v>
          </cell>
          <cell r="G167" t="e">
            <v>#N/A</v>
          </cell>
          <cell r="H167" t="e">
            <v>#N/A</v>
          </cell>
        </row>
        <row r="168">
          <cell r="F168">
            <v>1.9950000000000001</v>
          </cell>
          <cell r="G168" t="e">
            <v>#N/A</v>
          </cell>
          <cell r="H168" t="e">
            <v>#N/A</v>
          </cell>
        </row>
        <row r="169">
          <cell r="F169">
            <v>5.46</v>
          </cell>
          <cell r="G169" t="e">
            <v>#N/A</v>
          </cell>
          <cell r="H169" t="e">
            <v>#N/A</v>
          </cell>
        </row>
        <row r="170">
          <cell r="F170">
            <v>3.7696230000000002</v>
          </cell>
          <cell r="G170" t="e">
            <v>#N/A</v>
          </cell>
          <cell r="H170" t="e">
            <v>#N/A</v>
          </cell>
        </row>
        <row r="171">
          <cell r="F171">
            <v>14.138586</v>
          </cell>
          <cell r="G171" t="e">
            <v>#N/A</v>
          </cell>
          <cell r="H171" t="e">
            <v>#N/A</v>
          </cell>
        </row>
        <row r="172">
          <cell r="F172">
            <v>9.4290570000000002</v>
          </cell>
          <cell r="G172" t="e">
            <v>#N/A</v>
          </cell>
          <cell r="H172" t="e">
            <v>#N/A</v>
          </cell>
        </row>
        <row r="173">
          <cell r="F173">
            <v>0</v>
          </cell>
          <cell r="G173" t="e">
            <v>#N/A</v>
          </cell>
          <cell r="H173" t="e">
            <v>#N/A</v>
          </cell>
        </row>
        <row r="174">
          <cell r="F174">
            <v>0</v>
          </cell>
          <cell r="G174" t="e">
            <v>#N/A</v>
          </cell>
          <cell r="H174" t="e">
            <v>#N/A</v>
          </cell>
        </row>
        <row r="175">
          <cell r="F175">
            <v>1.2</v>
          </cell>
          <cell r="G175" t="e">
            <v>#N/A</v>
          </cell>
          <cell r="H175" t="e">
            <v>#N/A</v>
          </cell>
        </row>
        <row r="176">
          <cell r="F176">
            <v>8</v>
          </cell>
          <cell r="G176" t="e">
            <v>#N/A</v>
          </cell>
          <cell r="H176" t="e">
            <v>#N/A</v>
          </cell>
        </row>
        <row r="177">
          <cell r="F177">
            <v>62.742266000000001</v>
          </cell>
          <cell r="G177" t="e">
            <v>#N/A</v>
          </cell>
          <cell r="H177" t="e">
            <v>#N/A</v>
          </cell>
        </row>
        <row r="178">
          <cell r="A178">
            <v>112</v>
          </cell>
          <cell r="F178">
            <v>112</v>
          </cell>
          <cell r="G178">
            <v>159</v>
          </cell>
          <cell r="H178">
            <v>159</v>
          </cell>
          <cell r="M178" t="str">
            <v>CDC</v>
          </cell>
        </row>
        <row r="179">
          <cell r="F179">
            <v>0</v>
          </cell>
          <cell r="G179">
            <v>0</v>
          </cell>
          <cell r="H179">
            <v>0</v>
          </cell>
        </row>
        <row r="180">
          <cell r="F180">
            <v>0</v>
          </cell>
          <cell r="G180">
            <v>0</v>
          </cell>
          <cell r="H180">
            <v>0</v>
          </cell>
        </row>
        <row r="181">
          <cell r="F181">
            <v>81</v>
          </cell>
          <cell r="G181">
            <v>73</v>
          </cell>
          <cell r="H181">
            <v>73</v>
          </cell>
        </row>
        <row r="182">
          <cell r="F182">
            <v>17.010000000000002</v>
          </cell>
          <cell r="G182">
            <v>16.059999999999999</v>
          </cell>
          <cell r="H182">
            <v>16.059999999999999</v>
          </cell>
        </row>
        <row r="183">
          <cell r="F183">
            <v>0.1</v>
          </cell>
          <cell r="G183">
            <v>5.6500127815491276E-2</v>
          </cell>
          <cell r="H183">
            <v>5.6500127815491276E-2</v>
          </cell>
        </row>
        <row r="184">
          <cell r="F184">
            <v>1.7009999999999998</v>
          </cell>
          <cell r="G184">
            <v>0.84</v>
          </cell>
          <cell r="H184">
            <v>0.84</v>
          </cell>
        </row>
        <row r="185">
          <cell r="F185">
            <v>8.1199999999999992</v>
          </cell>
          <cell r="G185">
            <v>4.13</v>
          </cell>
          <cell r="H185">
            <v>4.13</v>
          </cell>
        </row>
        <row r="186">
          <cell r="F186">
            <v>4.4195580000000003</v>
          </cell>
          <cell r="G186">
            <v>1.29</v>
          </cell>
          <cell r="H186">
            <v>1.29</v>
          </cell>
        </row>
        <row r="187">
          <cell r="F187">
            <v>11.038895999999999</v>
          </cell>
          <cell r="G187">
            <v>0.96444444444444477</v>
          </cell>
          <cell r="H187">
            <v>0.96444444444444477</v>
          </cell>
        </row>
        <row r="188">
          <cell r="F188">
            <v>11.038895999999999</v>
          </cell>
          <cell r="G188">
            <v>0</v>
          </cell>
          <cell r="H188">
            <v>0</v>
          </cell>
        </row>
        <row r="189">
          <cell r="F189">
            <v>0</v>
          </cell>
          <cell r="G189">
            <v>23.992777777777786</v>
          </cell>
          <cell r="H189">
            <v>23.992777777777786</v>
          </cell>
        </row>
        <row r="190">
          <cell r="F190">
            <v>0</v>
          </cell>
          <cell r="G190">
            <v>6.093333333333331</v>
          </cell>
          <cell r="H190">
            <v>6.093333333333331</v>
          </cell>
        </row>
        <row r="191">
          <cell r="F191">
            <v>1.2</v>
          </cell>
          <cell r="G191">
            <v>0</v>
          </cell>
          <cell r="H191">
            <v>0</v>
          </cell>
        </row>
        <row r="192">
          <cell r="F192">
            <v>8</v>
          </cell>
          <cell r="G192">
            <v>0</v>
          </cell>
          <cell r="H192">
            <v>0</v>
          </cell>
        </row>
        <row r="193">
          <cell r="F193">
            <v>61.328350000000007</v>
          </cell>
          <cell r="G193">
            <v>53.370555555555562</v>
          </cell>
          <cell r="H193">
            <v>53.370555555555562</v>
          </cell>
        </row>
        <row r="194">
          <cell r="A194">
            <v>113</v>
          </cell>
          <cell r="F194">
            <v>113</v>
          </cell>
          <cell r="G194">
            <v>160</v>
          </cell>
          <cell r="H194">
            <v>160</v>
          </cell>
          <cell r="M194" t="str">
            <v>CZN</v>
          </cell>
        </row>
        <row r="195">
          <cell r="F195">
            <v>0</v>
          </cell>
          <cell r="G195">
            <v>0</v>
          </cell>
          <cell r="H195">
            <v>0</v>
          </cell>
        </row>
        <row r="196">
          <cell r="F196">
            <v>0</v>
          </cell>
          <cell r="G196">
            <v>0</v>
          </cell>
          <cell r="H196">
            <v>0</v>
          </cell>
        </row>
        <row r="197">
          <cell r="F197">
            <v>159</v>
          </cell>
          <cell r="G197">
            <v>0</v>
          </cell>
          <cell r="H197">
            <v>0</v>
          </cell>
        </row>
        <row r="198">
          <cell r="F198">
            <v>33.39</v>
          </cell>
          <cell r="G198">
            <v>0</v>
          </cell>
          <cell r="H198">
            <v>0</v>
          </cell>
        </row>
        <row r="199">
          <cell r="F199">
            <v>0.1</v>
          </cell>
          <cell r="G199">
            <v>0</v>
          </cell>
          <cell r="H199">
            <v>0</v>
          </cell>
        </row>
        <row r="200">
          <cell r="F200">
            <v>3.3390000000000004</v>
          </cell>
          <cell r="G200">
            <v>0</v>
          </cell>
          <cell r="H200">
            <v>0</v>
          </cell>
        </row>
        <row r="201">
          <cell r="F201">
            <v>21.84</v>
          </cell>
          <cell r="G201">
            <v>0</v>
          </cell>
          <cell r="H201">
            <v>0</v>
          </cell>
        </row>
        <row r="202">
          <cell r="F202">
            <v>4.8795120000000001</v>
          </cell>
          <cell r="G202">
            <v>0</v>
          </cell>
          <cell r="H202">
            <v>0</v>
          </cell>
        </row>
        <row r="203">
          <cell r="F203">
            <v>12.208779000000002</v>
          </cell>
          <cell r="G203">
            <v>0</v>
          </cell>
          <cell r="H203">
            <v>0</v>
          </cell>
        </row>
        <row r="204">
          <cell r="F204">
            <v>24.407559000000003</v>
          </cell>
          <cell r="G204">
            <v>0</v>
          </cell>
          <cell r="H204">
            <v>0</v>
          </cell>
        </row>
        <row r="205">
          <cell r="F205">
            <v>0</v>
          </cell>
          <cell r="G205">
            <v>0</v>
          </cell>
          <cell r="H205">
            <v>0</v>
          </cell>
        </row>
        <row r="206">
          <cell r="F206">
            <v>0</v>
          </cell>
          <cell r="G206">
            <v>0</v>
          </cell>
          <cell r="H206">
            <v>0</v>
          </cell>
        </row>
        <row r="207">
          <cell r="F207">
            <v>1.2</v>
          </cell>
          <cell r="G207">
            <v>0</v>
          </cell>
          <cell r="H207">
            <v>0</v>
          </cell>
        </row>
        <row r="208">
          <cell r="F208">
            <v>8</v>
          </cell>
          <cell r="G208">
            <v>0</v>
          </cell>
          <cell r="H208">
            <v>0</v>
          </cell>
        </row>
        <row r="209">
          <cell r="F209">
            <v>108.06485000000001</v>
          </cell>
          <cell r="G209">
            <v>0</v>
          </cell>
          <cell r="H209">
            <v>0</v>
          </cell>
        </row>
        <row r="210">
          <cell r="A210">
            <v>114</v>
          </cell>
          <cell r="F210">
            <v>114</v>
          </cell>
          <cell r="M210" t="str">
            <v>CZN</v>
          </cell>
        </row>
        <row r="211">
          <cell r="F211">
            <v>0</v>
          </cell>
          <cell r="G211" t="e">
            <v>#N/A</v>
          </cell>
          <cell r="H211" t="e">
            <v>#N/A</v>
          </cell>
        </row>
        <row r="212">
          <cell r="F212">
            <v>0</v>
          </cell>
          <cell r="G212" t="e">
            <v>#N/A</v>
          </cell>
          <cell r="H212" t="e">
            <v>#N/A</v>
          </cell>
        </row>
        <row r="213">
          <cell r="F213">
            <v>168</v>
          </cell>
          <cell r="G213" t="e">
            <v>#N/A</v>
          </cell>
          <cell r="H213" t="e">
            <v>#N/A</v>
          </cell>
        </row>
        <row r="214">
          <cell r="F214">
            <v>35.28</v>
          </cell>
          <cell r="G214" t="e">
            <v>#N/A</v>
          </cell>
          <cell r="H214" t="e">
            <v>#N/A</v>
          </cell>
        </row>
        <row r="215">
          <cell r="F215">
            <v>0.1</v>
          </cell>
          <cell r="G215" t="e">
            <v>#N/A</v>
          </cell>
          <cell r="H215" t="e">
            <v>#N/A</v>
          </cell>
        </row>
        <row r="216">
          <cell r="F216">
            <v>3.5280000000000005</v>
          </cell>
          <cell r="G216" t="e">
            <v>#N/A</v>
          </cell>
          <cell r="H216" t="e">
            <v>#N/A</v>
          </cell>
        </row>
        <row r="217">
          <cell r="F217">
            <v>21.84</v>
          </cell>
          <cell r="G217" t="e">
            <v>#N/A</v>
          </cell>
          <cell r="H217" t="e">
            <v>#N/A</v>
          </cell>
        </row>
        <row r="218">
          <cell r="F218">
            <v>6.0593939999999993</v>
          </cell>
          <cell r="G218" t="e">
            <v>#N/A</v>
          </cell>
          <cell r="H218" t="e">
            <v>#N/A</v>
          </cell>
        </row>
        <row r="219">
          <cell r="F219">
            <v>15.148484999999999</v>
          </cell>
          <cell r="G219" t="e">
            <v>#N/A</v>
          </cell>
          <cell r="H219" t="e">
            <v>#N/A</v>
          </cell>
        </row>
        <row r="220">
          <cell r="F220">
            <v>30.296969999999998</v>
          </cell>
          <cell r="G220" t="e">
            <v>#N/A</v>
          </cell>
          <cell r="H220" t="e">
            <v>#N/A</v>
          </cell>
        </row>
        <row r="221">
          <cell r="F221">
            <v>0</v>
          </cell>
          <cell r="G221" t="e">
            <v>#N/A</v>
          </cell>
          <cell r="H221" t="e">
            <v>#N/A</v>
          </cell>
        </row>
        <row r="222">
          <cell r="F222">
            <v>0</v>
          </cell>
          <cell r="G222" t="e">
            <v>#N/A</v>
          </cell>
          <cell r="H222" t="e">
            <v>#N/A</v>
          </cell>
        </row>
        <row r="223">
          <cell r="F223">
            <v>1.6</v>
          </cell>
          <cell r="G223" t="e">
            <v>#N/A</v>
          </cell>
          <cell r="H223" t="e">
            <v>#N/A</v>
          </cell>
        </row>
        <row r="224">
          <cell r="F224">
            <v>10.666666666666666</v>
          </cell>
          <cell r="G224" t="e">
            <v>#N/A</v>
          </cell>
          <cell r="H224" t="e">
            <v>#N/A</v>
          </cell>
        </row>
        <row r="225">
          <cell r="F225">
            <v>122.81951566666666</v>
          </cell>
          <cell r="G225" t="e">
            <v>#N/A</v>
          </cell>
          <cell r="H225" t="e">
            <v>#N/A</v>
          </cell>
        </row>
        <row r="226">
          <cell r="A226">
            <v>115</v>
          </cell>
          <cell r="F226">
            <v>115</v>
          </cell>
          <cell r="M226" t="str">
            <v>CZN</v>
          </cell>
        </row>
        <row r="227">
          <cell r="F227">
            <v>0</v>
          </cell>
          <cell r="G227" t="e">
            <v>#N/A</v>
          </cell>
          <cell r="H227" t="e">
            <v>#N/A</v>
          </cell>
        </row>
        <row r="228">
          <cell r="F228">
            <v>0</v>
          </cell>
          <cell r="G228" t="e">
            <v>#N/A</v>
          </cell>
          <cell r="H228" t="e">
            <v>#N/A</v>
          </cell>
        </row>
        <row r="229">
          <cell r="F229">
            <v>201</v>
          </cell>
          <cell r="G229" t="e">
            <v>#N/A</v>
          </cell>
          <cell r="H229" t="e">
            <v>#N/A</v>
          </cell>
        </row>
        <row r="230">
          <cell r="F230">
            <v>42.21</v>
          </cell>
          <cell r="G230" t="e">
            <v>#N/A</v>
          </cell>
          <cell r="H230" t="e">
            <v>#N/A</v>
          </cell>
        </row>
        <row r="231">
          <cell r="F231">
            <v>0.1</v>
          </cell>
          <cell r="G231" t="e">
            <v>#N/A</v>
          </cell>
          <cell r="H231" t="e">
            <v>#N/A</v>
          </cell>
        </row>
        <row r="232">
          <cell r="F232">
            <v>4.2210000000000001</v>
          </cell>
          <cell r="G232" t="e">
            <v>#N/A</v>
          </cell>
          <cell r="H232" t="e">
            <v>#N/A</v>
          </cell>
        </row>
        <row r="233">
          <cell r="F233">
            <v>26.4</v>
          </cell>
          <cell r="G233" t="e">
            <v>#N/A</v>
          </cell>
          <cell r="H233" t="e">
            <v>#N/A</v>
          </cell>
        </row>
        <row r="234">
          <cell r="F234">
            <v>6.719328</v>
          </cell>
          <cell r="G234" t="e">
            <v>#N/A</v>
          </cell>
          <cell r="H234" t="e">
            <v>#N/A</v>
          </cell>
        </row>
        <row r="235">
          <cell r="F235">
            <v>16.79832</v>
          </cell>
          <cell r="G235" t="e">
            <v>#N/A</v>
          </cell>
          <cell r="H235" t="e">
            <v>#N/A</v>
          </cell>
        </row>
        <row r="236">
          <cell r="F236">
            <v>33.586641000000007</v>
          </cell>
          <cell r="G236" t="e">
            <v>#N/A</v>
          </cell>
          <cell r="H236" t="e">
            <v>#N/A</v>
          </cell>
        </row>
        <row r="237">
          <cell r="F237">
            <v>0</v>
          </cell>
          <cell r="G237" t="e">
            <v>#N/A</v>
          </cell>
          <cell r="H237" t="e">
            <v>#N/A</v>
          </cell>
        </row>
        <row r="238">
          <cell r="F238">
            <v>0</v>
          </cell>
          <cell r="G238" t="e">
            <v>#N/A</v>
          </cell>
          <cell r="H238" t="e">
            <v>#N/A</v>
          </cell>
        </row>
        <row r="239">
          <cell r="F239">
            <v>1.6</v>
          </cell>
          <cell r="G239" t="e">
            <v>#N/A</v>
          </cell>
          <cell r="H239" t="e">
            <v>#N/A</v>
          </cell>
        </row>
        <row r="240">
          <cell r="F240">
            <v>10.666666666666666</v>
          </cell>
          <cell r="G240" t="e">
            <v>#N/A</v>
          </cell>
          <cell r="H240" t="e">
            <v>#N/A</v>
          </cell>
        </row>
        <row r="241">
          <cell r="F241">
            <v>140.60195566666667</v>
          </cell>
          <cell r="G241" t="e">
            <v>#N/A</v>
          </cell>
          <cell r="H241" t="e">
            <v>#N/A</v>
          </cell>
        </row>
        <row r="242">
          <cell r="A242">
            <v>116</v>
          </cell>
          <cell r="F242">
            <v>116</v>
          </cell>
          <cell r="G242">
            <v>173</v>
          </cell>
          <cell r="H242">
            <v>173</v>
          </cell>
          <cell r="M242" t="str">
            <v>CDC</v>
          </cell>
        </row>
        <row r="243">
          <cell r="F243">
            <v>0</v>
          </cell>
          <cell r="G243">
            <v>0</v>
          </cell>
          <cell r="H243">
            <v>0</v>
          </cell>
        </row>
        <row r="244">
          <cell r="F244">
            <v>0</v>
          </cell>
          <cell r="G244">
            <v>0</v>
          </cell>
          <cell r="H244">
            <v>0</v>
          </cell>
        </row>
        <row r="245">
          <cell r="F245">
            <v>57</v>
          </cell>
          <cell r="G245">
            <v>42</v>
          </cell>
          <cell r="H245">
            <v>42</v>
          </cell>
        </row>
        <row r="246">
          <cell r="F246">
            <v>11.97</v>
          </cell>
          <cell r="G246">
            <v>9.24</v>
          </cell>
          <cell r="H246">
            <v>9.24</v>
          </cell>
        </row>
        <row r="247">
          <cell r="F247">
            <v>0.12</v>
          </cell>
          <cell r="G247">
            <v>6.9345668955678674E-2</v>
          </cell>
          <cell r="H247">
            <v>6.9345668955678674E-2</v>
          </cell>
        </row>
        <row r="248">
          <cell r="F248">
            <v>1.4363999999999999</v>
          </cell>
          <cell r="G248">
            <v>0.98</v>
          </cell>
          <cell r="H248">
            <v>0.98</v>
          </cell>
        </row>
        <row r="249">
          <cell r="F249">
            <v>0</v>
          </cell>
          <cell r="G249">
            <v>0</v>
          </cell>
          <cell r="H249">
            <v>0</v>
          </cell>
        </row>
        <row r="250">
          <cell r="F250">
            <v>4.0095989999999997</v>
          </cell>
          <cell r="G250">
            <v>1.35</v>
          </cell>
          <cell r="H250">
            <v>1.35</v>
          </cell>
        </row>
        <row r="251">
          <cell r="F251">
            <v>33.406658999999998</v>
          </cell>
          <cell r="G251">
            <v>0.8233333333333327</v>
          </cell>
          <cell r="H251">
            <v>0.8233333333333327</v>
          </cell>
        </row>
        <row r="252">
          <cell r="F252">
            <v>8.3491649999999993</v>
          </cell>
          <cell r="G252">
            <v>0</v>
          </cell>
          <cell r="H252">
            <v>0</v>
          </cell>
        </row>
        <row r="253">
          <cell r="F253">
            <v>0</v>
          </cell>
          <cell r="G253">
            <v>23.241388888888896</v>
          </cell>
          <cell r="H253">
            <v>23.241388888888896</v>
          </cell>
        </row>
        <row r="254">
          <cell r="F254">
            <v>0</v>
          </cell>
          <cell r="G254">
            <v>4.4430555555555546</v>
          </cell>
          <cell r="H254">
            <v>4.4430555555555546</v>
          </cell>
        </row>
        <row r="255">
          <cell r="F255">
            <v>1.6</v>
          </cell>
          <cell r="G255">
            <v>0</v>
          </cell>
          <cell r="H255">
            <v>0</v>
          </cell>
        </row>
        <row r="256">
          <cell r="F256">
            <v>10.666666666666666</v>
          </cell>
          <cell r="G256">
            <v>0</v>
          </cell>
          <cell r="H256">
            <v>0</v>
          </cell>
        </row>
        <row r="257">
          <cell r="F257">
            <v>69.838489666666661</v>
          </cell>
          <cell r="G257">
            <v>40.077777777777783</v>
          </cell>
          <cell r="H257">
            <v>40.077777777777783</v>
          </cell>
        </row>
        <row r="258">
          <cell r="A258">
            <v>117</v>
          </cell>
          <cell r="F258">
            <v>117</v>
          </cell>
          <cell r="G258">
            <v>176</v>
          </cell>
          <cell r="H258">
            <v>176</v>
          </cell>
          <cell r="M258" t="str">
            <v>CDC</v>
          </cell>
        </row>
        <row r="259">
          <cell r="F259">
            <v>0</v>
          </cell>
          <cell r="G259">
            <v>0</v>
          </cell>
          <cell r="H259">
            <v>0</v>
          </cell>
        </row>
        <row r="260">
          <cell r="F260">
            <v>0</v>
          </cell>
          <cell r="G260">
            <v>0</v>
          </cell>
          <cell r="H260">
            <v>0</v>
          </cell>
        </row>
        <row r="261">
          <cell r="F261">
            <v>57</v>
          </cell>
          <cell r="G261">
            <v>62</v>
          </cell>
          <cell r="H261">
            <v>62</v>
          </cell>
        </row>
        <row r="262">
          <cell r="F262">
            <v>11.97</v>
          </cell>
          <cell r="G262">
            <v>13.64</v>
          </cell>
          <cell r="H262">
            <v>13.64</v>
          </cell>
        </row>
        <row r="263">
          <cell r="F263">
            <v>0.12</v>
          </cell>
          <cell r="G263">
            <v>2.9582678768836922E-2</v>
          </cell>
          <cell r="H263">
            <v>2.9582678768836922E-2</v>
          </cell>
        </row>
        <row r="264">
          <cell r="F264">
            <v>1.4363999999999999</v>
          </cell>
          <cell r="G264">
            <v>2.7279999999999989</v>
          </cell>
          <cell r="H264">
            <v>2.7279999999999989</v>
          </cell>
        </row>
        <row r="265">
          <cell r="F265">
            <v>0</v>
          </cell>
          <cell r="G265">
            <v>0</v>
          </cell>
          <cell r="H265">
            <v>0</v>
          </cell>
        </row>
        <row r="266">
          <cell r="F266">
            <v>4.3095689999999998</v>
          </cell>
          <cell r="G266">
            <v>1.36</v>
          </cell>
          <cell r="H266">
            <v>1.36</v>
          </cell>
        </row>
        <row r="267">
          <cell r="F267">
            <v>17.938206000000001</v>
          </cell>
          <cell r="G267">
            <v>20.045555555555552</v>
          </cell>
          <cell r="H267">
            <v>20.045555555555552</v>
          </cell>
        </row>
        <row r="268">
          <cell r="F268">
            <v>7.1792819999999997</v>
          </cell>
          <cell r="G268">
            <v>0</v>
          </cell>
          <cell r="H268">
            <v>0</v>
          </cell>
        </row>
        <row r="269">
          <cell r="F269">
            <v>0</v>
          </cell>
          <cell r="G269">
            <v>0</v>
          </cell>
          <cell r="H269">
            <v>0</v>
          </cell>
        </row>
        <row r="270">
          <cell r="F270">
            <v>0</v>
          </cell>
          <cell r="G270">
            <v>6.4094444444444472</v>
          </cell>
          <cell r="H270">
            <v>6.4094444444444472</v>
          </cell>
        </row>
        <row r="271">
          <cell r="F271">
            <v>1.6</v>
          </cell>
          <cell r="G271">
            <v>0</v>
          </cell>
          <cell r="H271">
            <v>0</v>
          </cell>
        </row>
        <row r="272">
          <cell r="F272">
            <v>10.666666666666666</v>
          </cell>
          <cell r="G272">
            <v>0</v>
          </cell>
          <cell r="H272">
            <v>0</v>
          </cell>
        </row>
        <row r="273">
          <cell r="F273">
            <v>53.500123666666667</v>
          </cell>
          <cell r="G273">
            <v>44.182999999999993</v>
          </cell>
          <cell r="H273">
            <v>44.182999999999993</v>
          </cell>
        </row>
        <row r="274">
          <cell r="A274">
            <v>118</v>
          </cell>
          <cell r="F274">
            <v>118</v>
          </cell>
          <cell r="G274">
            <v>177</v>
          </cell>
          <cell r="H274">
            <v>177</v>
          </cell>
          <cell r="M274" t="str">
            <v>CZN</v>
          </cell>
        </row>
        <row r="275">
          <cell r="F275">
            <v>0</v>
          </cell>
          <cell r="G275">
            <v>0</v>
          </cell>
          <cell r="H275">
            <v>0</v>
          </cell>
        </row>
        <row r="276">
          <cell r="F276">
            <v>0</v>
          </cell>
          <cell r="G276">
            <v>0</v>
          </cell>
          <cell r="H276">
            <v>0</v>
          </cell>
        </row>
        <row r="277">
          <cell r="F277">
            <v>79</v>
          </cell>
          <cell r="G277">
            <v>0</v>
          </cell>
          <cell r="H277">
            <v>0</v>
          </cell>
        </row>
        <row r="278">
          <cell r="F278">
            <v>16.59</v>
          </cell>
          <cell r="G278">
            <v>0</v>
          </cell>
          <cell r="H278">
            <v>0</v>
          </cell>
        </row>
        <row r="279">
          <cell r="F279">
            <v>0.12</v>
          </cell>
          <cell r="G279">
            <v>0</v>
          </cell>
          <cell r="H279">
            <v>0</v>
          </cell>
        </row>
        <row r="280">
          <cell r="F280">
            <v>1.9907999999999999</v>
          </cell>
          <cell r="G280">
            <v>0</v>
          </cell>
          <cell r="H280">
            <v>0</v>
          </cell>
        </row>
        <row r="281">
          <cell r="F281">
            <v>0</v>
          </cell>
          <cell r="G281">
            <v>0</v>
          </cell>
          <cell r="H281">
            <v>0</v>
          </cell>
        </row>
        <row r="282">
          <cell r="F282">
            <v>4.8795120000000001</v>
          </cell>
          <cell r="G282">
            <v>0</v>
          </cell>
          <cell r="H282">
            <v>0</v>
          </cell>
        </row>
        <row r="283">
          <cell r="F283">
            <v>20.327967000000001</v>
          </cell>
          <cell r="G283">
            <v>0</v>
          </cell>
          <cell r="H283">
            <v>0</v>
          </cell>
        </row>
        <row r="284">
          <cell r="F284">
            <v>8.1291870000000017</v>
          </cell>
          <cell r="G284">
            <v>0</v>
          </cell>
          <cell r="H284">
            <v>0</v>
          </cell>
        </row>
        <row r="285">
          <cell r="F285">
            <v>0</v>
          </cell>
          <cell r="G285">
            <v>0</v>
          </cell>
          <cell r="H285">
            <v>0</v>
          </cell>
        </row>
        <row r="286">
          <cell r="F286">
            <v>0</v>
          </cell>
          <cell r="G286">
            <v>0</v>
          </cell>
          <cell r="H286">
            <v>0</v>
          </cell>
        </row>
        <row r="287">
          <cell r="F287">
            <v>2</v>
          </cell>
          <cell r="G287">
            <v>0</v>
          </cell>
          <cell r="H287">
            <v>0</v>
          </cell>
        </row>
        <row r="288">
          <cell r="F288">
            <v>13.333333333333334</v>
          </cell>
          <cell r="G288">
            <v>0</v>
          </cell>
          <cell r="H288">
            <v>0</v>
          </cell>
        </row>
        <row r="289">
          <cell r="F289">
            <v>65.250799333333333</v>
          </cell>
          <cell r="G289">
            <v>0</v>
          </cell>
          <cell r="H289">
            <v>0</v>
          </cell>
        </row>
        <row r="290">
          <cell r="A290">
            <v>119</v>
          </cell>
          <cell r="F290">
            <v>119</v>
          </cell>
          <cell r="G290">
            <v>178</v>
          </cell>
          <cell r="H290">
            <v>178</v>
          </cell>
          <cell r="M290" t="str">
            <v>CZN</v>
          </cell>
        </row>
        <row r="291">
          <cell r="F291">
            <v>0</v>
          </cell>
          <cell r="G291">
            <v>0</v>
          </cell>
          <cell r="H291">
            <v>0</v>
          </cell>
        </row>
        <row r="292">
          <cell r="F292">
            <v>0</v>
          </cell>
          <cell r="G292">
            <v>0</v>
          </cell>
          <cell r="H292">
            <v>0</v>
          </cell>
        </row>
        <row r="293">
          <cell r="F293">
            <v>107</v>
          </cell>
          <cell r="G293">
            <v>0</v>
          </cell>
          <cell r="H293">
            <v>0</v>
          </cell>
        </row>
        <row r="294">
          <cell r="F294">
            <v>22.47</v>
          </cell>
          <cell r="G294">
            <v>0</v>
          </cell>
          <cell r="H294">
            <v>0</v>
          </cell>
        </row>
        <row r="295">
          <cell r="F295">
            <v>0.12</v>
          </cell>
          <cell r="G295">
            <v>0</v>
          </cell>
          <cell r="H295">
            <v>0</v>
          </cell>
        </row>
        <row r="296">
          <cell r="F296">
            <v>2.6963999999999997</v>
          </cell>
          <cell r="G296">
            <v>0</v>
          </cell>
          <cell r="H296">
            <v>0</v>
          </cell>
        </row>
        <row r="297">
          <cell r="F297">
            <v>0</v>
          </cell>
          <cell r="G297">
            <v>0</v>
          </cell>
          <cell r="H297">
            <v>0</v>
          </cell>
        </row>
        <row r="298">
          <cell r="F298">
            <v>6.8393159999999993</v>
          </cell>
          <cell r="G298">
            <v>0</v>
          </cell>
          <cell r="H298">
            <v>0</v>
          </cell>
        </row>
        <row r="299">
          <cell r="F299">
            <v>28.487150999999997</v>
          </cell>
          <cell r="G299">
            <v>0</v>
          </cell>
          <cell r="H299">
            <v>0</v>
          </cell>
        </row>
        <row r="300">
          <cell r="F300">
            <v>11.398859999999999</v>
          </cell>
          <cell r="G300">
            <v>0</v>
          </cell>
          <cell r="H300">
            <v>0</v>
          </cell>
        </row>
        <row r="301">
          <cell r="F301">
            <v>0</v>
          </cell>
          <cell r="G301">
            <v>0</v>
          </cell>
          <cell r="H301">
            <v>0</v>
          </cell>
        </row>
        <row r="302">
          <cell r="F302">
            <v>0</v>
          </cell>
          <cell r="G302">
            <v>0</v>
          </cell>
          <cell r="H302">
            <v>0</v>
          </cell>
        </row>
        <row r="303">
          <cell r="F303">
            <v>2</v>
          </cell>
          <cell r="G303">
            <v>0</v>
          </cell>
          <cell r="H303">
            <v>0</v>
          </cell>
        </row>
        <row r="304">
          <cell r="F304">
            <v>13.333333333333334</v>
          </cell>
          <cell r="G304">
            <v>0</v>
          </cell>
          <cell r="H304">
            <v>0</v>
          </cell>
        </row>
        <row r="305">
          <cell r="F305">
            <v>85.225060333333332</v>
          </cell>
          <cell r="G305">
            <v>0</v>
          </cell>
          <cell r="H305">
            <v>0</v>
          </cell>
        </row>
        <row r="306">
          <cell r="A306">
            <v>120</v>
          </cell>
          <cell r="F306">
            <v>120</v>
          </cell>
          <cell r="M306" t="str">
            <v>CZN</v>
          </cell>
        </row>
        <row r="307">
          <cell r="F307">
            <v>0</v>
          </cell>
          <cell r="G307" t="e">
            <v>#N/A</v>
          </cell>
          <cell r="H307" t="e">
            <v>#N/A</v>
          </cell>
        </row>
        <row r="308">
          <cell r="F308">
            <v>0</v>
          </cell>
          <cell r="G308" t="e">
            <v>#N/A</v>
          </cell>
          <cell r="H308" t="e">
            <v>#N/A</v>
          </cell>
        </row>
        <row r="309">
          <cell r="F309">
            <v>109</v>
          </cell>
          <cell r="G309" t="e">
            <v>#N/A</v>
          </cell>
          <cell r="H309" t="e">
            <v>#N/A</v>
          </cell>
        </row>
        <row r="310">
          <cell r="F310">
            <v>22.89</v>
          </cell>
          <cell r="G310" t="e">
            <v>#N/A</v>
          </cell>
          <cell r="H310" t="e">
            <v>#N/A</v>
          </cell>
        </row>
        <row r="311">
          <cell r="F311">
            <v>0.12</v>
          </cell>
          <cell r="G311" t="e">
            <v>#N/A</v>
          </cell>
          <cell r="H311" t="e">
            <v>#N/A</v>
          </cell>
        </row>
        <row r="312">
          <cell r="F312">
            <v>2.7467999999999999</v>
          </cell>
          <cell r="G312" t="e">
            <v>#N/A</v>
          </cell>
          <cell r="H312" t="e">
            <v>#N/A</v>
          </cell>
        </row>
        <row r="313">
          <cell r="F313">
            <v>0</v>
          </cell>
          <cell r="G313" t="e">
            <v>#N/A</v>
          </cell>
          <cell r="H313" t="e">
            <v>#N/A</v>
          </cell>
        </row>
        <row r="314">
          <cell r="F314">
            <v>8.509148999999999</v>
          </cell>
          <cell r="G314" t="e">
            <v>#N/A</v>
          </cell>
          <cell r="H314" t="e">
            <v>#N/A</v>
          </cell>
        </row>
        <row r="315">
          <cell r="F315">
            <v>35.436456</v>
          </cell>
          <cell r="G315" t="e">
            <v>#N/A</v>
          </cell>
          <cell r="H315" t="e">
            <v>#N/A</v>
          </cell>
        </row>
        <row r="316">
          <cell r="F316">
            <v>14.178582</v>
          </cell>
          <cell r="G316" t="e">
            <v>#N/A</v>
          </cell>
          <cell r="H316" t="e">
            <v>#N/A</v>
          </cell>
        </row>
        <row r="317">
          <cell r="F317">
            <v>0</v>
          </cell>
          <cell r="G317" t="e">
            <v>#N/A</v>
          </cell>
          <cell r="H317" t="e">
            <v>#N/A</v>
          </cell>
        </row>
        <row r="318">
          <cell r="F318">
            <v>0</v>
          </cell>
          <cell r="G318" t="e">
            <v>#N/A</v>
          </cell>
          <cell r="H318" t="e">
            <v>#N/A</v>
          </cell>
        </row>
        <row r="319">
          <cell r="F319">
            <v>2.4</v>
          </cell>
          <cell r="G319" t="e">
            <v>#N/A</v>
          </cell>
          <cell r="H319" t="e">
            <v>#N/A</v>
          </cell>
        </row>
        <row r="320">
          <cell r="F320">
            <v>16</v>
          </cell>
          <cell r="G320" t="e">
            <v>#N/A</v>
          </cell>
          <cell r="H320" t="e">
            <v>#N/A</v>
          </cell>
        </row>
        <row r="321">
          <cell r="F321">
            <v>99.760987</v>
          </cell>
          <cell r="G321" t="e">
            <v>#N/A</v>
          </cell>
          <cell r="H321" t="e">
            <v>#N/A</v>
          </cell>
        </row>
        <row r="322">
          <cell r="A322">
            <v>121</v>
          </cell>
          <cell r="F322">
            <v>121</v>
          </cell>
          <cell r="G322">
            <v>179</v>
          </cell>
          <cell r="H322">
            <v>179</v>
          </cell>
          <cell r="M322" t="str">
            <v>CDC</v>
          </cell>
        </row>
        <row r="323">
          <cell r="F323">
            <v>0</v>
          </cell>
          <cell r="G323">
            <v>0</v>
          </cell>
          <cell r="H323">
            <v>0</v>
          </cell>
        </row>
        <row r="324">
          <cell r="F324">
            <v>0</v>
          </cell>
          <cell r="G324">
            <v>0</v>
          </cell>
          <cell r="H324">
            <v>0</v>
          </cell>
        </row>
        <row r="325">
          <cell r="F325">
            <v>139</v>
          </cell>
          <cell r="G325">
            <v>135</v>
          </cell>
          <cell r="H325">
            <v>135</v>
          </cell>
        </row>
        <row r="326">
          <cell r="F326">
            <v>29.19</v>
          </cell>
          <cell r="G326">
            <v>29.7</v>
          </cell>
          <cell r="H326">
            <v>29.7</v>
          </cell>
        </row>
        <row r="327">
          <cell r="F327">
            <v>0.12</v>
          </cell>
          <cell r="G327">
            <v>6.1303568692084198E-2</v>
          </cell>
          <cell r="H327">
            <v>6.1303568692084198E-2</v>
          </cell>
        </row>
        <row r="328">
          <cell r="F328">
            <v>3.5027999999999997</v>
          </cell>
          <cell r="G328">
            <v>5.94</v>
          </cell>
          <cell r="H328">
            <v>5.94</v>
          </cell>
        </row>
        <row r="329">
          <cell r="F329">
            <v>0</v>
          </cell>
          <cell r="G329">
            <v>7.128611111111109</v>
          </cell>
          <cell r="H329">
            <v>7.128611111111109</v>
          </cell>
        </row>
        <row r="330">
          <cell r="F330">
            <v>14.638536</v>
          </cell>
          <cell r="G330">
            <v>2.46</v>
          </cell>
          <cell r="H330">
            <v>2.46</v>
          </cell>
        </row>
        <row r="331">
          <cell r="F331">
            <v>60.993899999999996</v>
          </cell>
          <cell r="G331">
            <v>61.26305555555556</v>
          </cell>
          <cell r="H331">
            <v>61.26305555555556</v>
          </cell>
        </row>
        <row r="332">
          <cell r="F332">
            <v>24.397560000000002</v>
          </cell>
          <cell r="G332">
            <v>0</v>
          </cell>
          <cell r="H332">
            <v>0</v>
          </cell>
        </row>
        <row r="333">
          <cell r="F333">
            <v>0</v>
          </cell>
          <cell r="G333">
            <v>0</v>
          </cell>
          <cell r="H333">
            <v>0</v>
          </cell>
        </row>
        <row r="334">
          <cell r="F334">
            <v>0</v>
          </cell>
          <cell r="G334">
            <v>19.756388888888882</v>
          </cell>
          <cell r="H334">
            <v>19.756388888888882</v>
          </cell>
        </row>
        <row r="335">
          <cell r="F335">
            <v>2.4</v>
          </cell>
          <cell r="G335">
            <v>0</v>
          </cell>
          <cell r="H335">
            <v>0</v>
          </cell>
        </row>
        <row r="336">
          <cell r="F336">
            <v>16</v>
          </cell>
          <cell r="G336">
            <v>0</v>
          </cell>
          <cell r="H336">
            <v>0</v>
          </cell>
        </row>
        <row r="337">
          <cell r="F337">
            <v>148.72279599999999</v>
          </cell>
          <cell r="G337">
            <v>126.24805555555555</v>
          </cell>
          <cell r="H337">
            <v>126.24805555555555</v>
          </cell>
        </row>
        <row r="338">
          <cell r="A338">
            <v>122</v>
          </cell>
          <cell r="F338">
            <v>122</v>
          </cell>
          <cell r="G338">
            <v>192</v>
          </cell>
          <cell r="H338">
            <v>192</v>
          </cell>
          <cell r="M338" t="str">
            <v>CZN</v>
          </cell>
        </row>
        <row r="339">
          <cell r="F339">
            <v>0</v>
          </cell>
          <cell r="G339">
            <v>0</v>
          </cell>
          <cell r="H339">
            <v>0</v>
          </cell>
        </row>
        <row r="340">
          <cell r="F340">
            <v>0</v>
          </cell>
          <cell r="G340">
            <v>0</v>
          </cell>
          <cell r="H340">
            <v>0</v>
          </cell>
        </row>
        <row r="341">
          <cell r="F341">
            <v>160</v>
          </cell>
          <cell r="G341">
            <v>0</v>
          </cell>
          <cell r="H341">
            <v>0</v>
          </cell>
        </row>
        <row r="342">
          <cell r="F342">
            <v>33.6</v>
          </cell>
          <cell r="G342">
            <v>0</v>
          </cell>
          <cell r="H342">
            <v>0</v>
          </cell>
        </row>
        <row r="343">
          <cell r="F343">
            <v>0.12</v>
          </cell>
          <cell r="G343">
            <v>0</v>
          </cell>
          <cell r="H343">
            <v>0</v>
          </cell>
        </row>
        <row r="344">
          <cell r="F344">
            <v>4.032</v>
          </cell>
          <cell r="G344">
            <v>0</v>
          </cell>
          <cell r="H344">
            <v>0</v>
          </cell>
        </row>
        <row r="345">
          <cell r="F345">
            <v>0</v>
          </cell>
          <cell r="G345">
            <v>0</v>
          </cell>
          <cell r="H345">
            <v>0</v>
          </cell>
        </row>
        <row r="346">
          <cell r="F346">
            <v>14.638536</v>
          </cell>
          <cell r="G346">
            <v>0</v>
          </cell>
          <cell r="H346">
            <v>0</v>
          </cell>
        </row>
        <row r="347">
          <cell r="F347">
            <v>73.192679999999996</v>
          </cell>
          <cell r="G347">
            <v>0</v>
          </cell>
          <cell r="H347">
            <v>0</v>
          </cell>
        </row>
        <row r="348">
          <cell r="F348">
            <v>30.496949999999998</v>
          </cell>
          <cell r="G348">
            <v>0</v>
          </cell>
          <cell r="H348">
            <v>0</v>
          </cell>
        </row>
        <row r="349">
          <cell r="F349">
            <v>0</v>
          </cell>
          <cell r="G349">
            <v>0</v>
          </cell>
          <cell r="H349">
            <v>0</v>
          </cell>
        </row>
        <row r="350">
          <cell r="F350">
            <v>0</v>
          </cell>
          <cell r="G350">
            <v>0</v>
          </cell>
          <cell r="H350">
            <v>0</v>
          </cell>
        </row>
        <row r="351">
          <cell r="F351">
            <v>2.4</v>
          </cell>
          <cell r="G351">
            <v>0</v>
          </cell>
          <cell r="H351">
            <v>0</v>
          </cell>
        </row>
        <row r="352">
          <cell r="F352">
            <v>16</v>
          </cell>
          <cell r="G352">
            <v>0</v>
          </cell>
          <cell r="H352">
            <v>0</v>
          </cell>
        </row>
        <row r="353">
          <cell r="F353">
            <v>171.96016600000002</v>
          </cell>
          <cell r="G353">
            <v>0</v>
          </cell>
          <cell r="H353">
            <v>0</v>
          </cell>
        </row>
        <row r="354">
          <cell r="A354">
            <v>123</v>
          </cell>
          <cell r="F354">
            <v>123</v>
          </cell>
          <cell r="G354">
            <v>198</v>
          </cell>
          <cell r="H354">
            <v>198</v>
          </cell>
          <cell r="M354" t="str">
            <v>CDC</v>
          </cell>
        </row>
        <row r="355">
          <cell r="F355">
            <v>0</v>
          </cell>
          <cell r="G355">
            <v>0</v>
          </cell>
          <cell r="H355">
            <v>0</v>
          </cell>
        </row>
        <row r="356">
          <cell r="F356">
            <v>0</v>
          </cell>
          <cell r="G356">
            <v>0</v>
          </cell>
          <cell r="H356">
            <v>0</v>
          </cell>
        </row>
        <row r="357">
          <cell r="F357">
            <v>200</v>
          </cell>
          <cell r="G357">
            <v>223</v>
          </cell>
          <cell r="H357">
            <v>223</v>
          </cell>
        </row>
        <row r="358">
          <cell r="F358">
            <v>42</v>
          </cell>
          <cell r="G358">
            <v>49.06</v>
          </cell>
          <cell r="H358">
            <v>49.06</v>
          </cell>
        </row>
        <row r="359">
          <cell r="F359">
            <v>0.12</v>
          </cell>
          <cell r="G359">
            <v>0.18480171145021446</v>
          </cell>
          <cell r="H359">
            <v>0.18480171145021446</v>
          </cell>
        </row>
        <row r="360">
          <cell r="F360">
            <v>5.04</v>
          </cell>
          <cell r="G360">
            <v>9.65</v>
          </cell>
          <cell r="H360">
            <v>9.65</v>
          </cell>
        </row>
        <row r="361">
          <cell r="F361">
            <v>0</v>
          </cell>
          <cell r="G361">
            <v>5.7311111111111108</v>
          </cell>
          <cell r="H361">
            <v>5.7311111111111108</v>
          </cell>
        </row>
        <row r="362">
          <cell r="F362">
            <v>16.868313000000001</v>
          </cell>
          <cell r="G362">
            <v>4.83</v>
          </cell>
          <cell r="H362">
            <v>4.83</v>
          </cell>
        </row>
        <row r="363">
          <cell r="F363">
            <v>98.380161000000001</v>
          </cell>
          <cell r="G363">
            <v>1.4788888888888883</v>
          </cell>
          <cell r="H363">
            <v>1.4788888888888883</v>
          </cell>
        </row>
        <row r="364">
          <cell r="F364">
            <v>28.107188999999998</v>
          </cell>
          <cell r="G364">
            <v>0</v>
          </cell>
          <cell r="H364">
            <v>0</v>
          </cell>
        </row>
        <row r="365">
          <cell r="F365">
            <v>0</v>
          </cell>
          <cell r="G365">
            <v>80.011666666666684</v>
          </cell>
          <cell r="H365">
            <v>80.011666666666684</v>
          </cell>
        </row>
        <row r="366">
          <cell r="F366">
            <v>0</v>
          </cell>
          <cell r="G366">
            <v>68.144722222222214</v>
          </cell>
          <cell r="H366">
            <v>68.144722222222214</v>
          </cell>
        </row>
        <row r="367">
          <cell r="F367">
            <v>3</v>
          </cell>
          <cell r="G367">
            <v>0</v>
          </cell>
          <cell r="H367">
            <v>0</v>
          </cell>
        </row>
        <row r="368">
          <cell r="F368">
            <v>20</v>
          </cell>
          <cell r="G368">
            <v>0</v>
          </cell>
          <cell r="H368">
            <v>0</v>
          </cell>
        </row>
        <row r="369">
          <cell r="F369">
            <v>210.39566300000001</v>
          </cell>
          <cell r="G369">
            <v>218.9063888888889</v>
          </cell>
          <cell r="H369">
            <v>218.9063888888889</v>
          </cell>
        </row>
        <row r="370">
          <cell r="A370">
            <v>124</v>
          </cell>
          <cell r="F370">
            <v>124</v>
          </cell>
          <cell r="M370" t="str">
            <v>CZN</v>
          </cell>
        </row>
        <row r="371">
          <cell r="F371">
            <v>0</v>
          </cell>
          <cell r="G371" t="e">
            <v>#N/A</v>
          </cell>
          <cell r="H371" t="e">
            <v>#N/A</v>
          </cell>
        </row>
        <row r="372">
          <cell r="F372">
            <v>0</v>
          </cell>
          <cell r="G372" t="e">
            <v>#N/A</v>
          </cell>
          <cell r="H372" t="e">
            <v>#N/A</v>
          </cell>
        </row>
        <row r="373">
          <cell r="F373">
            <v>206</v>
          </cell>
          <cell r="G373" t="e">
            <v>#N/A</v>
          </cell>
          <cell r="H373" t="e">
            <v>#N/A</v>
          </cell>
        </row>
        <row r="374">
          <cell r="F374">
            <v>43.26</v>
          </cell>
          <cell r="G374" t="e">
            <v>#N/A</v>
          </cell>
          <cell r="H374" t="e">
            <v>#N/A</v>
          </cell>
        </row>
        <row r="375">
          <cell r="F375">
            <v>0.12</v>
          </cell>
          <cell r="G375" t="e">
            <v>#N/A</v>
          </cell>
          <cell r="H375" t="e">
            <v>#N/A</v>
          </cell>
        </row>
        <row r="376">
          <cell r="F376">
            <v>5.1911999999999994</v>
          </cell>
          <cell r="G376" t="e">
            <v>#N/A</v>
          </cell>
          <cell r="H376" t="e">
            <v>#N/A</v>
          </cell>
        </row>
        <row r="377">
          <cell r="F377">
            <v>0</v>
          </cell>
          <cell r="G377" t="e">
            <v>#N/A</v>
          </cell>
          <cell r="H377" t="e">
            <v>#N/A</v>
          </cell>
        </row>
        <row r="378">
          <cell r="F378">
            <v>17.918208000000003</v>
          </cell>
          <cell r="G378" t="e">
            <v>#N/A</v>
          </cell>
          <cell r="H378" t="e">
            <v>#N/A</v>
          </cell>
        </row>
        <row r="379">
          <cell r="F379">
            <v>89.581040999999999</v>
          </cell>
          <cell r="G379" t="e">
            <v>#N/A</v>
          </cell>
          <cell r="H379" t="e">
            <v>#N/A</v>
          </cell>
        </row>
        <row r="380">
          <cell r="F380">
            <v>29.857013999999999</v>
          </cell>
          <cell r="G380" t="e">
            <v>#N/A</v>
          </cell>
          <cell r="H380" t="e">
            <v>#N/A</v>
          </cell>
        </row>
        <row r="381">
          <cell r="F381">
            <v>0</v>
          </cell>
          <cell r="G381" t="e">
            <v>#N/A</v>
          </cell>
          <cell r="H381" t="e">
            <v>#N/A</v>
          </cell>
        </row>
        <row r="382">
          <cell r="F382">
            <v>0</v>
          </cell>
          <cell r="G382" t="e">
            <v>#N/A</v>
          </cell>
          <cell r="H382" t="e">
            <v>#N/A</v>
          </cell>
        </row>
        <row r="383">
          <cell r="F383">
            <v>2.4</v>
          </cell>
          <cell r="G383" t="e">
            <v>#N/A</v>
          </cell>
          <cell r="H383" t="e">
            <v>#N/A</v>
          </cell>
        </row>
        <row r="384">
          <cell r="F384">
            <v>16</v>
          </cell>
          <cell r="G384" t="e">
            <v>#N/A</v>
          </cell>
          <cell r="H384" t="e">
            <v>#N/A</v>
          </cell>
        </row>
        <row r="385">
          <cell r="F385">
            <v>201.80746299999998</v>
          </cell>
          <cell r="G385" t="e">
            <v>#N/A</v>
          </cell>
          <cell r="H385" t="e">
            <v>#N/A</v>
          </cell>
        </row>
        <row r="386">
          <cell r="A386">
            <v>125</v>
          </cell>
          <cell r="F386">
            <v>125</v>
          </cell>
          <cell r="M386" t="str">
            <v>CZN</v>
          </cell>
        </row>
        <row r="387">
          <cell r="F387">
            <v>0</v>
          </cell>
          <cell r="G387" t="e">
            <v>#N/A</v>
          </cell>
          <cell r="H387" t="e">
            <v>#N/A</v>
          </cell>
        </row>
        <row r="388">
          <cell r="F388">
            <v>0</v>
          </cell>
          <cell r="G388" t="e">
            <v>#N/A</v>
          </cell>
          <cell r="H388" t="e">
            <v>#N/A</v>
          </cell>
        </row>
        <row r="389">
          <cell r="F389">
            <v>250</v>
          </cell>
          <cell r="G389" t="e">
            <v>#N/A</v>
          </cell>
          <cell r="H389" t="e">
            <v>#N/A</v>
          </cell>
        </row>
        <row r="390">
          <cell r="F390">
            <v>52.5</v>
          </cell>
          <cell r="G390" t="e">
            <v>#N/A</v>
          </cell>
          <cell r="H390" t="e">
            <v>#N/A</v>
          </cell>
        </row>
        <row r="391">
          <cell r="F391">
            <v>0.12</v>
          </cell>
          <cell r="G391" t="e">
            <v>#N/A</v>
          </cell>
          <cell r="H391" t="e">
            <v>#N/A</v>
          </cell>
        </row>
        <row r="392">
          <cell r="F392">
            <v>6.3</v>
          </cell>
          <cell r="G392" t="e">
            <v>#N/A</v>
          </cell>
          <cell r="H392" t="e">
            <v>#N/A</v>
          </cell>
        </row>
        <row r="393">
          <cell r="F393">
            <v>0</v>
          </cell>
          <cell r="G393" t="e">
            <v>#N/A</v>
          </cell>
          <cell r="H393" t="e">
            <v>#N/A</v>
          </cell>
        </row>
        <row r="394">
          <cell r="F394">
            <v>24.617538</v>
          </cell>
          <cell r="G394" t="e">
            <v>#N/A</v>
          </cell>
          <cell r="H394" t="e">
            <v>#N/A</v>
          </cell>
        </row>
        <row r="395">
          <cell r="F395">
            <v>123.06769200000001</v>
          </cell>
          <cell r="G395" t="e">
            <v>#N/A</v>
          </cell>
          <cell r="H395" t="e">
            <v>#N/A</v>
          </cell>
        </row>
        <row r="396">
          <cell r="F396">
            <v>41.025897000000001</v>
          </cell>
          <cell r="G396" t="e">
            <v>#N/A</v>
          </cell>
          <cell r="H396" t="e">
            <v>#N/A</v>
          </cell>
        </row>
        <row r="397">
          <cell r="F397">
            <v>0</v>
          </cell>
          <cell r="G397" t="e">
            <v>#N/A</v>
          </cell>
          <cell r="H397" t="e">
            <v>#N/A</v>
          </cell>
        </row>
        <row r="398">
          <cell r="F398">
            <v>0</v>
          </cell>
          <cell r="G398" t="e">
            <v>#N/A</v>
          </cell>
          <cell r="H398" t="e">
            <v>#N/A</v>
          </cell>
        </row>
        <row r="399">
          <cell r="F399">
            <v>2.4</v>
          </cell>
          <cell r="G399" t="e">
            <v>#N/A</v>
          </cell>
          <cell r="H399" t="e">
            <v>#N/A</v>
          </cell>
        </row>
        <row r="400">
          <cell r="F400">
            <v>16</v>
          </cell>
          <cell r="G400" t="e">
            <v>#N/A</v>
          </cell>
          <cell r="H400" t="e">
            <v>#N/A</v>
          </cell>
        </row>
        <row r="401">
          <cell r="F401">
            <v>263.51112699999999</v>
          </cell>
          <cell r="G401" t="e">
            <v>#N/A</v>
          </cell>
          <cell r="H401" t="e">
            <v>#N/A</v>
          </cell>
        </row>
        <row r="402">
          <cell r="A402">
            <v>126</v>
          </cell>
          <cell r="F402">
            <v>126</v>
          </cell>
          <cell r="G402">
            <v>180</v>
          </cell>
          <cell r="H402">
            <v>180</v>
          </cell>
          <cell r="M402" t="str">
            <v>NOT TO BE USED</v>
          </cell>
        </row>
        <row r="403">
          <cell r="F403">
            <v>0</v>
          </cell>
          <cell r="G403">
            <v>0</v>
          </cell>
          <cell r="H403">
            <v>0</v>
          </cell>
        </row>
        <row r="404">
          <cell r="F404">
            <v>0</v>
          </cell>
          <cell r="G404">
            <v>0</v>
          </cell>
          <cell r="H404">
            <v>0</v>
          </cell>
        </row>
        <row r="405">
          <cell r="F405">
            <v>370</v>
          </cell>
          <cell r="G405">
            <v>0</v>
          </cell>
          <cell r="H405">
            <v>0</v>
          </cell>
        </row>
        <row r="406">
          <cell r="F406">
            <v>77.7</v>
          </cell>
          <cell r="G406">
            <v>0</v>
          </cell>
          <cell r="H406">
            <v>0</v>
          </cell>
        </row>
        <row r="407">
          <cell r="F407">
            <v>0.12</v>
          </cell>
          <cell r="G407">
            <v>0</v>
          </cell>
          <cell r="H407">
            <v>0</v>
          </cell>
        </row>
        <row r="408">
          <cell r="F408">
            <v>9.3239999999999998</v>
          </cell>
          <cell r="G408">
            <v>0</v>
          </cell>
          <cell r="H408">
            <v>0</v>
          </cell>
        </row>
        <row r="409">
          <cell r="F409">
            <v>0</v>
          </cell>
          <cell r="G409">
            <v>0</v>
          </cell>
          <cell r="H409">
            <v>0</v>
          </cell>
        </row>
        <row r="410">
          <cell r="F410">
            <v>26.927307000000003</v>
          </cell>
          <cell r="G410">
            <v>0</v>
          </cell>
          <cell r="H410">
            <v>0</v>
          </cell>
        </row>
        <row r="411">
          <cell r="F411">
            <v>134.62653599999999</v>
          </cell>
          <cell r="G411">
            <v>0</v>
          </cell>
          <cell r="H411">
            <v>0</v>
          </cell>
        </row>
        <row r="412">
          <cell r="F412">
            <v>89.751024000000001</v>
          </cell>
          <cell r="G412">
            <v>0</v>
          </cell>
          <cell r="H412">
            <v>0</v>
          </cell>
        </row>
        <row r="413">
          <cell r="F413">
            <v>0</v>
          </cell>
          <cell r="G413">
            <v>0</v>
          </cell>
          <cell r="H413">
            <v>0</v>
          </cell>
        </row>
        <row r="414">
          <cell r="F414">
            <v>0</v>
          </cell>
          <cell r="G414">
            <v>0</v>
          </cell>
          <cell r="H414">
            <v>0</v>
          </cell>
        </row>
        <row r="415">
          <cell r="F415">
            <v>2.4</v>
          </cell>
          <cell r="G415">
            <v>0</v>
          </cell>
          <cell r="H415">
            <v>0</v>
          </cell>
        </row>
        <row r="416">
          <cell r="F416">
            <v>16</v>
          </cell>
          <cell r="G416">
            <v>0</v>
          </cell>
          <cell r="H416">
            <v>0</v>
          </cell>
        </row>
        <row r="417">
          <cell r="F417">
            <v>354.32886699999995</v>
          </cell>
          <cell r="G417">
            <v>0</v>
          </cell>
          <cell r="H417">
            <v>0</v>
          </cell>
        </row>
        <row r="418">
          <cell r="A418">
            <v>127</v>
          </cell>
          <cell r="F418">
            <v>127</v>
          </cell>
          <cell r="G418">
            <v>200</v>
          </cell>
          <cell r="H418">
            <v>200</v>
          </cell>
          <cell r="M418" t="str">
            <v>CDC</v>
          </cell>
        </row>
        <row r="419">
          <cell r="F419">
            <v>0</v>
          </cell>
          <cell r="G419">
            <v>0</v>
          </cell>
          <cell r="H419">
            <v>0</v>
          </cell>
        </row>
        <row r="420">
          <cell r="F420">
            <v>0</v>
          </cell>
          <cell r="G420">
            <v>0</v>
          </cell>
          <cell r="H420">
            <v>0</v>
          </cell>
        </row>
        <row r="421">
          <cell r="F421">
            <v>370</v>
          </cell>
          <cell r="G421">
            <v>356.81818181818181</v>
          </cell>
          <cell r="H421">
            <v>356.81818181818181</v>
          </cell>
        </row>
        <row r="422">
          <cell r="F422">
            <v>77.7</v>
          </cell>
          <cell r="G422">
            <v>78.5</v>
          </cell>
          <cell r="H422">
            <v>78.5</v>
          </cell>
        </row>
        <row r="423">
          <cell r="F423">
            <v>0.12</v>
          </cell>
          <cell r="G423">
            <v>5.5024255024254995E-2</v>
          </cell>
          <cell r="H423">
            <v>5.5024255024254995E-2</v>
          </cell>
        </row>
        <row r="424">
          <cell r="F424">
            <v>9.3239999999999998</v>
          </cell>
          <cell r="G424">
            <v>14.88</v>
          </cell>
          <cell r="H424">
            <v>14.88</v>
          </cell>
        </row>
        <row r="425">
          <cell r="F425">
            <v>0</v>
          </cell>
          <cell r="G425">
            <v>13.755000000000001</v>
          </cell>
          <cell r="H425">
            <v>13.755000000000001</v>
          </cell>
        </row>
        <row r="426">
          <cell r="F426">
            <v>46.585341000000007</v>
          </cell>
          <cell r="G426">
            <v>7.7280000000000042</v>
          </cell>
          <cell r="H426">
            <v>7.7280000000000042</v>
          </cell>
        </row>
        <row r="427">
          <cell r="F427">
            <v>126.24737399999999</v>
          </cell>
          <cell r="G427">
            <v>2.3677777777777771</v>
          </cell>
          <cell r="H427">
            <v>2.3677777777777771</v>
          </cell>
        </row>
        <row r="428">
          <cell r="F428">
            <v>50.504948999999996</v>
          </cell>
          <cell r="G428">
            <v>0</v>
          </cell>
          <cell r="H428">
            <v>0</v>
          </cell>
        </row>
        <row r="429">
          <cell r="F429">
            <v>0</v>
          </cell>
          <cell r="G429">
            <v>128.01866666666669</v>
          </cell>
          <cell r="H429">
            <v>128.01866666666669</v>
          </cell>
        </row>
        <row r="430">
          <cell r="F430">
            <v>0</v>
          </cell>
          <cell r="G430">
            <v>109.03155555555554</v>
          </cell>
          <cell r="H430">
            <v>109.03155555555554</v>
          </cell>
        </row>
        <row r="431">
          <cell r="F431">
            <v>3.6</v>
          </cell>
          <cell r="G431">
            <v>0</v>
          </cell>
          <cell r="H431">
            <v>0</v>
          </cell>
        </row>
        <row r="432">
          <cell r="F432">
            <v>24</v>
          </cell>
          <cell r="G432">
            <v>0</v>
          </cell>
          <cell r="H432">
            <v>0</v>
          </cell>
        </row>
        <row r="433">
          <cell r="F433">
            <v>334.36166400000002</v>
          </cell>
          <cell r="G433">
            <v>354.28100000000001</v>
          </cell>
          <cell r="H433">
            <v>354.28100000000001</v>
          </cell>
        </row>
        <row r="434">
          <cell r="A434">
            <v>128</v>
          </cell>
          <cell r="F434">
            <v>128</v>
          </cell>
          <cell r="M434" t="str">
            <v>CZN</v>
          </cell>
        </row>
        <row r="435">
          <cell r="F435">
            <v>0</v>
          </cell>
          <cell r="G435" t="e">
            <v>#N/A</v>
          </cell>
          <cell r="H435" t="e">
            <v>#N/A</v>
          </cell>
        </row>
        <row r="436">
          <cell r="F436">
            <v>0</v>
          </cell>
          <cell r="G436" t="e">
            <v>#N/A</v>
          </cell>
          <cell r="H436" t="e">
            <v>#N/A</v>
          </cell>
        </row>
        <row r="437">
          <cell r="F437">
            <v>413</v>
          </cell>
          <cell r="G437" t="e">
            <v>#N/A</v>
          </cell>
          <cell r="H437" t="e">
            <v>#N/A</v>
          </cell>
        </row>
        <row r="438">
          <cell r="F438">
            <v>86.73</v>
          </cell>
          <cell r="G438" t="e">
            <v>#N/A</v>
          </cell>
          <cell r="H438" t="e">
            <v>#N/A</v>
          </cell>
        </row>
        <row r="439">
          <cell r="F439">
            <v>0.12</v>
          </cell>
          <cell r="G439" t="e">
            <v>#N/A</v>
          </cell>
          <cell r="H439" t="e">
            <v>#N/A</v>
          </cell>
        </row>
        <row r="440">
          <cell r="F440">
            <v>10.407599999999999</v>
          </cell>
          <cell r="G440" t="e">
            <v>#N/A</v>
          </cell>
          <cell r="H440" t="e">
            <v>#N/A</v>
          </cell>
        </row>
        <row r="441">
          <cell r="F441">
            <v>0</v>
          </cell>
          <cell r="G441" t="e">
            <v>#N/A</v>
          </cell>
          <cell r="H441" t="e">
            <v>#N/A</v>
          </cell>
        </row>
        <row r="442">
          <cell r="F442">
            <v>46.585341000000007</v>
          </cell>
          <cell r="G442" t="e">
            <v>#N/A</v>
          </cell>
          <cell r="H442" t="e">
            <v>#N/A</v>
          </cell>
        </row>
        <row r="443">
          <cell r="F443">
            <v>194.11058700000001</v>
          </cell>
          <cell r="G443" t="e">
            <v>#N/A</v>
          </cell>
          <cell r="H443" t="e">
            <v>#N/A</v>
          </cell>
        </row>
        <row r="444">
          <cell r="F444">
            <v>58.234176000000005</v>
          </cell>
          <cell r="G444" t="e">
            <v>#N/A</v>
          </cell>
          <cell r="H444" t="e">
            <v>#N/A</v>
          </cell>
        </row>
        <row r="445">
          <cell r="F445">
            <v>0</v>
          </cell>
          <cell r="G445" t="e">
            <v>#N/A</v>
          </cell>
          <cell r="H445" t="e">
            <v>#N/A</v>
          </cell>
        </row>
        <row r="446">
          <cell r="F446">
            <v>0</v>
          </cell>
          <cell r="G446" t="e">
            <v>#N/A</v>
          </cell>
          <cell r="H446" t="e">
            <v>#N/A</v>
          </cell>
        </row>
        <row r="447">
          <cell r="F447">
            <v>2.4</v>
          </cell>
          <cell r="G447" t="e">
            <v>#N/A</v>
          </cell>
          <cell r="H447" t="e">
            <v>#N/A</v>
          </cell>
        </row>
        <row r="448">
          <cell r="F448">
            <v>16</v>
          </cell>
          <cell r="G448" t="e">
            <v>#N/A</v>
          </cell>
          <cell r="H448" t="e">
            <v>#N/A</v>
          </cell>
        </row>
        <row r="449">
          <cell r="F449">
            <v>412.06770399999999</v>
          </cell>
          <cell r="G449" t="e">
            <v>#N/A</v>
          </cell>
          <cell r="H449" t="e">
            <v>#N/A</v>
          </cell>
        </row>
        <row r="450">
          <cell r="A450">
            <v>129</v>
          </cell>
          <cell r="F450">
            <v>129</v>
          </cell>
          <cell r="M450" t="str">
            <v>CZN</v>
          </cell>
        </row>
        <row r="451">
          <cell r="F451">
            <v>650</v>
          </cell>
          <cell r="G451" t="e">
            <v>#N/A</v>
          </cell>
          <cell r="H451" t="e">
            <v>#N/A</v>
          </cell>
        </row>
        <row r="452">
          <cell r="F452">
            <v>32.5</v>
          </cell>
          <cell r="G452" t="e">
            <v>#N/A</v>
          </cell>
          <cell r="H452" t="e">
            <v>#N/A</v>
          </cell>
        </row>
        <row r="453">
          <cell r="F453">
            <v>0</v>
          </cell>
          <cell r="G453" t="e">
            <v>#N/A</v>
          </cell>
          <cell r="H453" t="e">
            <v>#N/A</v>
          </cell>
        </row>
        <row r="454">
          <cell r="F454">
            <v>0</v>
          </cell>
          <cell r="G454" t="e">
            <v>#N/A</v>
          </cell>
          <cell r="H454" t="e">
            <v>#N/A</v>
          </cell>
        </row>
        <row r="455">
          <cell r="F455">
            <v>0.35</v>
          </cell>
          <cell r="G455" t="e">
            <v>#N/A</v>
          </cell>
          <cell r="H455" t="e">
            <v>#N/A</v>
          </cell>
        </row>
        <row r="456">
          <cell r="F456">
            <v>11.375</v>
          </cell>
          <cell r="G456" t="e">
            <v>#N/A</v>
          </cell>
          <cell r="H456" t="e">
            <v>#N/A</v>
          </cell>
        </row>
        <row r="457">
          <cell r="F457">
            <v>0</v>
          </cell>
          <cell r="G457" t="e">
            <v>#N/A</v>
          </cell>
          <cell r="H457" t="e">
            <v>#N/A</v>
          </cell>
        </row>
        <row r="458">
          <cell r="F458">
            <v>20.017998000000002</v>
          </cell>
          <cell r="G458" t="e">
            <v>#N/A</v>
          </cell>
          <cell r="H458" t="e">
            <v>#N/A</v>
          </cell>
        </row>
        <row r="459">
          <cell r="F459">
            <v>85.791420000000002</v>
          </cell>
          <cell r="G459" t="e">
            <v>#N/A</v>
          </cell>
          <cell r="H459" t="e">
            <v>#N/A</v>
          </cell>
        </row>
        <row r="460">
          <cell r="F460">
            <v>71.49284999999999</v>
          </cell>
          <cell r="G460" t="e">
            <v>#N/A</v>
          </cell>
          <cell r="H460" t="e">
            <v>#N/A</v>
          </cell>
        </row>
        <row r="461">
          <cell r="F461">
            <v>0</v>
          </cell>
          <cell r="G461" t="e">
            <v>#N/A</v>
          </cell>
          <cell r="H461" t="e">
            <v>#N/A</v>
          </cell>
        </row>
        <row r="462">
          <cell r="F462">
            <v>0</v>
          </cell>
          <cell r="G462" t="e">
            <v>#N/A</v>
          </cell>
          <cell r="H462" t="e">
            <v>#N/A</v>
          </cell>
        </row>
        <row r="463">
          <cell r="F463">
            <v>2.5</v>
          </cell>
          <cell r="G463" t="e">
            <v>#N/A</v>
          </cell>
          <cell r="H463" t="e">
            <v>#N/A</v>
          </cell>
        </row>
        <row r="464">
          <cell r="F464">
            <v>16.666666666666668</v>
          </cell>
          <cell r="G464" t="e">
            <v>#N/A</v>
          </cell>
          <cell r="H464" t="e">
            <v>#N/A</v>
          </cell>
        </row>
        <row r="465">
          <cell r="F465">
            <v>205.34393466666666</v>
          </cell>
          <cell r="G465" t="e">
            <v>#N/A</v>
          </cell>
          <cell r="H465" t="e">
            <v>#N/A</v>
          </cell>
        </row>
        <row r="466">
          <cell r="A466">
            <v>130</v>
          </cell>
          <cell r="F466">
            <v>130</v>
          </cell>
          <cell r="M466" t="str">
            <v>CZN</v>
          </cell>
        </row>
        <row r="467">
          <cell r="F467">
            <v>800</v>
          </cell>
          <cell r="G467" t="e">
            <v>#N/A</v>
          </cell>
          <cell r="H467" t="e">
            <v>#N/A</v>
          </cell>
        </row>
        <row r="468">
          <cell r="F468">
            <v>40</v>
          </cell>
          <cell r="G468" t="e">
            <v>#N/A</v>
          </cell>
          <cell r="H468" t="e">
            <v>#N/A</v>
          </cell>
        </row>
        <row r="469">
          <cell r="F469">
            <v>0</v>
          </cell>
          <cell r="G469" t="e">
            <v>#N/A</v>
          </cell>
          <cell r="H469" t="e">
            <v>#N/A</v>
          </cell>
        </row>
        <row r="470">
          <cell r="F470">
            <v>0</v>
          </cell>
          <cell r="G470" t="e">
            <v>#N/A</v>
          </cell>
          <cell r="H470" t="e">
            <v>#N/A</v>
          </cell>
        </row>
        <row r="471">
          <cell r="F471">
            <v>0.35</v>
          </cell>
          <cell r="G471" t="e">
            <v>#N/A</v>
          </cell>
          <cell r="H471" t="e">
            <v>#N/A</v>
          </cell>
        </row>
        <row r="472">
          <cell r="F472">
            <v>14</v>
          </cell>
          <cell r="G472" t="e">
            <v>#N/A</v>
          </cell>
          <cell r="H472" t="e">
            <v>#N/A</v>
          </cell>
        </row>
        <row r="473">
          <cell r="F473">
            <v>0</v>
          </cell>
          <cell r="G473" t="e">
            <v>#N/A</v>
          </cell>
          <cell r="H473" t="e">
            <v>#N/A</v>
          </cell>
        </row>
        <row r="474">
          <cell r="F474">
            <v>22.567743000000004</v>
          </cell>
          <cell r="G474" t="e">
            <v>#N/A</v>
          </cell>
          <cell r="H474" t="e">
            <v>#N/A</v>
          </cell>
        </row>
        <row r="475">
          <cell r="F475">
            <v>96.710328000000004</v>
          </cell>
          <cell r="G475" t="e">
            <v>#N/A</v>
          </cell>
          <cell r="H475" t="e">
            <v>#N/A</v>
          </cell>
        </row>
        <row r="476">
          <cell r="F476">
            <v>80.591940000000008</v>
          </cell>
          <cell r="G476" t="e">
            <v>#N/A</v>
          </cell>
          <cell r="H476" t="e">
            <v>#N/A</v>
          </cell>
        </row>
        <row r="477">
          <cell r="F477">
            <v>0</v>
          </cell>
          <cell r="G477" t="e">
            <v>#N/A</v>
          </cell>
          <cell r="H477" t="e">
            <v>#N/A</v>
          </cell>
        </row>
        <row r="478">
          <cell r="F478">
            <v>0</v>
          </cell>
          <cell r="G478" t="e">
            <v>#N/A</v>
          </cell>
          <cell r="H478" t="e">
            <v>#N/A</v>
          </cell>
        </row>
        <row r="479">
          <cell r="F479">
            <v>2.5</v>
          </cell>
          <cell r="G479" t="e">
            <v>#N/A</v>
          </cell>
          <cell r="H479" t="e">
            <v>#N/A</v>
          </cell>
        </row>
        <row r="480">
          <cell r="F480">
            <v>16.666666666666668</v>
          </cell>
          <cell r="G480" t="e">
            <v>#N/A</v>
          </cell>
          <cell r="H480" t="e">
            <v>#N/A</v>
          </cell>
        </row>
        <row r="481">
          <cell r="F481">
            <v>230.53667766666669</v>
          </cell>
          <cell r="G481" t="e">
            <v>#N/A</v>
          </cell>
          <cell r="H481" t="e">
            <v>#N/A</v>
          </cell>
        </row>
        <row r="482">
          <cell r="A482">
            <v>131</v>
          </cell>
          <cell r="F482">
            <v>131</v>
          </cell>
          <cell r="M482" t="str">
            <v>CZN</v>
          </cell>
        </row>
        <row r="483">
          <cell r="F483">
            <v>980</v>
          </cell>
          <cell r="G483" t="e">
            <v>#N/A</v>
          </cell>
          <cell r="H483" t="e">
            <v>#N/A</v>
          </cell>
        </row>
        <row r="484">
          <cell r="F484">
            <v>49</v>
          </cell>
          <cell r="G484" t="e">
            <v>#N/A</v>
          </cell>
          <cell r="H484" t="e">
            <v>#N/A</v>
          </cell>
        </row>
        <row r="485">
          <cell r="F485">
            <v>0</v>
          </cell>
          <cell r="G485" t="e">
            <v>#N/A</v>
          </cell>
          <cell r="H485" t="e">
            <v>#N/A</v>
          </cell>
        </row>
        <row r="486">
          <cell r="F486">
            <v>0</v>
          </cell>
          <cell r="G486" t="e">
            <v>#N/A</v>
          </cell>
          <cell r="H486" t="e">
            <v>#N/A</v>
          </cell>
        </row>
        <row r="487">
          <cell r="F487">
            <v>0.35</v>
          </cell>
          <cell r="G487" t="e">
            <v>#N/A</v>
          </cell>
          <cell r="H487" t="e">
            <v>#N/A</v>
          </cell>
        </row>
        <row r="488">
          <cell r="F488">
            <v>17.149999999999999</v>
          </cell>
          <cell r="G488" t="e">
            <v>#N/A</v>
          </cell>
          <cell r="H488" t="e">
            <v>#N/A</v>
          </cell>
        </row>
        <row r="489">
          <cell r="F489">
            <v>0</v>
          </cell>
          <cell r="G489" t="e">
            <v>#N/A</v>
          </cell>
          <cell r="H489" t="e">
            <v>#N/A</v>
          </cell>
        </row>
        <row r="490">
          <cell r="F490">
            <v>26.567343000000001</v>
          </cell>
          <cell r="G490" t="e">
            <v>#N/A</v>
          </cell>
          <cell r="H490" t="e">
            <v>#N/A</v>
          </cell>
        </row>
        <row r="491">
          <cell r="F491">
            <v>113.868612</v>
          </cell>
          <cell r="G491" t="e">
            <v>#N/A</v>
          </cell>
          <cell r="H491" t="e">
            <v>#N/A</v>
          </cell>
        </row>
        <row r="492">
          <cell r="F492">
            <v>94.890509999999992</v>
          </cell>
          <cell r="G492" t="e">
            <v>#N/A</v>
          </cell>
          <cell r="H492" t="e">
            <v>#N/A</v>
          </cell>
        </row>
        <row r="493">
          <cell r="F493">
            <v>0</v>
          </cell>
          <cell r="G493" t="e">
            <v>#N/A</v>
          </cell>
          <cell r="H493" t="e">
            <v>#N/A</v>
          </cell>
        </row>
        <row r="494">
          <cell r="F494">
            <v>0</v>
          </cell>
          <cell r="G494" t="e">
            <v>#N/A</v>
          </cell>
          <cell r="H494" t="e">
            <v>#N/A</v>
          </cell>
        </row>
        <row r="495">
          <cell r="F495">
            <v>2.5</v>
          </cell>
          <cell r="G495" t="e">
            <v>#N/A</v>
          </cell>
          <cell r="H495" t="e">
            <v>#N/A</v>
          </cell>
        </row>
        <row r="496">
          <cell r="F496">
            <v>16.666666666666668</v>
          </cell>
          <cell r="G496" t="e">
            <v>#N/A</v>
          </cell>
          <cell r="H496" t="e">
            <v>#N/A</v>
          </cell>
        </row>
        <row r="497">
          <cell r="F497">
            <v>269.1431316666667</v>
          </cell>
          <cell r="G497" t="e">
            <v>#N/A</v>
          </cell>
          <cell r="H497" t="e">
            <v>#N/A</v>
          </cell>
        </row>
        <row r="498">
          <cell r="A498">
            <v>132</v>
          </cell>
          <cell r="F498">
            <v>132</v>
          </cell>
          <cell r="G498">
            <v>210</v>
          </cell>
          <cell r="H498">
            <v>210</v>
          </cell>
          <cell r="M498" t="str">
            <v>CDC</v>
          </cell>
        </row>
        <row r="499">
          <cell r="F499">
            <v>0</v>
          </cell>
          <cell r="G499">
            <v>0</v>
          </cell>
          <cell r="H499">
            <v>0</v>
          </cell>
        </row>
        <row r="500">
          <cell r="F500">
            <v>0</v>
          </cell>
          <cell r="G500">
            <v>0</v>
          </cell>
          <cell r="H500">
            <v>0</v>
          </cell>
        </row>
        <row r="501">
          <cell r="F501">
            <v>23</v>
          </cell>
          <cell r="G501">
            <v>23</v>
          </cell>
          <cell r="H501">
            <v>23</v>
          </cell>
        </row>
        <row r="502">
          <cell r="F502">
            <v>4.83</v>
          </cell>
          <cell r="G502">
            <v>5.0599999999999996</v>
          </cell>
          <cell r="H502">
            <v>5.0599999999999996</v>
          </cell>
        </row>
        <row r="503">
          <cell r="F503">
            <v>0.12</v>
          </cell>
          <cell r="G503">
            <v>5.1230296039984691E-2</v>
          </cell>
          <cell r="H503">
            <v>5.1230296039984691E-2</v>
          </cell>
        </row>
        <row r="504">
          <cell r="F504">
            <v>0.5796</v>
          </cell>
          <cell r="G504">
            <v>0.3</v>
          </cell>
          <cell r="H504">
            <v>0.3</v>
          </cell>
        </row>
        <row r="505">
          <cell r="F505">
            <v>0</v>
          </cell>
          <cell r="G505">
            <v>0</v>
          </cell>
          <cell r="H505">
            <v>0</v>
          </cell>
        </row>
        <row r="506">
          <cell r="F506">
            <v>1.8398160000000001</v>
          </cell>
          <cell r="G506">
            <v>0.75</v>
          </cell>
          <cell r="H506">
            <v>0.75</v>
          </cell>
        </row>
        <row r="507">
          <cell r="F507">
            <v>15.788421</v>
          </cell>
          <cell r="G507">
            <v>0.67555555555555569</v>
          </cell>
          <cell r="H507">
            <v>0.67555555555555569</v>
          </cell>
        </row>
        <row r="508">
          <cell r="F508">
            <v>3.2896710000000002</v>
          </cell>
          <cell r="G508">
            <v>0</v>
          </cell>
          <cell r="H508">
            <v>0</v>
          </cell>
        </row>
        <row r="509">
          <cell r="F509">
            <v>0</v>
          </cell>
          <cell r="G509">
            <v>10.290555555555557</v>
          </cell>
          <cell r="H509">
            <v>10.290555555555557</v>
          </cell>
        </row>
        <row r="510">
          <cell r="F510">
            <v>0</v>
          </cell>
          <cell r="G510">
            <v>5.0216666666666665</v>
          </cell>
          <cell r="H510">
            <v>5.0216666666666665</v>
          </cell>
        </row>
        <row r="511">
          <cell r="F511">
            <v>1</v>
          </cell>
          <cell r="G511">
            <v>0</v>
          </cell>
          <cell r="H511">
            <v>0</v>
          </cell>
        </row>
        <row r="512">
          <cell r="F512">
            <v>6.666666666666667</v>
          </cell>
          <cell r="G512">
            <v>0</v>
          </cell>
          <cell r="H512">
            <v>0</v>
          </cell>
        </row>
        <row r="513">
          <cell r="F513">
            <v>32.994174666666666</v>
          </cell>
          <cell r="G513">
            <v>22.097777777777779</v>
          </cell>
          <cell r="H513">
            <v>22.097777777777779</v>
          </cell>
        </row>
        <row r="514">
          <cell r="A514">
            <v>133</v>
          </cell>
          <cell r="F514">
            <v>133</v>
          </cell>
          <cell r="G514">
            <v>211</v>
          </cell>
          <cell r="H514">
            <v>211</v>
          </cell>
          <cell r="M514" t="str">
            <v>CZN</v>
          </cell>
        </row>
        <row r="515">
          <cell r="F515">
            <v>0</v>
          </cell>
          <cell r="G515">
            <v>0</v>
          </cell>
          <cell r="H515">
            <v>0</v>
          </cell>
        </row>
        <row r="516">
          <cell r="F516">
            <v>0</v>
          </cell>
          <cell r="G516">
            <v>0</v>
          </cell>
          <cell r="H516">
            <v>0</v>
          </cell>
        </row>
        <row r="517">
          <cell r="F517">
            <v>38</v>
          </cell>
          <cell r="G517">
            <v>0</v>
          </cell>
          <cell r="H517">
            <v>0</v>
          </cell>
        </row>
        <row r="518">
          <cell r="F518">
            <v>7.98</v>
          </cell>
          <cell r="G518">
            <v>0</v>
          </cell>
          <cell r="H518">
            <v>0</v>
          </cell>
        </row>
        <row r="519">
          <cell r="F519">
            <v>0.12</v>
          </cell>
          <cell r="G519">
            <v>0</v>
          </cell>
          <cell r="H519">
            <v>0</v>
          </cell>
        </row>
        <row r="520">
          <cell r="F520">
            <v>0.9575999999999999</v>
          </cell>
          <cell r="G520">
            <v>0</v>
          </cell>
          <cell r="H520">
            <v>0</v>
          </cell>
        </row>
        <row r="521">
          <cell r="F521">
            <v>0</v>
          </cell>
          <cell r="G521">
            <v>0</v>
          </cell>
          <cell r="H521">
            <v>0</v>
          </cell>
        </row>
        <row r="522">
          <cell r="F522">
            <v>2.1197880000000002</v>
          </cell>
          <cell r="G522">
            <v>0</v>
          </cell>
          <cell r="H522">
            <v>0</v>
          </cell>
        </row>
        <row r="523">
          <cell r="F523">
            <v>9.3490649999999995</v>
          </cell>
          <cell r="G523">
            <v>0</v>
          </cell>
          <cell r="H523">
            <v>0</v>
          </cell>
        </row>
        <row r="524">
          <cell r="F524">
            <v>7.4292570000000007</v>
          </cell>
          <cell r="G524">
            <v>0</v>
          </cell>
          <cell r="H524">
            <v>0</v>
          </cell>
        </row>
        <row r="525">
          <cell r="F525">
            <v>0</v>
          </cell>
          <cell r="G525">
            <v>0</v>
          </cell>
          <cell r="H525">
            <v>0</v>
          </cell>
        </row>
        <row r="526">
          <cell r="F526">
            <v>0</v>
          </cell>
          <cell r="G526">
            <v>0</v>
          </cell>
          <cell r="H526">
            <v>0</v>
          </cell>
        </row>
        <row r="527">
          <cell r="F527">
            <v>0.8</v>
          </cell>
          <cell r="G527">
            <v>0</v>
          </cell>
          <cell r="H527">
            <v>0</v>
          </cell>
        </row>
        <row r="528">
          <cell r="F528">
            <v>5.333333333333333</v>
          </cell>
          <cell r="G528">
            <v>0</v>
          </cell>
          <cell r="H528">
            <v>0</v>
          </cell>
        </row>
        <row r="529">
          <cell r="F529">
            <v>33.169043333333335</v>
          </cell>
          <cell r="G529">
            <v>0</v>
          </cell>
          <cell r="H529">
            <v>0</v>
          </cell>
        </row>
        <row r="530">
          <cell r="A530">
            <v>134</v>
          </cell>
          <cell r="F530">
            <v>134</v>
          </cell>
          <cell r="G530">
            <v>213</v>
          </cell>
          <cell r="H530">
            <v>213</v>
          </cell>
          <cell r="M530" t="str">
            <v>CZN</v>
          </cell>
        </row>
        <row r="531">
          <cell r="F531">
            <v>0</v>
          </cell>
          <cell r="G531">
            <v>0</v>
          </cell>
          <cell r="H531">
            <v>0</v>
          </cell>
        </row>
        <row r="532">
          <cell r="F532">
            <v>0</v>
          </cell>
          <cell r="G532">
            <v>0</v>
          </cell>
          <cell r="H532">
            <v>0</v>
          </cell>
        </row>
        <row r="533">
          <cell r="F533">
            <v>50</v>
          </cell>
          <cell r="G533">
            <v>0</v>
          </cell>
          <cell r="H533">
            <v>0</v>
          </cell>
        </row>
        <row r="534">
          <cell r="F534">
            <v>10.5</v>
          </cell>
          <cell r="G534">
            <v>0</v>
          </cell>
          <cell r="H534">
            <v>0</v>
          </cell>
        </row>
        <row r="535">
          <cell r="F535">
            <v>0.12</v>
          </cell>
          <cell r="G535">
            <v>0</v>
          </cell>
          <cell r="H535">
            <v>0</v>
          </cell>
        </row>
        <row r="536">
          <cell r="F536">
            <v>1.26</v>
          </cell>
          <cell r="G536">
            <v>0</v>
          </cell>
          <cell r="H536">
            <v>0</v>
          </cell>
        </row>
        <row r="537">
          <cell r="F537">
            <v>0</v>
          </cell>
          <cell r="G537">
            <v>0</v>
          </cell>
          <cell r="H537">
            <v>0</v>
          </cell>
        </row>
        <row r="538">
          <cell r="F538">
            <v>2.7497250000000002</v>
          </cell>
          <cell r="G538">
            <v>0</v>
          </cell>
          <cell r="H538">
            <v>0</v>
          </cell>
        </row>
        <row r="539">
          <cell r="F539">
            <v>12.088791000000001</v>
          </cell>
          <cell r="G539">
            <v>0</v>
          </cell>
          <cell r="H539">
            <v>0</v>
          </cell>
        </row>
        <row r="540">
          <cell r="F540">
            <v>9.6090389999999992</v>
          </cell>
          <cell r="G540">
            <v>0</v>
          </cell>
          <cell r="H540">
            <v>0</v>
          </cell>
        </row>
        <row r="541">
          <cell r="F541">
            <v>0</v>
          </cell>
          <cell r="G541">
            <v>0</v>
          </cell>
          <cell r="H541">
            <v>0</v>
          </cell>
        </row>
        <row r="542">
          <cell r="F542">
            <v>0</v>
          </cell>
          <cell r="G542">
            <v>0</v>
          </cell>
          <cell r="H542">
            <v>0</v>
          </cell>
        </row>
        <row r="543">
          <cell r="F543">
            <v>0.8</v>
          </cell>
          <cell r="G543">
            <v>0</v>
          </cell>
          <cell r="H543">
            <v>0</v>
          </cell>
        </row>
        <row r="544">
          <cell r="F544">
            <v>5.333333333333333</v>
          </cell>
          <cell r="G544">
            <v>0</v>
          </cell>
          <cell r="H544">
            <v>0</v>
          </cell>
        </row>
        <row r="545">
          <cell r="F545">
            <v>41.540888333333335</v>
          </cell>
          <cell r="G545">
            <v>0</v>
          </cell>
          <cell r="H545">
            <v>0</v>
          </cell>
        </row>
        <row r="546">
          <cell r="A546">
            <v>135</v>
          </cell>
          <cell r="F546">
            <v>135</v>
          </cell>
          <cell r="G546">
            <v>215</v>
          </cell>
          <cell r="H546">
            <v>215</v>
          </cell>
          <cell r="M546" t="str">
            <v>CDC</v>
          </cell>
        </row>
        <row r="547">
          <cell r="F547">
            <v>0</v>
          </cell>
          <cell r="G547">
            <v>0</v>
          </cell>
          <cell r="H547">
            <v>0</v>
          </cell>
        </row>
        <row r="548">
          <cell r="F548">
            <v>0</v>
          </cell>
          <cell r="G548">
            <v>0</v>
          </cell>
          <cell r="H548">
            <v>0</v>
          </cell>
        </row>
        <row r="549">
          <cell r="F549">
            <v>70</v>
          </cell>
          <cell r="G549">
            <v>69</v>
          </cell>
          <cell r="H549">
            <v>69</v>
          </cell>
        </row>
        <row r="550">
          <cell r="F550">
            <v>14.7</v>
          </cell>
          <cell r="G550">
            <v>15.18</v>
          </cell>
          <cell r="H550">
            <v>15.18</v>
          </cell>
        </row>
        <row r="551">
          <cell r="F551">
            <v>0.12</v>
          </cell>
          <cell r="G551">
            <v>4.1541288732102673E-2</v>
          </cell>
          <cell r="H551">
            <v>4.1541288732102673E-2</v>
          </cell>
        </row>
        <row r="552">
          <cell r="F552">
            <v>1.7639999999999998</v>
          </cell>
          <cell r="G552">
            <v>0.57999999999999996</v>
          </cell>
          <cell r="H552">
            <v>0.57999999999999996</v>
          </cell>
        </row>
        <row r="553">
          <cell r="F553">
            <v>0</v>
          </cell>
          <cell r="G553">
            <v>0</v>
          </cell>
          <cell r="H553">
            <v>0</v>
          </cell>
        </row>
        <row r="554">
          <cell r="F554">
            <v>3.7796219999999998</v>
          </cell>
          <cell r="G554">
            <v>2.92</v>
          </cell>
          <cell r="H554">
            <v>2.92</v>
          </cell>
        </row>
        <row r="555">
          <cell r="F555">
            <v>16.648334999999999</v>
          </cell>
          <cell r="G555">
            <v>1.1955555555555559</v>
          </cell>
          <cell r="H555">
            <v>1.1955555555555559</v>
          </cell>
        </row>
        <row r="556">
          <cell r="F556">
            <v>13.248675</v>
          </cell>
          <cell r="G556">
            <v>0</v>
          </cell>
          <cell r="H556">
            <v>0</v>
          </cell>
        </row>
        <row r="557">
          <cell r="F557">
            <v>0</v>
          </cell>
          <cell r="G557">
            <v>33.294722222222219</v>
          </cell>
          <cell r="H557">
            <v>33.294722222222219</v>
          </cell>
        </row>
        <row r="558">
          <cell r="F558">
            <v>0</v>
          </cell>
          <cell r="G558">
            <v>5.8991666666666651</v>
          </cell>
          <cell r="H558">
            <v>5.8991666666666651</v>
          </cell>
        </row>
        <row r="559">
          <cell r="F559">
            <v>0.8</v>
          </cell>
          <cell r="G559">
            <v>0</v>
          </cell>
          <cell r="H559">
            <v>0</v>
          </cell>
        </row>
        <row r="560">
          <cell r="F560">
            <v>5.333333333333333</v>
          </cell>
          <cell r="G560">
            <v>0</v>
          </cell>
          <cell r="H560">
            <v>0</v>
          </cell>
        </row>
        <row r="561">
          <cell r="F561">
            <v>55.473965333333332</v>
          </cell>
          <cell r="G561">
            <v>59.069444444444443</v>
          </cell>
          <cell r="H561">
            <v>59.069444444444443</v>
          </cell>
        </row>
        <row r="562">
          <cell r="A562">
            <v>136</v>
          </cell>
          <cell r="F562">
            <v>136</v>
          </cell>
          <cell r="G562">
            <v>216</v>
          </cell>
          <cell r="H562">
            <v>216</v>
          </cell>
          <cell r="M562" t="str">
            <v>CZN</v>
          </cell>
        </row>
        <row r="563">
          <cell r="F563">
            <v>0</v>
          </cell>
          <cell r="G563">
            <v>0</v>
          </cell>
          <cell r="H563">
            <v>0</v>
          </cell>
        </row>
        <row r="564">
          <cell r="F564">
            <v>0</v>
          </cell>
          <cell r="G564">
            <v>0</v>
          </cell>
          <cell r="H564">
            <v>0</v>
          </cell>
        </row>
        <row r="565">
          <cell r="F565">
            <v>95</v>
          </cell>
          <cell r="G565">
            <v>0</v>
          </cell>
          <cell r="H565">
            <v>0</v>
          </cell>
        </row>
        <row r="566">
          <cell r="F566">
            <v>19.95</v>
          </cell>
          <cell r="G566">
            <v>0</v>
          </cell>
          <cell r="H566">
            <v>0</v>
          </cell>
        </row>
        <row r="567">
          <cell r="F567">
            <v>0.12</v>
          </cell>
          <cell r="G567">
            <v>0</v>
          </cell>
          <cell r="H567">
            <v>0</v>
          </cell>
        </row>
        <row r="568">
          <cell r="F568">
            <v>2.3939999999999997</v>
          </cell>
          <cell r="G568">
            <v>0</v>
          </cell>
          <cell r="H568">
            <v>0</v>
          </cell>
        </row>
        <row r="569">
          <cell r="F569">
            <v>0</v>
          </cell>
          <cell r="G569">
            <v>0</v>
          </cell>
          <cell r="H569">
            <v>0</v>
          </cell>
        </row>
        <row r="570">
          <cell r="F570">
            <v>5.7294270000000012</v>
          </cell>
          <cell r="G570">
            <v>0</v>
          </cell>
          <cell r="H570">
            <v>0</v>
          </cell>
        </row>
        <row r="571">
          <cell r="F571">
            <v>25.207478999999999</v>
          </cell>
          <cell r="G571">
            <v>0</v>
          </cell>
          <cell r="H571">
            <v>0</v>
          </cell>
        </row>
        <row r="572">
          <cell r="F572">
            <v>20.057993999999997</v>
          </cell>
          <cell r="G572">
            <v>0</v>
          </cell>
          <cell r="H572">
            <v>0</v>
          </cell>
        </row>
        <row r="573">
          <cell r="F573">
            <v>0</v>
          </cell>
          <cell r="G573">
            <v>0</v>
          </cell>
          <cell r="H573">
            <v>0</v>
          </cell>
        </row>
        <row r="574">
          <cell r="F574">
            <v>0</v>
          </cell>
          <cell r="G574">
            <v>0</v>
          </cell>
          <cell r="H574">
            <v>0</v>
          </cell>
        </row>
        <row r="575">
          <cell r="F575">
            <v>0.9</v>
          </cell>
          <cell r="G575">
            <v>0</v>
          </cell>
          <cell r="H575">
            <v>0</v>
          </cell>
        </row>
        <row r="576">
          <cell r="F576">
            <v>6</v>
          </cell>
          <cell r="G576">
            <v>0</v>
          </cell>
          <cell r="H576">
            <v>0</v>
          </cell>
        </row>
        <row r="577">
          <cell r="F577">
            <v>79.338899999999995</v>
          </cell>
          <cell r="G577">
            <v>0</v>
          </cell>
          <cell r="H577">
            <v>0</v>
          </cell>
        </row>
        <row r="578">
          <cell r="A578">
            <v>137</v>
          </cell>
          <cell r="F578">
            <v>137</v>
          </cell>
          <cell r="M578" t="str">
            <v>CZN</v>
          </cell>
        </row>
        <row r="579">
          <cell r="F579">
            <v>0</v>
          </cell>
          <cell r="G579" t="e">
            <v>#N/A</v>
          </cell>
          <cell r="H579" t="e">
            <v>#N/A</v>
          </cell>
        </row>
        <row r="580">
          <cell r="F580">
            <v>0</v>
          </cell>
          <cell r="G580" t="e">
            <v>#N/A</v>
          </cell>
          <cell r="H580" t="e">
            <v>#N/A</v>
          </cell>
        </row>
        <row r="581">
          <cell r="F581">
            <v>118</v>
          </cell>
          <cell r="G581" t="e">
            <v>#N/A</v>
          </cell>
          <cell r="H581" t="e">
            <v>#N/A</v>
          </cell>
        </row>
        <row r="582">
          <cell r="F582">
            <v>24.78</v>
          </cell>
          <cell r="G582" t="e">
            <v>#N/A</v>
          </cell>
          <cell r="H582" t="e">
            <v>#N/A</v>
          </cell>
        </row>
        <row r="583">
          <cell r="F583">
            <v>0.12</v>
          </cell>
          <cell r="G583" t="e">
            <v>#N/A</v>
          </cell>
          <cell r="H583" t="e">
            <v>#N/A</v>
          </cell>
        </row>
        <row r="584">
          <cell r="F584">
            <v>2.9735999999999998</v>
          </cell>
          <cell r="G584" t="e">
            <v>#N/A</v>
          </cell>
          <cell r="H584" t="e">
            <v>#N/A</v>
          </cell>
        </row>
        <row r="585">
          <cell r="F585">
            <v>0</v>
          </cell>
          <cell r="G585" t="e">
            <v>#N/A</v>
          </cell>
          <cell r="H585" t="e">
            <v>#N/A</v>
          </cell>
        </row>
        <row r="586">
          <cell r="F586">
            <v>7.4892510000000003</v>
          </cell>
          <cell r="G586" t="e">
            <v>#N/A</v>
          </cell>
          <cell r="H586" t="e">
            <v>#N/A</v>
          </cell>
        </row>
        <row r="587">
          <cell r="F587">
            <v>32.956704000000002</v>
          </cell>
          <cell r="G587" t="e">
            <v>#N/A</v>
          </cell>
          <cell r="H587" t="e">
            <v>#N/A</v>
          </cell>
        </row>
        <row r="588">
          <cell r="F588">
            <v>26.217378</v>
          </cell>
          <cell r="G588" t="e">
            <v>#N/A</v>
          </cell>
          <cell r="H588" t="e">
            <v>#N/A</v>
          </cell>
        </row>
        <row r="589">
          <cell r="F589">
            <v>0</v>
          </cell>
          <cell r="G589" t="e">
            <v>#N/A</v>
          </cell>
          <cell r="H589" t="e">
            <v>#N/A</v>
          </cell>
        </row>
        <row r="590">
          <cell r="F590">
            <v>0</v>
          </cell>
          <cell r="G590" t="e">
            <v>#N/A</v>
          </cell>
          <cell r="H590" t="e">
            <v>#N/A</v>
          </cell>
        </row>
        <row r="591">
          <cell r="F591">
            <v>1</v>
          </cell>
          <cell r="G591" t="e">
            <v>#N/A</v>
          </cell>
          <cell r="H591" t="e">
            <v>#N/A</v>
          </cell>
        </row>
        <row r="592">
          <cell r="F592">
            <v>6.666666666666667</v>
          </cell>
          <cell r="G592" t="e">
            <v>#N/A</v>
          </cell>
          <cell r="H592" t="e">
            <v>#N/A</v>
          </cell>
        </row>
        <row r="593">
          <cell r="F593">
            <v>101.08359966666667</v>
          </cell>
          <cell r="G593" t="e">
            <v>#N/A</v>
          </cell>
          <cell r="H593" t="e">
            <v>#N/A</v>
          </cell>
        </row>
        <row r="594">
          <cell r="A594">
            <v>138</v>
          </cell>
          <cell r="F594">
            <v>138</v>
          </cell>
          <cell r="M594" t="str">
            <v>CZN</v>
          </cell>
        </row>
        <row r="595">
          <cell r="F595">
            <v>0</v>
          </cell>
          <cell r="G595" t="e">
            <v>#N/A</v>
          </cell>
          <cell r="H595" t="e">
            <v>#N/A</v>
          </cell>
        </row>
        <row r="596">
          <cell r="F596">
            <v>0</v>
          </cell>
          <cell r="G596" t="e">
            <v>#N/A</v>
          </cell>
          <cell r="H596" t="e">
            <v>#N/A</v>
          </cell>
        </row>
        <row r="597">
          <cell r="F597">
            <v>35</v>
          </cell>
          <cell r="G597" t="e">
            <v>#N/A</v>
          </cell>
          <cell r="H597" t="e">
            <v>#N/A</v>
          </cell>
        </row>
        <row r="598">
          <cell r="F598">
            <v>7.35</v>
          </cell>
          <cell r="G598" t="e">
            <v>#N/A</v>
          </cell>
          <cell r="H598" t="e">
            <v>#N/A</v>
          </cell>
        </row>
        <row r="599">
          <cell r="F599">
            <v>0.1</v>
          </cell>
          <cell r="G599" t="e">
            <v>#N/A</v>
          </cell>
          <cell r="H599" t="e">
            <v>#N/A</v>
          </cell>
        </row>
        <row r="600">
          <cell r="F600">
            <v>0.73499999999999999</v>
          </cell>
          <cell r="G600" t="e">
            <v>#N/A</v>
          </cell>
          <cell r="H600" t="e">
            <v>#N/A</v>
          </cell>
        </row>
        <row r="601">
          <cell r="F601">
            <v>2.52</v>
          </cell>
          <cell r="G601" t="e">
            <v>#N/A</v>
          </cell>
          <cell r="H601" t="e">
            <v>#N/A</v>
          </cell>
        </row>
        <row r="602">
          <cell r="F602">
            <v>2.3697629999999998</v>
          </cell>
          <cell r="G602" t="e">
            <v>#N/A</v>
          </cell>
          <cell r="H602" t="e">
            <v>#N/A</v>
          </cell>
        </row>
        <row r="603">
          <cell r="F603">
            <v>7.8892109999999995</v>
          </cell>
          <cell r="G603" t="e">
            <v>#N/A</v>
          </cell>
          <cell r="H603" t="e">
            <v>#N/A</v>
          </cell>
        </row>
        <row r="604">
          <cell r="F604">
            <v>4.9295070000000001</v>
          </cell>
          <cell r="G604" t="e">
            <v>#N/A</v>
          </cell>
          <cell r="H604" t="e">
            <v>#N/A</v>
          </cell>
        </row>
        <row r="605">
          <cell r="F605">
            <v>0</v>
          </cell>
          <cell r="G605" t="e">
            <v>#N/A</v>
          </cell>
          <cell r="H605" t="e">
            <v>#N/A</v>
          </cell>
        </row>
        <row r="606">
          <cell r="F606">
            <v>0</v>
          </cell>
          <cell r="G606" t="e">
            <v>#N/A</v>
          </cell>
          <cell r="H606" t="e">
            <v>#N/A</v>
          </cell>
        </row>
        <row r="607">
          <cell r="F607">
            <v>1</v>
          </cell>
          <cell r="G607" t="e">
            <v>#N/A</v>
          </cell>
          <cell r="H607" t="e">
            <v>#N/A</v>
          </cell>
        </row>
        <row r="608">
          <cell r="F608">
            <v>6.666666666666667</v>
          </cell>
          <cell r="G608" t="e">
            <v>#N/A</v>
          </cell>
          <cell r="H608" t="e">
            <v>#N/A</v>
          </cell>
        </row>
        <row r="609">
          <cell r="F609">
            <v>32.460147666666664</v>
          </cell>
          <cell r="G609" t="e">
            <v>#N/A</v>
          </cell>
          <cell r="H609" t="e">
            <v>#N/A</v>
          </cell>
        </row>
        <row r="610">
          <cell r="A610">
            <v>139</v>
          </cell>
          <cell r="F610">
            <v>139</v>
          </cell>
          <cell r="M610" t="str">
            <v>CZN</v>
          </cell>
        </row>
        <row r="611">
          <cell r="F611">
            <v>0</v>
          </cell>
          <cell r="G611" t="e">
            <v>#N/A</v>
          </cell>
          <cell r="H611" t="e">
            <v>#N/A</v>
          </cell>
        </row>
        <row r="612">
          <cell r="F612">
            <v>0</v>
          </cell>
          <cell r="G612" t="e">
            <v>#N/A</v>
          </cell>
          <cell r="H612" t="e">
            <v>#N/A</v>
          </cell>
        </row>
        <row r="613">
          <cell r="F613">
            <v>50</v>
          </cell>
          <cell r="G613" t="e">
            <v>#N/A</v>
          </cell>
          <cell r="H613" t="e">
            <v>#N/A</v>
          </cell>
        </row>
        <row r="614">
          <cell r="F614">
            <v>10.5</v>
          </cell>
          <cell r="G614" t="e">
            <v>#N/A</v>
          </cell>
          <cell r="H614" t="e">
            <v>#N/A</v>
          </cell>
        </row>
        <row r="615">
          <cell r="F615">
            <v>0.1</v>
          </cell>
          <cell r="G615" t="e">
            <v>#N/A</v>
          </cell>
          <cell r="H615" t="e">
            <v>#N/A</v>
          </cell>
        </row>
        <row r="616">
          <cell r="F616">
            <v>1.05</v>
          </cell>
          <cell r="G616" t="e">
            <v>#N/A</v>
          </cell>
          <cell r="H616" t="e">
            <v>#N/A</v>
          </cell>
        </row>
        <row r="617">
          <cell r="F617">
            <v>4.53</v>
          </cell>
          <cell r="G617" t="e">
            <v>#N/A</v>
          </cell>
          <cell r="H617" t="e">
            <v>#N/A</v>
          </cell>
        </row>
        <row r="618">
          <cell r="F618">
            <v>2.0097990000000001</v>
          </cell>
          <cell r="G618" t="e">
            <v>#N/A</v>
          </cell>
          <cell r="H618" t="e">
            <v>#N/A</v>
          </cell>
        </row>
        <row r="619">
          <cell r="F619">
            <v>6.0193979999999998</v>
          </cell>
          <cell r="G619" t="e">
            <v>#N/A</v>
          </cell>
          <cell r="H619" t="e">
            <v>#N/A</v>
          </cell>
        </row>
        <row r="620">
          <cell r="F620">
            <v>5.0094989999999999</v>
          </cell>
          <cell r="G620" t="e">
            <v>#N/A</v>
          </cell>
          <cell r="H620" t="e">
            <v>#N/A</v>
          </cell>
        </row>
        <row r="621">
          <cell r="F621">
            <v>0</v>
          </cell>
          <cell r="G621" t="e">
            <v>#N/A</v>
          </cell>
          <cell r="H621" t="e">
            <v>#N/A</v>
          </cell>
        </row>
        <row r="622">
          <cell r="F622">
            <v>0</v>
          </cell>
          <cell r="G622" t="e">
            <v>#N/A</v>
          </cell>
          <cell r="H622" t="e">
            <v>#N/A</v>
          </cell>
        </row>
        <row r="623">
          <cell r="F623">
            <v>0.8</v>
          </cell>
          <cell r="G623" t="e">
            <v>#N/A</v>
          </cell>
          <cell r="H623" t="e">
            <v>#N/A</v>
          </cell>
        </row>
        <row r="624">
          <cell r="F624">
            <v>5.333333333333333</v>
          </cell>
          <cell r="G624" t="e">
            <v>#N/A</v>
          </cell>
          <cell r="H624" t="e">
            <v>#N/A</v>
          </cell>
        </row>
        <row r="625">
          <cell r="F625">
            <v>34.452029333333336</v>
          </cell>
          <cell r="G625" t="e">
            <v>#N/A</v>
          </cell>
          <cell r="H625" t="e">
            <v>#N/A</v>
          </cell>
        </row>
        <row r="626">
          <cell r="A626">
            <v>140</v>
          </cell>
          <cell r="F626">
            <v>140</v>
          </cell>
          <cell r="G626">
            <v>226</v>
          </cell>
          <cell r="H626">
            <v>226</v>
          </cell>
          <cell r="M626" t="str">
            <v>CDC</v>
          </cell>
        </row>
        <row r="627">
          <cell r="F627">
            <v>0</v>
          </cell>
          <cell r="G627">
            <v>0</v>
          </cell>
          <cell r="H627">
            <v>0</v>
          </cell>
        </row>
        <row r="628">
          <cell r="F628">
            <v>0</v>
          </cell>
          <cell r="G628">
            <v>0</v>
          </cell>
          <cell r="H628">
            <v>0</v>
          </cell>
        </row>
        <row r="629">
          <cell r="F629">
            <v>77</v>
          </cell>
          <cell r="G629">
            <v>73</v>
          </cell>
          <cell r="H629">
            <v>73</v>
          </cell>
        </row>
        <row r="630">
          <cell r="F630">
            <v>16.170000000000002</v>
          </cell>
          <cell r="G630">
            <v>16.059999999999999</v>
          </cell>
          <cell r="H630">
            <v>16.059999999999999</v>
          </cell>
        </row>
        <row r="631">
          <cell r="F631">
            <v>0.1</v>
          </cell>
          <cell r="G631">
            <v>5.6500127815491276E-2</v>
          </cell>
          <cell r="H631">
            <v>5.6500127815491276E-2</v>
          </cell>
        </row>
        <row r="632">
          <cell r="F632">
            <v>1.617</v>
          </cell>
          <cell r="G632">
            <v>0.84</v>
          </cell>
          <cell r="H632">
            <v>0.84</v>
          </cell>
        </row>
        <row r="633">
          <cell r="F633">
            <v>7.21</v>
          </cell>
          <cell r="G633">
            <v>4.13</v>
          </cell>
          <cell r="H633">
            <v>4.13</v>
          </cell>
        </row>
        <row r="634">
          <cell r="F634">
            <v>5.0094989999999999</v>
          </cell>
          <cell r="G634">
            <v>1.29</v>
          </cell>
          <cell r="H634">
            <v>1.29</v>
          </cell>
        </row>
        <row r="635">
          <cell r="F635">
            <v>15.038495999999999</v>
          </cell>
          <cell r="G635">
            <v>0.96444444444444477</v>
          </cell>
          <cell r="H635">
            <v>0.96444444444444477</v>
          </cell>
        </row>
        <row r="636">
          <cell r="F636">
            <v>15.038495999999999</v>
          </cell>
          <cell r="G636">
            <v>0</v>
          </cell>
          <cell r="H636">
            <v>0</v>
          </cell>
        </row>
        <row r="637">
          <cell r="F637">
            <v>0</v>
          </cell>
          <cell r="G637">
            <v>23.992777777777786</v>
          </cell>
          <cell r="H637">
            <v>23.992777777777786</v>
          </cell>
        </row>
        <row r="638">
          <cell r="F638">
            <v>0</v>
          </cell>
          <cell r="G638">
            <v>6.093333333333331</v>
          </cell>
          <cell r="H638">
            <v>6.093333333333331</v>
          </cell>
        </row>
        <row r="639">
          <cell r="F639">
            <v>0.8</v>
          </cell>
          <cell r="G639">
            <v>0</v>
          </cell>
          <cell r="H639">
            <v>0</v>
          </cell>
        </row>
        <row r="640">
          <cell r="F640">
            <v>5.333333333333333</v>
          </cell>
          <cell r="G640">
            <v>0</v>
          </cell>
          <cell r="H640">
            <v>0</v>
          </cell>
        </row>
        <row r="641">
          <cell r="F641">
            <v>65.416824333333324</v>
          </cell>
          <cell r="G641">
            <v>53.370555555555562</v>
          </cell>
          <cell r="H641">
            <v>53.370555555555562</v>
          </cell>
        </row>
        <row r="642">
          <cell r="A642">
            <v>141</v>
          </cell>
          <cell r="F642">
            <v>141</v>
          </cell>
          <cell r="M642" t="str">
            <v>CZN</v>
          </cell>
        </row>
        <row r="643">
          <cell r="F643">
            <v>0</v>
          </cell>
          <cell r="G643" t="e">
            <v>#N/A</v>
          </cell>
          <cell r="H643" t="e">
            <v>#N/A</v>
          </cell>
        </row>
        <row r="644">
          <cell r="F644">
            <v>0</v>
          </cell>
          <cell r="G644" t="e">
            <v>#N/A</v>
          </cell>
          <cell r="H644" t="e">
            <v>#N/A</v>
          </cell>
        </row>
        <row r="645">
          <cell r="F645">
            <v>90</v>
          </cell>
          <cell r="G645" t="e">
            <v>#N/A</v>
          </cell>
          <cell r="H645" t="e">
            <v>#N/A</v>
          </cell>
        </row>
        <row r="646">
          <cell r="F646">
            <v>18.899999999999999</v>
          </cell>
          <cell r="G646" t="e">
            <v>#N/A</v>
          </cell>
          <cell r="H646" t="e">
            <v>#N/A</v>
          </cell>
        </row>
        <row r="647">
          <cell r="F647">
            <v>0.1</v>
          </cell>
          <cell r="G647" t="e">
            <v>#N/A</v>
          </cell>
          <cell r="H647" t="e">
            <v>#N/A</v>
          </cell>
        </row>
        <row r="648">
          <cell r="F648">
            <v>1.89</v>
          </cell>
          <cell r="G648" t="e">
            <v>#N/A</v>
          </cell>
          <cell r="H648" t="e">
            <v>#N/A</v>
          </cell>
        </row>
        <row r="649">
          <cell r="F649">
            <v>7.21</v>
          </cell>
          <cell r="G649" t="e">
            <v>#N/A</v>
          </cell>
          <cell r="H649" t="e">
            <v>#N/A</v>
          </cell>
        </row>
        <row r="650">
          <cell r="F650">
            <v>4.2695729999999994</v>
          </cell>
          <cell r="G650" t="e">
            <v>#N/A</v>
          </cell>
          <cell r="H650" t="e">
            <v>#N/A</v>
          </cell>
        </row>
        <row r="651">
          <cell r="F651">
            <v>12.798719999999999</v>
          </cell>
          <cell r="G651" t="e">
            <v>#N/A</v>
          </cell>
          <cell r="H651" t="e">
            <v>#N/A</v>
          </cell>
        </row>
        <row r="652">
          <cell r="F652">
            <v>12.798719999999999</v>
          </cell>
          <cell r="G652" t="e">
            <v>#N/A</v>
          </cell>
          <cell r="H652" t="e">
            <v>#N/A</v>
          </cell>
        </row>
        <row r="653">
          <cell r="F653">
            <v>0</v>
          </cell>
          <cell r="G653" t="e">
            <v>#N/A</v>
          </cell>
          <cell r="H653" t="e">
            <v>#N/A</v>
          </cell>
        </row>
        <row r="654">
          <cell r="F654">
            <v>0</v>
          </cell>
          <cell r="G654" t="e">
            <v>#N/A</v>
          </cell>
          <cell r="H654" t="e">
            <v>#N/A</v>
          </cell>
        </row>
        <row r="655">
          <cell r="F655">
            <v>1</v>
          </cell>
          <cell r="G655" t="e">
            <v>#N/A</v>
          </cell>
          <cell r="H655" t="e">
            <v>#N/A</v>
          </cell>
        </row>
        <row r="656">
          <cell r="F656">
            <v>6.666666666666667</v>
          </cell>
          <cell r="G656" t="e">
            <v>#N/A</v>
          </cell>
          <cell r="H656" t="e">
            <v>#N/A</v>
          </cell>
        </row>
        <row r="657">
          <cell r="F657">
            <v>64.533679666666671</v>
          </cell>
          <cell r="G657" t="e">
            <v>#N/A</v>
          </cell>
          <cell r="H657" t="e">
            <v>#N/A</v>
          </cell>
        </row>
        <row r="658">
          <cell r="A658">
            <v>142</v>
          </cell>
          <cell r="F658">
            <v>142</v>
          </cell>
          <cell r="M658" t="str">
            <v>CZN</v>
          </cell>
        </row>
        <row r="659">
          <cell r="F659">
            <v>0</v>
          </cell>
          <cell r="G659" t="e">
            <v>#N/A</v>
          </cell>
          <cell r="H659" t="e">
            <v>#N/A</v>
          </cell>
        </row>
        <row r="660">
          <cell r="F660">
            <v>0</v>
          </cell>
          <cell r="G660" t="e">
            <v>#N/A</v>
          </cell>
          <cell r="H660" t="e">
            <v>#N/A</v>
          </cell>
        </row>
        <row r="661">
          <cell r="F661">
            <v>21</v>
          </cell>
          <cell r="G661" t="e">
            <v>#N/A</v>
          </cell>
          <cell r="H661" t="e">
            <v>#N/A</v>
          </cell>
        </row>
        <row r="662">
          <cell r="F662">
            <v>4.41</v>
          </cell>
          <cell r="G662" t="e">
            <v>#N/A</v>
          </cell>
          <cell r="H662" t="e">
            <v>#N/A</v>
          </cell>
        </row>
        <row r="663">
          <cell r="F663">
            <v>0.1</v>
          </cell>
          <cell r="G663" t="e">
            <v>#N/A</v>
          </cell>
          <cell r="H663" t="e">
            <v>#N/A</v>
          </cell>
        </row>
        <row r="664">
          <cell r="F664">
            <v>0.44100000000000006</v>
          </cell>
          <cell r="G664" t="e">
            <v>#N/A</v>
          </cell>
          <cell r="H664" t="e">
            <v>#N/A</v>
          </cell>
        </row>
        <row r="665">
          <cell r="F665">
            <v>1.46</v>
          </cell>
          <cell r="G665" t="e">
            <v>#N/A</v>
          </cell>
          <cell r="H665" t="e">
            <v>#N/A</v>
          </cell>
        </row>
        <row r="666">
          <cell r="F666">
            <v>2.2197780000000003</v>
          </cell>
          <cell r="G666" t="e">
            <v>#N/A</v>
          </cell>
          <cell r="H666" t="e">
            <v>#N/A</v>
          </cell>
        </row>
        <row r="667">
          <cell r="F667">
            <v>7.4092590000000005</v>
          </cell>
          <cell r="G667" t="e">
            <v>#N/A</v>
          </cell>
          <cell r="H667" t="e">
            <v>#N/A</v>
          </cell>
        </row>
        <row r="668">
          <cell r="F668">
            <v>3.7096290000000001</v>
          </cell>
          <cell r="G668" t="e">
            <v>#N/A</v>
          </cell>
          <cell r="H668" t="e">
            <v>#N/A</v>
          </cell>
        </row>
        <row r="669">
          <cell r="F669">
            <v>0</v>
          </cell>
          <cell r="G669" t="e">
            <v>#N/A</v>
          </cell>
          <cell r="H669" t="e">
            <v>#N/A</v>
          </cell>
        </row>
        <row r="670">
          <cell r="F670">
            <v>0</v>
          </cell>
          <cell r="G670" t="e">
            <v>#N/A</v>
          </cell>
          <cell r="H670" t="e">
            <v>#N/A</v>
          </cell>
        </row>
        <row r="671">
          <cell r="F671">
            <v>0.6</v>
          </cell>
          <cell r="G671" t="e">
            <v>#N/A</v>
          </cell>
          <cell r="H671" t="e">
            <v>#N/A</v>
          </cell>
        </row>
        <row r="672">
          <cell r="F672">
            <v>4</v>
          </cell>
          <cell r="G672" t="e">
            <v>#N/A</v>
          </cell>
          <cell r="H672" t="e">
            <v>#N/A</v>
          </cell>
        </row>
        <row r="673">
          <cell r="F673">
            <v>23.649666</v>
          </cell>
          <cell r="G673" t="e">
            <v>#N/A</v>
          </cell>
          <cell r="H673" t="e">
            <v>#N/A</v>
          </cell>
        </row>
        <row r="674">
          <cell r="A674">
            <v>143</v>
          </cell>
          <cell r="F674">
            <v>143</v>
          </cell>
          <cell r="G674">
            <v>231</v>
          </cell>
          <cell r="H674">
            <v>231</v>
          </cell>
          <cell r="M674" t="str">
            <v>CDC</v>
          </cell>
        </row>
        <row r="675">
          <cell r="F675">
            <v>0</v>
          </cell>
          <cell r="G675">
            <v>0</v>
          </cell>
          <cell r="H675">
            <v>0</v>
          </cell>
        </row>
        <row r="676">
          <cell r="F676">
            <v>0</v>
          </cell>
          <cell r="G676">
            <v>0</v>
          </cell>
          <cell r="H676">
            <v>0</v>
          </cell>
        </row>
        <row r="677">
          <cell r="F677">
            <v>27</v>
          </cell>
          <cell r="G677">
            <v>23</v>
          </cell>
          <cell r="H677">
            <v>23</v>
          </cell>
        </row>
        <row r="678">
          <cell r="F678">
            <v>5.67</v>
          </cell>
          <cell r="G678">
            <v>5.0599999999999996</v>
          </cell>
          <cell r="H678">
            <v>5.0599999999999996</v>
          </cell>
        </row>
        <row r="679">
          <cell r="F679">
            <v>0.1</v>
          </cell>
          <cell r="G679">
            <v>7.722851268833042E-2</v>
          </cell>
          <cell r="H679">
            <v>7.722851268833042E-2</v>
          </cell>
        </row>
        <row r="680">
          <cell r="F680">
            <v>0.56700000000000006</v>
          </cell>
          <cell r="G680">
            <v>0.42</v>
          </cell>
          <cell r="H680">
            <v>0.42</v>
          </cell>
        </row>
        <row r="681">
          <cell r="F681">
            <v>2.86</v>
          </cell>
          <cell r="G681">
            <v>3.33</v>
          </cell>
          <cell r="H681">
            <v>3.33</v>
          </cell>
        </row>
        <row r="682">
          <cell r="F682">
            <v>2.8397160000000001</v>
          </cell>
          <cell r="G682">
            <v>2.37</v>
          </cell>
          <cell r="H682">
            <v>2.37</v>
          </cell>
        </row>
        <row r="683">
          <cell r="F683">
            <v>9.4690530000000024</v>
          </cell>
          <cell r="G683">
            <v>0.79444444444444418</v>
          </cell>
          <cell r="H683">
            <v>0.79444444444444418</v>
          </cell>
        </row>
        <row r="684">
          <cell r="F684">
            <v>3.949605</v>
          </cell>
          <cell r="G684">
            <v>0</v>
          </cell>
          <cell r="H684">
            <v>0</v>
          </cell>
        </row>
        <row r="685">
          <cell r="F685">
            <v>0</v>
          </cell>
          <cell r="G685">
            <v>9.853611111111114</v>
          </cell>
          <cell r="H685">
            <v>9.853611111111114</v>
          </cell>
        </row>
        <row r="686">
          <cell r="F686">
            <v>0</v>
          </cell>
          <cell r="G686">
            <v>4.9083333333333341</v>
          </cell>
          <cell r="H686">
            <v>4.9083333333333341</v>
          </cell>
        </row>
        <row r="687">
          <cell r="F687">
            <v>0.6</v>
          </cell>
          <cell r="G687">
            <v>0</v>
          </cell>
          <cell r="H687">
            <v>0</v>
          </cell>
        </row>
        <row r="688">
          <cell r="F688">
            <v>4</v>
          </cell>
          <cell r="G688">
            <v>0</v>
          </cell>
          <cell r="H688">
            <v>0</v>
          </cell>
        </row>
        <row r="689">
          <cell r="F689">
            <v>29.355374000000005</v>
          </cell>
          <cell r="G689">
            <v>26.736388888888893</v>
          </cell>
          <cell r="H689">
            <v>26.736388888888893</v>
          </cell>
        </row>
        <row r="690">
          <cell r="A690">
            <v>144</v>
          </cell>
          <cell r="F690">
            <v>144</v>
          </cell>
          <cell r="G690">
            <v>508</v>
          </cell>
          <cell r="H690">
            <v>508</v>
          </cell>
          <cell r="M690" t="str">
            <v>CDC</v>
          </cell>
        </row>
        <row r="691">
          <cell r="F691">
            <v>0</v>
          </cell>
          <cell r="G691">
            <v>0</v>
          </cell>
          <cell r="H691">
            <v>0</v>
          </cell>
        </row>
        <row r="692">
          <cell r="F692">
            <v>0</v>
          </cell>
          <cell r="G692">
            <v>0</v>
          </cell>
          <cell r="H692">
            <v>0</v>
          </cell>
        </row>
        <row r="693">
          <cell r="F693">
            <v>49</v>
          </cell>
          <cell r="G693">
            <v>45.654545454545449</v>
          </cell>
          <cell r="H693">
            <v>45.654545454545449</v>
          </cell>
        </row>
        <row r="694">
          <cell r="F694">
            <v>10.29</v>
          </cell>
          <cell r="G694">
            <v>10.043999999999999</v>
          </cell>
          <cell r="H694">
            <v>10.043999999999999</v>
          </cell>
        </row>
        <row r="695">
          <cell r="F695">
            <v>0.1</v>
          </cell>
          <cell r="G695">
            <v>1.0630252100840301</v>
          </cell>
          <cell r="H695">
            <v>1.0630252100840301</v>
          </cell>
        </row>
        <row r="696">
          <cell r="F696">
            <v>1.0289999999999999</v>
          </cell>
          <cell r="G696">
            <v>1.2240000000000011</v>
          </cell>
          <cell r="H696">
            <v>1.2240000000000011</v>
          </cell>
        </row>
        <row r="697">
          <cell r="F697">
            <v>4.54</v>
          </cell>
          <cell r="G697">
            <v>5.9940000000000007</v>
          </cell>
          <cell r="H697">
            <v>5.9940000000000007</v>
          </cell>
        </row>
        <row r="698">
          <cell r="F698">
            <v>5.3994600000000004</v>
          </cell>
          <cell r="G698">
            <v>4.2660000000000009</v>
          </cell>
          <cell r="H698">
            <v>4.2660000000000009</v>
          </cell>
        </row>
        <row r="699">
          <cell r="F699">
            <v>17.988201</v>
          </cell>
          <cell r="G699">
            <v>1.43</v>
          </cell>
          <cell r="H699">
            <v>1.43</v>
          </cell>
        </row>
        <row r="700">
          <cell r="F700">
            <v>7.49925</v>
          </cell>
          <cell r="G700">
            <v>0</v>
          </cell>
          <cell r="H700">
            <v>0</v>
          </cell>
        </row>
        <row r="701">
          <cell r="F701">
            <v>0</v>
          </cell>
          <cell r="G701">
            <v>17.766500000000004</v>
          </cell>
          <cell r="H701">
            <v>17.766500000000004</v>
          </cell>
        </row>
        <row r="702">
          <cell r="F702">
            <v>0</v>
          </cell>
          <cell r="G702">
            <v>9.5</v>
          </cell>
          <cell r="H702">
            <v>9.5</v>
          </cell>
        </row>
        <row r="703">
          <cell r="F703">
            <v>0.6</v>
          </cell>
          <cell r="G703">
            <v>0</v>
          </cell>
          <cell r="H703">
            <v>0</v>
          </cell>
        </row>
        <row r="704">
          <cell r="F704">
            <v>4</v>
          </cell>
          <cell r="G704">
            <v>0</v>
          </cell>
          <cell r="H704">
            <v>0</v>
          </cell>
        </row>
        <row r="705">
          <cell r="F705">
            <v>50.745911000000007</v>
          </cell>
          <cell r="G705">
            <v>50.224500000000006</v>
          </cell>
          <cell r="H705">
            <v>50.224500000000006</v>
          </cell>
        </row>
        <row r="706">
          <cell r="A706">
            <v>153</v>
          </cell>
          <cell r="F706">
            <v>153</v>
          </cell>
          <cell r="G706">
            <v>258</v>
          </cell>
          <cell r="M706" t="str">
            <v>CZN</v>
          </cell>
        </row>
        <row r="707">
          <cell r="F707">
            <v>0</v>
          </cell>
          <cell r="G707">
            <v>0</v>
          </cell>
          <cell r="H707" t="e">
            <v>#N/A</v>
          </cell>
        </row>
        <row r="708">
          <cell r="F708">
            <v>0</v>
          </cell>
          <cell r="G708">
            <v>0</v>
          </cell>
          <cell r="H708" t="e">
            <v>#N/A</v>
          </cell>
        </row>
        <row r="709">
          <cell r="F709">
            <v>18</v>
          </cell>
          <cell r="G709">
            <v>0</v>
          </cell>
          <cell r="H709" t="e">
            <v>#N/A</v>
          </cell>
        </row>
        <row r="710">
          <cell r="F710">
            <v>3.78</v>
          </cell>
          <cell r="G710">
            <v>0</v>
          </cell>
          <cell r="H710" t="e">
            <v>#N/A</v>
          </cell>
        </row>
        <row r="711">
          <cell r="F711">
            <v>0.12</v>
          </cell>
          <cell r="G711">
            <v>0</v>
          </cell>
          <cell r="H711" t="e">
            <v>#N/A</v>
          </cell>
        </row>
        <row r="712">
          <cell r="F712">
            <v>0.45359999999999995</v>
          </cell>
          <cell r="G712">
            <v>0</v>
          </cell>
          <cell r="H712" t="e">
            <v>#N/A</v>
          </cell>
        </row>
        <row r="713">
          <cell r="F713">
            <v>0</v>
          </cell>
          <cell r="G713">
            <v>0</v>
          </cell>
          <cell r="H713" t="e">
            <v>#N/A</v>
          </cell>
        </row>
        <row r="714">
          <cell r="F714">
            <v>2.1297869999999999</v>
          </cell>
          <cell r="G714">
            <v>0</v>
          </cell>
          <cell r="H714" t="e">
            <v>#N/A</v>
          </cell>
        </row>
        <row r="715">
          <cell r="F715">
            <v>3.5496449999999999</v>
          </cell>
          <cell r="G715">
            <v>0</v>
          </cell>
          <cell r="H715" t="e">
            <v>#N/A</v>
          </cell>
        </row>
        <row r="716">
          <cell r="F716">
            <v>2.6697329999999999</v>
          </cell>
          <cell r="G716">
            <v>0</v>
          </cell>
          <cell r="H716" t="e">
            <v>#N/A</v>
          </cell>
        </row>
        <row r="717">
          <cell r="F717">
            <v>0</v>
          </cell>
          <cell r="G717">
            <v>0</v>
          </cell>
          <cell r="H717" t="e">
            <v>#N/A</v>
          </cell>
        </row>
        <row r="718">
          <cell r="F718">
            <v>0</v>
          </cell>
          <cell r="G718">
            <v>0</v>
          </cell>
          <cell r="H718" t="e">
            <v>#N/A</v>
          </cell>
        </row>
        <row r="719">
          <cell r="F719">
            <v>2</v>
          </cell>
          <cell r="G719">
            <v>0</v>
          </cell>
          <cell r="H719" t="e">
            <v>#N/A</v>
          </cell>
        </row>
        <row r="720">
          <cell r="F720">
            <v>13.333333333333334</v>
          </cell>
          <cell r="G720">
            <v>0</v>
          </cell>
          <cell r="H720" t="e">
            <v>#N/A</v>
          </cell>
        </row>
        <row r="721">
          <cell r="F721">
            <v>25.916098333333331</v>
          </cell>
          <cell r="G721">
            <v>0</v>
          </cell>
          <cell r="H721" t="e">
            <v>#N/A</v>
          </cell>
        </row>
        <row r="722">
          <cell r="A722">
            <v>154</v>
          </cell>
          <cell r="F722">
            <v>154</v>
          </cell>
          <cell r="G722">
            <v>284</v>
          </cell>
          <cell r="H722">
            <v>284</v>
          </cell>
          <cell r="M722" t="str">
            <v>CZN</v>
          </cell>
        </row>
        <row r="723">
          <cell r="F723">
            <v>0</v>
          </cell>
          <cell r="G723">
            <v>0</v>
          </cell>
          <cell r="H723">
            <v>0</v>
          </cell>
        </row>
        <row r="724">
          <cell r="F724">
            <v>0</v>
          </cell>
          <cell r="G724">
            <v>0</v>
          </cell>
          <cell r="H724">
            <v>0</v>
          </cell>
        </row>
        <row r="725">
          <cell r="F725">
            <v>50</v>
          </cell>
          <cell r="G725">
            <v>0</v>
          </cell>
          <cell r="H725">
            <v>0</v>
          </cell>
        </row>
        <row r="726">
          <cell r="F726">
            <v>10.5</v>
          </cell>
          <cell r="G726">
            <v>0</v>
          </cell>
          <cell r="H726">
            <v>0</v>
          </cell>
        </row>
        <row r="727">
          <cell r="F727">
            <v>0.1</v>
          </cell>
          <cell r="G727">
            <v>0</v>
          </cell>
          <cell r="H727">
            <v>0</v>
          </cell>
        </row>
        <row r="728">
          <cell r="F728">
            <v>1.05</v>
          </cell>
          <cell r="G728">
            <v>0</v>
          </cell>
          <cell r="H728">
            <v>0</v>
          </cell>
        </row>
        <row r="729">
          <cell r="F729">
            <v>0</v>
          </cell>
          <cell r="G729">
            <v>0</v>
          </cell>
          <cell r="H729">
            <v>0</v>
          </cell>
        </row>
        <row r="730">
          <cell r="F730">
            <v>12.418758</v>
          </cell>
          <cell r="G730">
            <v>0</v>
          </cell>
          <cell r="H730">
            <v>0</v>
          </cell>
        </row>
        <row r="731">
          <cell r="F731">
            <v>18.628136999999999</v>
          </cell>
          <cell r="G731">
            <v>0</v>
          </cell>
          <cell r="H731">
            <v>0</v>
          </cell>
        </row>
        <row r="732">
          <cell r="F732">
            <v>8.2791719999999991</v>
          </cell>
          <cell r="G732">
            <v>0</v>
          </cell>
          <cell r="H732">
            <v>0</v>
          </cell>
        </row>
        <row r="733">
          <cell r="F733">
            <v>0</v>
          </cell>
          <cell r="G733">
            <v>0</v>
          </cell>
          <cell r="H733">
            <v>0</v>
          </cell>
        </row>
        <row r="734">
          <cell r="F734">
            <v>0</v>
          </cell>
          <cell r="G734">
            <v>0</v>
          </cell>
          <cell r="H734">
            <v>0</v>
          </cell>
        </row>
        <row r="735">
          <cell r="F735">
            <v>1.8</v>
          </cell>
          <cell r="G735">
            <v>0</v>
          </cell>
          <cell r="H735">
            <v>0</v>
          </cell>
        </row>
        <row r="736">
          <cell r="F736">
            <v>12</v>
          </cell>
          <cell r="G736">
            <v>0</v>
          </cell>
          <cell r="H736">
            <v>0</v>
          </cell>
        </row>
        <row r="737">
          <cell r="F737">
            <v>62.876067000000006</v>
          </cell>
          <cell r="G737">
            <v>0</v>
          </cell>
          <cell r="H737">
            <v>0</v>
          </cell>
        </row>
        <row r="738">
          <cell r="A738">
            <v>155</v>
          </cell>
          <cell r="F738">
            <v>155</v>
          </cell>
          <cell r="M738" t="str">
            <v>CZN</v>
          </cell>
        </row>
        <row r="739">
          <cell r="F739">
            <v>0</v>
          </cell>
          <cell r="G739" t="e">
            <v>#N/A</v>
          </cell>
          <cell r="H739" t="e">
            <v>#N/A</v>
          </cell>
        </row>
        <row r="740">
          <cell r="F740">
            <v>0</v>
          </cell>
          <cell r="G740" t="e">
            <v>#N/A</v>
          </cell>
          <cell r="H740" t="e">
            <v>#N/A</v>
          </cell>
        </row>
        <row r="741">
          <cell r="F741">
            <v>73</v>
          </cell>
          <cell r="G741" t="e">
            <v>#N/A</v>
          </cell>
          <cell r="H741" t="e">
            <v>#N/A</v>
          </cell>
        </row>
        <row r="742">
          <cell r="F742">
            <v>15.33</v>
          </cell>
          <cell r="G742" t="e">
            <v>#N/A</v>
          </cell>
          <cell r="H742" t="e">
            <v>#N/A</v>
          </cell>
        </row>
        <row r="743">
          <cell r="F743">
            <v>0.1</v>
          </cell>
          <cell r="G743" t="e">
            <v>#N/A</v>
          </cell>
          <cell r="H743" t="e">
            <v>#N/A</v>
          </cell>
        </row>
        <row r="744">
          <cell r="F744">
            <v>1.5330000000000001</v>
          </cell>
          <cell r="G744" t="e">
            <v>#N/A</v>
          </cell>
          <cell r="H744" t="e">
            <v>#N/A</v>
          </cell>
        </row>
        <row r="745">
          <cell r="F745">
            <v>0</v>
          </cell>
          <cell r="G745" t="e">
            <v>#N/A</v>
          </cell>
          <cell r="H745" t="e">
            <v>#N/A</v>
          </cell>
        </row>
        <row r="746">
          <cell r="F746">
            <v>11.848814999999998</v>
          </cell>
          <cell r="G746" t="e">
            <v>#N/A</v>
          </cell>
          <cell r="H746" t="e">
            <v>#N/A</v>
          </cell>
        </row>
        <row r="747">
          <cell r="F747">
            <v>17.778222000000003</v>
          </cell>
          <cell r="G747" t="e">
            <v>#N/A</v>
          </cell>
          <cell r="H747" t="e">
            <v>#N/A</v>
          </cell>
        </row>
        <row r="748">
          <cell r="F748">
            <v>7.8992100000000001</v>
          </cell>
          <cell r="G748" t="e">
            <v>#N/A</v>
          </cell>
          <cell r="H748" t="e">
            <v>#N/A</v>
          </cell>
        </row>
        <row r="749">
          <cell r="F749">
            <v>0</v>
          </cell>
          <cell r="G749" t="e">
            <v>#N/A</v>
          </cell>
          <cell r="H749" t="e">
            <v>#N/A</v>
          </cell>
        </row>
        <row r="750">
          <cell r="F750">
            <v>0</v>
          </cell>
          <cell r="G750" t="e">
            <v>#N/A</v>
          </cell>
          <cell r="H750" t="e">
            <v>#N/A</v>
          </cell>
        </row>
        <row r="751">
          <cell r="F751">
            <v>1.8</v>
          </cell>
          <cell r="G751" t="e">
            <v>#N/A</v>
          </cell>
          <cell r="H751" t="e">
            <v>#N/A</v>
          </cell>
        </row>
        <row r="752">
          <cell r="F752">
            <v>12</v>
          </cell>
          <cell r="G752" t="e">
            <v>#N/A</v>
          </cell>
          <cell r="H752" t="e">
            <v>#N/A</v>
          </cell>
        </row>
        <row r="753">
          <cell r="F753">
            <v>66.389246999999997</v>
          </cell>
          <cell r="G753" t="e">
            <v>#N/A</v>
          </cell>
          <cell r="H753" t="e">
            <v>#N/A</v>
          </cell>
        </row>
        <row r="754">
          <cell r="A754">
            <v>156</v>
          </cell>
          <cell r="F754">
            <v>156</v>
          </cell>
          <cell r="M754" t="str">
            <v>CZN</v>
          </cell>
        </row>
        <row r="755">
          <cell r="F755">
            <v>0</v>
          </cell>
          <cell r="G755" t="e">
            <v>#N/A</v>
          </cell>
          <cell r="H755" t="e">
            <v>#N/A</v>
          </cell>
        </row>
        <row r="756">
          <cell r="F756">
            <v>0</v>
          </cell>
          <cell r="G756" t="e">
            <v>#N/A</v>
          </cell>
          <cell r="H756" t="e">
            <v>#N/A</v>
          </cell>
        </row>
        <row r="757">
          <cell r="F757">
            <v>73</v>
          </cell>
          <cell r="G757" t="e">
            <v>#N/A</v>
          </cell>
          <cell r="H757" t="e">
            <v>#N/A</v>
          </cell>
        </row>
        <row r="758">
          <cell r="F758">
            <v>15.33</v>
          </cell>
          <cell r="G758" t="e">
            <v>#N/A</v>
          </cell>
          <cell r="H758" t="e">
            <v>#N/A</v>
          </cell>
        </row>
        <row r="759">
          <cell r="F759">
            <v>0.1</v>
          </cell>
          <cell r="G759" t="e">
            <v>#N/A</v>
          </cell>
          <cell r="H759" t="e">
            <v>#N/A</v>
          </cell>
        </row>
        <row r="760">
          <cell r="F760">
            <v>1.5330000000000001</v>
          </cell>
          <cell r="G760" t="e">
            <v>#N/A</v>
          </cell>
          <cell r="H760" t="e">
            <v>#N/A</v>
          </cell>
        </row>
        <row r="761">
          <cell r="F761">
            <v>0</v>
          </cell>
          <cell r="G761" t="e">
            <v>#N/A</v>
          </cell>
          <cell r="H761" t="e">
            <v>#N/A</v>
          </cell>
        </row>
        <row r="762">
          <cell r="F762">
            <v>21.167883</v>
          </cell>
          <cell r="G762" t="e">
            <v>#N/A</v>
          </cell>
          <cell r="H762" t="e">
            <v>#N/A</v>
          </cell>
        </row>
        <row r="763">
          <cell r="F763">
            <v>31.756824000000002</v>
          </cell>
          <cell r="G763" t="e">
            <v>#N/A</v>
          </cell>
          <cell r="H763" t="e">
            <v>#N/A</v>
          </cell>
        </row>
        <row r="764">
          <cell r="F764">
            <v>14.108589</v>
          </cell>
          <cell r="G764" t="e">
            <v>#N/A</v>
          </cell>
          <cell r="H764" t="e">
            <v>#N/A</v>
          </cell>
        </row>
        <row r="765">
          <cell r="F765">
            <v>0</v>
          </cell>
          <cell r="G765" t="e">
            <v>#N/A</v>
          </cell>
          <cell r="H765" t="e">
            <v>#N/A</v>
          </cell>
        </row>
        <row r="766">
          <cell r="F766">
            <v>0</v>
          </cell>
          <cell r="G766" t="e">
            <v>#N/A</v>
          </cell>
          <cell r="H766" t="e">
            <v>#N/A</v>
          </cell>
        </row>
        <row r="767">
          <cell r="F767">
            <v>1.8</v>
          </cell>
          <cell r="G767" t="e">
            <v>#N/A</v>
          </cell>
          <cell r="H767" t="e">
            <v>#N/A</v>
          </cell>
        </row>
        <row r="768">
          <cell r="F768">
            <v>12</v>
          </cell>
          <cell r="G768" t="e">
            <v>#N/A</v>
          </cell>
          <cell r="H768" t="e">
            <v>#N/A</v>
          </cell>
        </row>
        <row r="769">
          <cell r="F769">
            <v>95.896296000000007</v>
          </cell>
          <cell r="G769" t="e">
            <v>#N/A</v>
          </cell>
          <cell r="H769" t="e">
            <v>#N/A</v>
          </cell>
        </row>
        <row r="770">
          <cell r="A770">
            <v>157</v>
          </cell>
          <cell r="F770">
            <v>157</v>
          </cell>
          <cell r="M770" t="str">
            <v>CZN</v>
          </cell>
        </row>
        <row r="771">
          <cell r="F771">
            <v>0</v>
          </cell>
          <cell r="G771" t="e">
            <v>#N/A</v>
          </cell>
          <cell r="H771" t="e">
            <v>#N/A</v>
          </cell>
        </row>
        <row r="772">
          <cell r="F772">
            <v>0</v>
          </cell>
          <cell r="G772" t="e">
            <v>#N/A</v>
          </cell>
          <cell r="H772" t="e">
            <v>#N/A</v>
          </cell>
        </row>
        <row r="773">
          <cell r="F773">
            <v>44</v>
          </cell>
          <cell r="G773" t="e">
            <v>#N/A</v>
          </cell>
          <cell r="H773" t="e">
            <v>#N/A</v>
          </cell>
        </row>
        <row r="774">
          <cell r="F774">
            <v>9.24</v>
          </cell>
          <cell r="G774" t="e">
            <v>#N/A</v>
          </cell>
          <cell r="H774" t="e">
            <v>#N/A</v>
          </cell>
        </row>
        <row r="775">
          <cell r="F775">
            <v>0.1</v>
          </cell>
          <cell r="G775" t="e">
            <v>#N/A</v>
          </cell>
          <cell r="H775" t="e">
            <v>#N/A</v>
          </cell>
        </row>
        <row r="776">
          <cell r="F776">
            <v>0.92400000000000004</v>
          </cell>
          <cell r="G776" t="e">
            <v>#N/A</v>
          </cell>
          <cell r="H776" t="e">
            <v>#N/A</v>
          </cell>
        </row>
        <row r="777">
          <cell r="F777">
            <v>6.02</v>
          </cell>
          <cell r="G777" t="e">
            <v>#N/A</v>
          </cell>
          <cell r="H777" t="e">
            <v>#N/A</v>
          </cell>
        </row>
        <row r="778">
          <cell r="F778">
            <v>1.1798820000000001</v>
          </cell>
          <cell r="G778" t="e">
            <v>#N/A</v>
          </cell>
          <cell r="H778" t="e">
            <v>#N/A</v>
          </cell>
        </row>
        <row r="779">
          <cell r="F779">
            <v>8.8491149999999994</v>
          </cell>
          <cell r="G779" t="e">
            <v>#N/A</v>
          </cell>
          <cell r="H779" t="e">
            <v>#N/A</v>
          </cell>
        </row>
        <row r="780">
          <cell r="F780">
            <v>7.3792620000000007</v>
          </cell>
          <cell r="G780" t="e">
            <v>#N/A</v>
          </cell>
          <cell r="H780" t="e">
            <v>#N/A</v>
          </cell>
        </row>
        <row r="781">
          <cell r="F781">
            <v>0</v>
          </cell>
          <cell r="G781" t="e">
            <v>#N/A</v>
          </cell>
          <cell r="H781" t="e">
            <v>#N/A</v>
          </cell>
        </row>
        <row r="782">
          <cell r="F782">
            <v>0</v>
          </cell>
          <cell r="G782" t="e">
            <v>#N/A</v>
          </cell>
          <cell r="H782" t="e">
            <v>#N/A</v>
          </cell>
        </row>
        <row r="783">
          <cell r="F783">
            <v>0.8</v>
          </cell>
          <cell r="G783" t="e">
            <v>#N/A</v>
          </cell>
          <cell r="H783" t="e">
            <v>#N/A</v>
          </cell>
        </row>
        <row r="784">
          <cell r="F784">
            <v>5.333333333333333</v>
          </cell>
          <cell r="G784" t="e">
            <v>#N/A</v>
          </cell>
          <cell r="H784" t="e">
            <v>#N/A</v>
          </cell>
        </row>
        <row r="785">
          <cell r="F785">
            <v>38.925592333333334</v>
          </cell>
          <cell r="G785" t="e">
            <v>#N/A</v>
          </cell>
          <cell r="H785" t="e">
            <v>#N/A</v>
          </cell>
        </row>
        <row r="786">
          <cell r="A786">
            <v>158</v>
          </cell>
          <cell r="F786">
            <v>158</v>
          </cell>
          <cell r="G786">
            <v>296</v>
          </cell>
          <cell r="H786">
            <v>296</v>
          </cell>
          <cell r="M786" t="str">
            <v>CDC</v>
          </cell>
        </row>
        <row r="787">
          <cell r="F787">
            <v>0</v>
          </cell>
          <cell r="G787">
            <v>0</v>
          </cell>
          <cell r="H787">
            <v>0</v>
          </cell>
        </row>
        <row r="788">
          <cell r="F788">
            <v>0</v>
          </cell>
          <cell r="G788">
            <v>0</v>
          </cell>
          <cell r="H788">
            <v>0</v>
          </cell>
        </row>
        <row r="789">
          <cell r="F789">
            <v>57</v>
          </cell>
          <cell r="G789">
            <v>59.181818181818159</v>
          </cell>
          <cell r="H789">
            <v>59.181818181818159</v>
          </cell>
        </row>
        <row r="790">
          <cell r="F790">
            <v>11.97</v>
          </cell>
          <cell r="G790">
            <v>13.02</v>
          </cell>
          <cell r="H790">
            <v>13.02</v>
          </cell>
        </row>
        <row r="791">
          <cell r="F791">
            <v>0.1</v>
          </cell>
          <cell r="G791">
            <v>6.750321018155811E-2</v>
          </cell>
          <cell r="H791">
            <v>6.750321018155811E-2</v>
          </cell>
        </row>
        <row r="792">
          <cell r="F792">
            <v>1.1969999999999998</v>
          </cell>
          <cell r="G792">
            <v>0.82</v>
          </cell>
          <cell r="H792">
            <v>0.82</v>
          </cell>
        </row>
        <row r="793">
          <cell r="F793">
            <v>6.16</v>
          </cell>
          <cell r="G793">
            <v>5</v>
          </cell>
          <cell r="H793">
            <v>5</v>
          </cell>
        </row>
        <row r="794">
          <cell r="F794">
            <v>1.9498049999999998</v>
          </cell>
          <cell r="G794">
            <v>0</v>
          </cell>
          <cell r="H794">
            <v>0</v>
          </cell>
        </row>
        <row r="795">
          <cell r="F795">
            <v>15.428457</v>
          </cell>
          <cell r="G795">
            <v>0.80722222222222206</v>
          </cell>
          <cell r="H795">
            <v>0.80722222222222206</v>
          </cell>
        </row>
        <row r="796">
          <cell r="F796">
            <v>8.5691430000000004</v>
          </cell>
          <cell r="G796">
            <v>0</v>
          </cell>
          <cell r="H796">
            <v>0</v>
          </cell>
        </row>
        <row r="797">
          <cell r="F797">
            <v>0</v>
          </cell>
          <cell r="G797">
            <v>21.231944444444444</v>
          </cell>
          <cell r="H797">
            <v>21.231944444444444</v>
          </cell>
        </row>
        <row r="798">
          <cell r="F798">
            <v>0</v>
          </cell>
          <cell r="G798">
            <v>5.0425000000000004</v>
          </cell>
          <cell r="H798">
            <v>5.0425000000000004</v>
          </cell>
        </row>
        <row r="799">
          <cell r="F799">
            <v>0.8</v>
          </cell>
          <cell r="G799">
            <v>0</v>
          </cell>
          <cell r="H799">
            <v>0</v>
          </cell>
        </row>
        <row r="800">
          <cell r="F800">
            <v>5.333333333333333</v>
          </cell>
          <cell r="G800">
            <v>0</v>
          </cell>
          <cell r="H800">
            <v>0</v>
          </cell>
        </row>
        <row r="801">
          <cell r="F801">
            <v>50.607738333333337</v>
          </cell>
          <cell r="G801">
            <v>45.921666666666667</v>
          </cell>
          <cell r="H801">
            <v>45.921666666666667</v>
          </cell>
        </row>
        <row r="802">
          <cell r="A802">
            <v>146</v>
          </cell>
          <cell r="F802">
            <v>146</v>
          </cell>
          <cell r="M802" t="str">
            <v>CZN</v>
          </cell>
        </row>
        <row r="803">
          <cell r="F803">
            <v>0</v>
          </cell>
          <cell r="G803" t="e">
            <v>#N/A</v>
          </cell>
          <cell r="H803" t="e">
            <v>#N/A</v>
          </cell>
        </row>
        <row r="804">
          <cell r="F804">
            <v>0</v>
          </cell>
          <cell r="G804" t="e">
            <v>#N/A</v>
          </cell>
          <cell r="H804" t="e">
            <v>#N/A</v>
          </cell>
        </row>
        <row r="805">
          <cell r="F805">
            <v>96</v>
          </cell>
          <cell r="G805" t="e">
            <v>#N/A</v>
          </cell>
          <cell r="H805" t="e">
            <v>#N/A</v>
          </cell>
        </row>
        <row r="806">
          <cell r="F806">
            <v>20.16</v>
          </cell>
          <cell r="G806" t="e">
            <v>#N/A</v>
          </cell>
          <cell r="H806" t="e">
            <v>#N/A</v>
          </cell>
        </row>
        <row r="807">
          <cell r="F807">
            <v>0.1</v>
          </cell>
          <cell r="G807" t="e">
            <v>#N/A</v>
          </cell>
          <cell r="H807" t="e">
            <v>#N/A</v>
          </cell>
        </row>
        <row r="808">
          <cell r="F808">
            <v>2.016</v>
          </cell>
          <cell r="G808" t="e">
            <v>#N/A</v>
          </cell>
          <cell r="H808" t="e">
            <v>#N/A</v>
          </cell>
        </row>
        <row r="809">
          <cell r="F809">
            <v>7.98</v>
          </cell>
          <cell r="G809" t="e">
            <v>#N/A</v>
          </cell>
          <cell r="H809" t="e">
            <v>#N/A</v>
          </cell>
        </row>
        <row r="810">
          <cell r="F810">
            <v>4.6195380000000004</v>
          </cell>
          <cell r="G810" t="e">
            <v>#N/A</v>
          </cell>
          <cell r="H810" t="e">
            <v>#N/A</v>
          </cell>
        </row>
        <row r="811">
          <cell r="F811">
            <v>11.538845999999999</v>
          </cell>
          <cell r="G811" t="e">
            <v>#N/A</v>
          </cell>
          <cell r="H811" t="e">
            <v>#N/A</v>
          </cell>
        </row>
        <row r="812">
          <cell r="F812">
            <v>9.2290770000000002</v>
          </cell>
          <cell r="G812" t="e">
            <v>#N/A</v>
          </cell>
          <cell r="H812" t="e">
            <v>#N/A</v>
          </cell>
        </row>
        <row r="813">
          <cell r="F813">
            <v>0</v>
          </cell>
          <cell r="G813" t="e">
            <v>#N/A</v>
          </cell>
          <cell r="H813" t="e">
            <v>#N/A</v>
          </cell>
        </row>
        <row r="814">
          <cell r="F814">
            <v>0</v>
          </cell>
          <cell r="G814" t="e">
            <v>#N/A</v>
          </cell>
          <cell r="H814" t="e">
            <v>#N/A</v>
          </cell>
        </row>
        <row r="815">
          <cell r="F815">
            <v>0.7</v>
          </cell>
          <cell r="G815" t="e">
            <v>#N/A</v>
          </cell>
          <cell r="H815" t="e">
            <v>#N/A</v>
          </cell>
        </row>
        <row r="816">
          <cell r="F816">
            <v>4.666666666666667</v>
          </cell>
          <cell r="G816" t="e">
            <v>#N/A</v>
          </cell>
          <cell r="H816" t="e">
            <v>#N/A</v>
          </cell>
        </row>
        <row r="817">
          <cell r="F817">
            <v>60.210127666666672</v>
          </cell>
          <cell r="G817" t="e">
            <v>#N/A</v>
          </cell>
          <cell r="H817" t="e">
            <v>#N/A</v>
          </cell>
        </row>
        <row r="818">
          <cell r="A818">
            <v>400</v>
          </cell>
          <cell r="F818">
            <v>400</v>
          </cell>
          <cell r="M818" t="str">
            <v>CZN</v>
          </cell>
        </row>
        <row r="819">
          <cell r="F819">
            <v>3000</v>
          </cell>
          <cell r="G819" t="e">
            <v>#N/A</v>
          </cell>
          <cell r="H819" t="e">
            <v>#N/A</v>
          </cell>
        </row>
        <row r="820">
          <cell r="F820">
            <v>150</v>
          </cell>
          <cell r="G820" t="e">
            <v>#N/A</v>
          </cell>
          <cell r="H820" t="e">
            <v>#N/A</v>
          </cell>
        </row>
        <row r="821">
          <cell r="F821">
            <v>0</v>
          </cell>
          <cell r="G821" t="e">
            <v>#N/A</v>
          </cell>
          <cell r="H821" t="e">
            <v>#N/A</v>
          </cell>
        </row>
        <row r="822">
          <cell r="F822">
            <v>0</v>
          </cell>
          <cell r="G822" t="e">
            <v>#N/A</v>
          </cell>
          <cell r="H822" t="e">
            <v>#N/A</v>
          </cell>
        </row>
        <row r="823">
          <cell r="F823">
            <v>0.05</v>
          </cell>
          <cell r="G823" t="e">
            <v>#N/A</v>
          </cell>
          <cell r="H823" t="e">
            <v>#N/A</v>
          </cell>
        </row>
        <row r="824">
          <cell r="F824">
            <v>7.5</v>
          </cell>
          <cell r="G824" t="e">
            <v>#N/A</v>
          </cell>
          <cell r="H824" t="e">
            <v>#N/A</v>
          </cell>
        </row>
        <row r="825">
          <cell r="F825">
            <v>0</v>
          </cell>
          <cell r="G825" t="e">
            <v>#N/A</v>
          </cell>
          <cell r="H825" t="e">
            <v>#N/A</v>
          </cell>
        </row>
        <row r="826">
          <cell r="F826">
            <v>40</v>
          </cell>
          <cell r="G826" t="e">
            <v>#N/A</v>
          </cell>
          <cell r="H826" t="e">
            <v>#N/A</v>
          </cell>
        </row>
        <row r="827">
          <cell r="F827">
            <v>200</v>
          </cell>
          <cell r="G827" t="e">
            <v>#N/A</v>
          </cell>
          <cell r="H827" t="e">
            <v>#N/A</v>
          </cell>
        </row>
        <row r="828">
          <cell r="F828">
            <v>70</v>
          </cell>
          <cell r="G828" t="e">
            <v>#N/A</v>
          </cell>
          <cell r="H828" t="e">
            <v>#N/A</v>
          </cell>
        </row>
        <row r="829">
          <cell r="F829">
            <v>0</v>
          </cell>
          <cell r="G829" t="e">
            <v>#N/A</v>
          </cell>
          <cell r="H829" t="e">
            <v>#N/A</v>
          </cell>
        </row>
        <row r="830">
          <cell r="F830">
            <v>0</v>
          </cell>
          <cell r="G830" t="e">
            <v>#N/A</v>
          </cell>
          <cell r="H830" t="e">
            <v>#N/A</v>
          </cell>
        </row>
        <row r="831">
          <cell r="F831">
            <v>3</v>
          </cell>
          <cell r="G831" t="e">
            <v>#N/A</v>
          </cell>
          <cell r="H831" t="e">
            <v>#N/A</v>
          </cell>
        </row>
        <row r="832">
          <cell r="F832">
            <v>20</v>
          </cell>
          <cell r="G832" t="e">
            <v>#N/A</v>
          </cell>
          <cell r="H832" t="e">
            <v>#N/A</v>
          </cell>
        </row>
        <row r="833">
          <cell r="F833">
            <v>337.5</v>
          </cell>
          <cell r="G833" t="e">
            <v>#N/A</v>
          </cell>
          <cell r="H833" t="e">
            <v>#N/A</v>
          </cell>
        </row>
        <row r="834">
          <cell r="A834">
            <v>225</v>
          </cell>
          <cell r="F834">
            <v>225</v>
          </cell>
          <cell r="G834">
            <v>225</v>
          </cell>
          <cell r="H834">
            <v>225</v>
          </cell>
          <cell r="M834" t="str">
            <v>CDC</v>
          </cell>
        </row>
        <row r="835">
          <cell r="F835" t="e">
            <v>#N/A</v>
          </cell>
          <cell r="G835">
            <v>0</v>
          </cell>
          <cell r="H835">
            <v>0</v>
          </cell>
        </row>
        <row r="836">
          <cell r="F836" t="e">
            <v>#N/A</v>
          </cell>
          <cell r="G836">
            <v>0</v>
          </cell>
          <cell r="H836">
            <v>0</v>
          </cell>
        </row>
        <row r="837">
          <cell r="F837" t="e">
            <v>#N/A</v>
          </cell>
          <cell r="G837">
            <v>42</v>
          </cell>
          <cell r="H837">
            <v>42</v>
          </cell>
        </row>
        <row r="838">
          <cell r="F838" t="e">
            <v>#N/A</v>
          </cell>
          <cell r="G838">
            <v>9.24</v>
          </cell>
          <cell r="H838">
            <v>9.24</v>
          </cell>
        </row>
        <row r="839">
          <cell r="F839" t="e">
            <v>#N/A</v>
          </cell>
          <cell r="G839">
            <v>5.2978392696862942E-2</v>
          </cell>
          <cell r="H839">
            <v>5.2978392696862942E-2</v>
          </cell>
        </row>
        <row r="840">
          <cell r="F840" t="e">
            <v>#N/A</v>
          </cell>
          <cell r="G840">
            <v>0.36</v>
          </cell>
          <cell r="H840">
            <v>0.36</v>
          </cell>
        </row>
        <row r="841">
          <cell r="F841" t="e">
            <v>#N/A</v>
          </cell>
          <cell r="G841">
            <v>2.13</v>
          </cell>
          <cell r="H841">
            <v>2.13</v>
          </cell>
        </row>
        <row r="842">
          <cell r="F842" t="e">
            <v>#N/A</v>
          </cell>
          <cell r="G842">
            <v>3.67</v>
          </cell>
          <cell r="H842">
            <v>3.67</v>
          </cell>
        </row>
        <row r="843">
          <cell r="F843" t="e">
            <v>#N/A</v>
          </cell>
          <cell r="G843">
            <v>0.96444444444444477</v>
          </cell>
          <cell r="H843">
            <v>0.96444444444444477</v>
          </cell>
        </row>
        <row r="844">
          <cell r="F844" t="e">
            <v>#N/A</v>
          </cell>
          <cell r="G844">
            <v>0</v>
          </cell>
          <cell r="H844">
            <v>0</v>
          </cell>
        </row>
        <row r="845">
          <cell r="F845" t="e">
            <v>#N/A</v>
          </cell>
          <cell r="G845">
            <v>32.797499999999999</v>
          </cell>
          <cell r="H845">
            <v>32.797499999999999</v>
          </cell>
        </row>
        <row r="846">
          <cell r="F846" t="e">
            <v>#N/A</v>
          </cell>
          <cell r="G846">
            <v>5.9097222222222214</v>
          </cell>
          <cell r="H846">
            <v>5.9097222222222214</v>
          </cell>
        </row>
        <row r="847">
          <cell r="F847" t="e">
            <v>#N/A</v>
          </cell>
          <cell r="G847">
            <v>0</v>
          </cell>
          <cell r="H847">
            <v>0</v>
          </cell>
        </row>
        <row r="848">
          <cell r="F848" t="e">
            <v>#N/A</v>
          </cell>
          <cell r="G848">
            <v>0</v>
          </cell>
          <cell r="H848">
            <v>0</v>
          </cell>
        </row>
        <row r="849">
          <cell r="F849" t="e">
            <v>#N/A</v>
          </cell>
          <cell r="G849">
            <v>55.071666666666665</v>
          </cell>
          <cell r="H849">
            <v>55.071666666666665</v>
          </cell>
        </row>
        <row r="850">
          <cell r="A850">
            <v>261</v>
          </cell>
          <cell r="F850">
            <v>261</v>
          </cell>
          <cell r="G850">
            <v>261</v>
          </cell>
          <cell r="H850">
            <v>261</v>
          </cell>
          <cell r="M850" t="str">
            <v>CDC</v>
          </cell>
        </row>
        <row r="851">
          <cell r="F851" t="e">
            <v>#N/A</v>
          </cell>
          <cell r="G851">
            <v>0</v>
          </cell>
          <cell r="H851">
            <v>0</v>
          </cell>
        </row>
        <row r="852">
          <cell r="F852" t="e">
            <v>#N/A</v>
          </cell>
          <cell r="G852">
            <v>0</v>
          </cell>
          <cell r="H852">
            <v>0</v>
          </cell>
        </row>
        <row r="853">
          <cell r="F853" t="e">
            <v>#N/A</v>
          </cell>
          <cell r="G853">
            <v>65</v>
          </cell>
          <cell r="H853">
            <v>65</v>
          </cell>
        </row>
        <row r="854">
          <cell r="F854" t="e">
            <v>#N/A</v>
          </cell>
          <cell r="G854">
            <v>14.3</v>
          </cell>
          <cell r="H854">
            <v>14.3</v>
          </cell>
        </row>
        <row r="855">
          <cell r="F855" t="e">
            <v>#N/A</v>
          </cell>
          <cell r="G855">
            <v>6.1589721999289603E-2</v>
          </cell>
          <cell r="H855">
            <v>6.1589721999289603E-2</v>
          </cell>
        </row>
        <row r="856">
          <cell r="F856" t="e">
            <v>#N/A</v>
          </cell>
          <cell r="G856">
            <v>0.94</v>
          </cell>
          <cell r="H856">
            <v>0.94</v>
          </cell>
        </row>
        <row r="857">
          <cell r="F857" t="e">
            <v>#N/A</v>
          </cell>
          <cell r="G857">
            <v>1.9016666666666664</v>
          </cell>
          <cell r="H857">
            <v>1.9016666666666664</v>
          </cell>
        </row>
        <row r="858">
          <cell r="F858" t="e">
            <v>#N/A</v>
          </cell>
          <cell r="G858">
            <v>11</v>
          </cell>
          <cell r="H858">
            <v>11</v>
          </cell>
        </row>
        <row r="859">
          <cell r="F859" t="e">
            <v>#N/A</v>
          </cell>
          <cell r="G859">
            <v>24.848333333333343</v>
          </cell>
          <cell r="H859">
            <v>24.848333333333343</v>
          </cell>
        </row>
        <row r="860">
          <cell r="F860" t="e">
            <v>#N/A</v>
          </cell>
          <cell r="G860">
            <v>0</v>
          </cell>
          <cell r="H860">
            <v>0</v>
          </cell>
        </row>
        <row r="861">
          <cell r="F861" t="e">
            <v>#N/A</v>
          </cell>
          <cell r="G861">
            <v>0</v>
          </cell>
          <cell r="H861">
            <v>0</v>
          </cell>
        </row>
        <row r="862">
          <cell r="F862" t="e">
            <v>#N/A</v>
          </cell>
          <cell r="G862">
            <v>8.0483333333333302</v>
          </cell>
          <cell r="H862">
            <v>8.0483333333333302</v>
          </cell>
        </row>
        <row r="863">
          <cell r="F863" t="e">
            <v>#N/A</v>
          </cell>
          <cell r="G863">
            <v>0</v>
          </cell>
          <cell r="H863">
            <v>0</v>
          </cell>
        </row>
        <row r="864">
          <cell r="F864" t="e">
            <v>#N/A</v>
          </cell>
          <cell r="G864">
            <v>0</v>
          </cell>
          <cell r="H864">
            <v>0</v>
          </cell>
        </row>
        <row r="865">
          <cell r="F865" t="e">
            <v>#N/A</v>
          </cell>
          <cell r="G865">
            <v>61.038333333333341</v>
          </cell>
          <cell r="H865">
            <v>61.038333333333341</v>
          </cell>
        </row>
        <row r="866">
          <cell r="A866">
            <v>288</v>
          </cell>
          <cell r="F866">
            <v>288</v>
          </cell>
          <cell r="G866">
            <v>288</v>
          </cell>
          <cell r="H866">
            <v>288</v>
          </cell>
          <cell r="M866" t="str">
            <v>CDC</v>
          </cell>
        </row>
        <row r="867">
          <cell r="F867" t="e">
            <v>#N/A</v>
          </cell>
          <cell r="G867">
            <v>0</v>
          </cell>
          <cell r="H867">
            <v>0</v>
          </cell>
        </row>
        <row r="868">
          <cell r="F868" t="e">
            <v>#N/A</v>
          </cell>
          <cell r="G868">
            <v>0</v>
          </cell>
          <cell r="H868">
            <v>0</v>
          </cell>
        </row>
        <row r="869">
          <cell r="F869" t="e">
            <v>#N/A</v>
          </cell>
          <cell r="G869">
            <v>23</v>
          </cell>
          <cell r="H869">
            <v>23</v>
          </cell>
        </row>
        <row r="870">
          <cell r="F870" t="e">
            <v>#N/A</v>
          </cell>
          <cell r="G870">
            <v>5.0599999999999996</v>
          </cell>
          <cell r="H870">
            <v>5.0599999999999996</v>
          </cell>
        </row>
        <row r="871">
          <cell r="F871" t="e">
            <v>#N/A</v>
          </cell>
          <cell r="G871">
            <v>0</v>
          </cell>
          <cell r="H871">
            <v>0</v>
          </cell>
        </row>
        <row r="872">
          <cell r="F872" t="e">
            <v>#N/A</v>
          </cell>
          <cell r="G872">
            <v>2.1184999999999992</v>
          </cell>
          <cell r="H872">
            <v>2.1184999999999992</v>
          </cell>
        </row>
        <row r="873">
          <cell r="F873" t="e">
            <v>#N/A</v>
          </cell>
          <cell r="G873">
            <v>1.3166666666666667</v>
          </cell>
          <cell r="H873">
            <v>1.3166666666666667</v>
          </cell>
        </row>
        <row r="874">
          <cell r="F874" t="e">
            <v>#N/A</v>
          </cell>
          <cell r="G874">
            <v>0</v>
          </cell>
          <cell r="H874">
            <v>0</v>
          </cell>
        </row>
        <row r="875">
          <cell r="F875" t="e">
            <v>#N/A</v>
          </cell>
          <cell r="G875">
            <v>11.649444444444441</v>
          </cell>
          <cell r="H875">
            <v>11.649444444444441</v>
          </cell>
        </row>
        <row r="876">
          <cell r="F876" t="e">
            <v>#N/A</v>
          </cell>
          <cell r="G876">
            <v>5.8680555555555554</v>
          </cell>
          <cell r="H876">
            <v>5.8680555555555554</v>
          </cell>
        </row>
        <row r="877">
          <cell r="F877" t="e">
            <v>#N/A</v>
          </cell>
          <cell r="G877">
            <v>0</v>
          </cell>
          <cell r="H877">
            <v>0</v>
          </cell>
        </row>
        <row r="878">
          <cell r="F878" t="e">
            <v>#N/A</v>
          </cell>
          <cell r="G878">
            <v>5.242777777777782</v>
          </cell>
          <cell r="H878">
            <v>5.242777777777782</v>
          </cell>
        </row>
        <row r="879">
          <cell r="F879" t="e">
            <v>#N/A</v>
          </cell>
          <cell r="G879">
            <v>0</v>
          </cell>
          <cell r="H879">
            <v>0</v>
          </cell>
        </row>
        <row r="880">
          <cell r="F880" t="e">
            <v>#N/A</v>
          </cell>
          <cell r="G880">
            <v>0</v>
          </cell>
          <cell r="H880">
            <v>0</v>
          </cell>
        </row>
        <row r="881">
          <cell r="F881" t="e">
            <v>#N/A</v>
          </cell>
          <cell r="G881">
            <v>31.255444444444443</v>
          </cell>
          <cell r="H881">
            <v>31.255444444444443</v>
          </cell>
        </row>
        <row r="882">
          <cell r="A882">
            <v>291</v>
          </cell>
          <cell r="F882">
            <v>291</v>
          </cell>
          <cell r="G882">
            <v>291</v>
          </cell>
          <cell r="H882">
            <v>291</v>
          </cell>
          <cell r="M882" t="str">
            <v>CDC</v>
          </cell>
        </row>
        <row r="883">
          <cell r="F883" t="e">
            <v>#N/A</v>
          </cell>
          <cell r="G883">
            <v>0</v>
          </cell>
          <cell r="H883">
            <v>0</v>
          </cell>
        </row>
        <row r="884">
          <cell r="F884" t="e">
            <v>#N/A</v>
          </cell>
          <cell r="G884">
            <v>0</v>
          </cell>
          <cell r="H884">
            <v>0</v>
          </cell>
        </row>
        <row r="885">
          <cell r="F885" t="e">
            <v>#N/A</v>
          </cell>
          <cell r="G885">
            <v>10.8</v>
          </cell>
          <cell r="H885">
            <v>10.8</v>
          </cell>
        </row>
        <row r="886">
          <cell r="F886" t="e">
            <v>#N/A</v>
          </cell>
          <cell r="G886">
            <v>2.3760000000000008</v>
          </cell>
          <cell r="H886">
            <v>2.3760000000000008</v>
          </cell>
        </row>
        <row r="887">
          <cell r="F887" t="e">
            <v>#N/A</v>
          </cell>
          <cell r="G887">
            <v>0</v>
          </cell>
          <cell r="H887">
            <v>0</v>
          </cell>
        </row>
        <row r="888">
          <cell r="F888" t="e">
            <v>#N/A</v>
          </cell>
          <cell r="G888">
            <v>0.41849999999999993</v>
          </cell>
          <cell r="H888">
            <v>0.41849999999999993</v>
          </cell>
        </row>
        <row r="889">
          <cell r="F889" t="e">
            <v>#N/A</v>
          </cell>
          <cell r="G889">
            <v>0.99</v>
          </cell>
          <cell r="H889">
            <v>0.99</v>
          </cell>
        </row>
        <row r="890">
          <cell r="F890" t="e">
            <v>#N/A</v>
          </cell>
          <cell r="G890">
            <v>0</v>
          </cell>
          <cell r="H890">
            <v>0</v>
          </cell>
        </row>
        <row r="891">
          <cell r="F891" t="e">
            <v>#N/A</v>
          </cell>
          <cell r="G891">
            <v>5.7194999999999991</v>
          </cell>
          <cell r="H891">
            <v>5.7194999999999991</v>
          </cell>
        </row>
        <row r="892">
          <cell r="F892" t="e">
            <v>#N/A</v>
          </cell>
          <cell r="G892">
            <v>3.8406250000000002</v>
          </cell>
          <cell r="H892">
            <v>3.8406250000000002</v>
          </cell>
        </row>
        <row r="893">
          <cell r="F893" t="e">
            <v>#N/A</v>
          </cell>
          <cell r="G893">
            <v>0</v>
          </cell>
          <cell r="H893">
            <v>0</v>
          </cell>
        </row>
        <row r="894">
          <cell r="F894" t="e">
            <v>#N/A</v>
          </cell>
          <cell r="G894">
            <v>2.5676250000000014</v>
          </cell>
          <cell r="H894">
            <v>2.5676250000000014</v>
          </cell>
        </row>
        <row r="895">
          <cell r="F895" t="e">
            <v>#N/A</v>
          </cell>
          <cell r="G895">
            <v>0</v>
          </cell>
          <cell r="H895">
            <v>0</v>
          </cell>
        </row>
        <row r="896">
          <cell r="F896" t="e">
            <v>#N/A</v>
          </cell>
          <cell r="G896">
            <v>0</v>
          </cell>
          <cell r="H896">
            <v>0</v>
          </cell>
        </row>
        <row r="897">
          <cell r="F897" t="e">
            <v>#N/A</v>
          </cell>
          <cell r="G897">
            <v>15.912250000000002</v>
          </cell>
          <cell r="H897">
            <v>15.912250000000002</v>
          </cell>
        </row>
        <row r="898">
          <cell r="A898">
            <v>311</v>
          </cell>
          <cell r="F898">
            <v>311</v>
          </cell>
          <cell r="G898">
            <v>311</v>
          </cell>
          <cell r="H898">
            <v>311</v>
          </cell>
          <cell r="M898" t="str">
            <v>CDC</v>
          </cell>
        </row>
        <row r="899">
          <cell r="F899" t="e">
            <v>#N/A</v>
          </cell>
          <cell r="G899">
            <v>0</v>
          </cell>
          <cell r="H899">
            <v>0</v>
          </cell>
        </row>
        <row r="900">
          <cell r="F900" t="e">
            <v>#N/A</v>
          </cell>
          <cell r="G900">
            <v>0</v>
          </cell>
          <cell r="H900">
            <v>0</v>
          </cell>
        </row>
        <row r="901">
          <cell r="F901" t="e">
            <v>#N/A</v>
          </cell>
          <cell r="G901">
            <v>27</v>
          </cell>
          <cell r="H901">
            <v>27</v>
          </cell>
        </row>
        <row r="902">
          <cell r="F902" t="e">
            <v>#N/A</v>
          </cell>
          <cell r="G902">
            <v>5.94</v>
          </cell>
          <cell r="H902">
            <v>5.94</v>
          </cell>
        </row>
        <row r="903">
          <cell r="F903" t="e">
            <v>#N/A</v>
          </cell>
          <cell r="G903">
            <v>9.7297297297297233E-2</v>
          </cell>
          <cell r="H903">
            <v>9.7297297297297233E-2</v>
          </cell>
        </row>
        <row r="904">
          <cell r="F904" t="e">
            <v>#N/A</v>
          </cell>
          <cell r="G904">
            <v>0.36</v>
          </cell>
          <cell r="H904">
            <v>0.36</v>
          </cell>
        </row>
        <row r="905">
          <cell r="F905" t="e">
            <v>#N/A</v>
          </cell>
          <cell r="G905">
            <v>0</v>
          </cell>
          <cell r="H905">
            <v>0</v>
          </cell>
        </row>
        <row r="906">
          <cell r="F906" t="e">
            <v>#N/A</v>
          </cell>
          <cell r="G906">
            <v>3.67</v>
          </cell>
          <cell r="H906">
            <v>3.67</v>
          </cell>
        </row>
        <row r="907">
          <cell r="F907" t="e">
            <v>#N/A</v>
          </cell>
          <cell r="G907">
            <v>0.96444444444444477</v>
          </cell>
          <cell r="H907">
            <v>0.96444444444444477</v>
          </cell>
        </row>
        <row r="908">
          <cell r="F908" t="e">
            <v>#N/A</v>
          </cell>
          <cell r="G908">
            <v>0</v>
          </cell>
          <cell r="H908">
            <v>0</v>
          </cell>
        </row>
        <row r="909">
          <cell r="F909" t="e">
            <v>#N/A</v>
          </cell>
          <cell r="G909">
            <v>32.797499999999999</v>
          </cell>
          <cell r="H909">
            <v>32.797499999999999</v>
          </cell>
        </row>
        <row r="910">
          <cell r="F910" t="e">
            <v>#N/A</v>
          </cell>
          <cell r="G910">
            <v>5.9097222222222214</v>
          </cell>
          <cell r="H910">
            <v>5.9097222222222214</v>
          </cell>
        </row>
        <row r="911">
          <cell r="F911" t="e">
            <v>#N/A</v>
          </cell>
          <cell r="G911">
            <v>0</v>
          </cell>
          <cell r="H911">
            <v>0</v>
          </cell>
        </row>
        <row r="912">
          <cell r="F912" t="e">
            <v>#N/A</v>
          </cell>
          <cell r="G912">
            <v>0</v>
          </cell>
          <cell r="H912">
            <v>0</v>
          </cell>
        </row>
        <row r="913">
          <cell r="F913" t="e">
            <v>#N/A</v>
          </cell>
          <cell r="G913">
            <v>49.641666666666666</v>
          </cell>
          <cell r="H913">
            <v>49.641666666666666</v>
          </cell>
        </row>
        <row r="914">
          <cell r="A914">
            <v>504</v>
          </cell>
          <cell r="F914">
            <v>504</v>
          </cell>
          <cell r="G914">
            <v>504</v>
          </cell>
          <cell r="H914">
            <v>504</v>
          </cell>
          <cell r="M914" t="str">
            <v>CDC</v>
          </cell>
        </row>
        <row r="915">
          <cell r="F915" t="e">
            <v>#N/A</v>
          </cell>
          <cell r="G915">
            <v>0</v>
          </cell>
          <cell r="H915">
            <v>0</v>
          </cell>
        </row>
        <row r="916">
          <cell r="F916" t="e">
            <v>#N/A</v>
          </cell>
          <cell r="G916">
            <v>0</v>
          </cell>
          <cell r="H916">
            <v>0</v>
          </cell>
        </row>
        <row r="917">
          <cell r="F917" t="e">
            <v>#N/A</v>
          </cell>
          <cell r="G917">
            <v>0</v>
          </cell>
          <cell r="H917">
            <v>0</v>
          </cell>
        </row>
        <row r="918">
          <cell r="F918" t="e">
            <v>#N/A</v>
          </cell>
          <cell r="G918">
            <v>0</v>
          </cell>
          <cell r="H918">
            <v>0</v>
          </cell>
        </row>
        <row r="919">
          <cell r="F919" t="e">
            <v>#N/A</v>
          </cell>
          <cell r="G919">
            <v>3.0874228144296394E-2</v>
          </cell>
          <cell r="H919">
            <v>3.0874228144296394E-2</v>
          </cell>
        </row>
        <row r="920">
          <cell r="F920" t="e">
            <v>#N/A</v>
          </cell>
          <cell r="G920">
            <v>5.3333333333333288E-2</v>
          </cell>
          <cell r="H920">
            <v>5.3333333333333288E-2</v>
          </cell>
        </row>
        <row r="921">
          <cell r="F921" t="e">
            <v>#N/A</v>
          </cell>
          <cell r="G921">
            <v>0</v>
          </cell>
          <cell r="H921">
            <v>0</v>
          </cell>
        </row>
        <row r="922">
          <cell r="F922" t="e">
            <v>#N/A</v>
          </cell>
          <cell r="G922">
            <v>0</v>
          </cell>
          <cell r="H922">
            <v>0</v>
          </cell>
        </row>
        <row r="923">
          <cell r="F923" t="e">
            <v>#N/A</v>
          </cell>
          <cell r="G923">
            <v>4.1830555555555566</v>
          </cell>
          <cell r="H923">
            <v>4.1830555555555566</v>
          </cell>
        </row>
        <row r="924">
          <cell r="F924" t="e">
            <v>#N/A</v>
          </cell>
          <cell r="G924">
            <v>0.60185185185185186</v>
          </cell>
          <cell r="H924">
            <v>0.60185185185185186</v>
          </cell>
        </row>
        <row r="925">
          <cell r="F925" t="e">
            <v>#N/A</v>
          </cell>
          <cell r="G925">
            <v>0</v>
          </cell>
          <cell r="H925">
            <v>0</v>
          </cell>
        </row>
        <row r="926">
          <cell r="F926" t="e">
            <v>#N/A</v>
          </cell>
          <cell r="G926">
            <v>1.8808333333333331</v>
          </cell>
          <cell r="H926">
            <v>1.8808333333333331</v>
          </cell>
        </row>
        <row r="927">
          <cell r="F927" t="e">
            <v>#N/A</v>
          </cell>
          <cell r="G927">
            <v>0</v>
          </cell>
          <cell r="H927">
            <v>0</v>
          </cell>
        </row>
        <row r="928">
          <cell r="F928" t="e">
            <v>#N/A</v>
          </cell>
          <cell r="G928">
            <v>0</v>
          </cell>
          <cell r="H928">
            <v>0</v>
          </cell>
        </row>
        <row r="929">
          <cell r="F929" t="e">
            <v>#N/A</v>
          </cell>
          <cell r="G929">
            <v>6.7190740740740758</v>
          </cell>
          <cell r="H929">
            <v>6.7190740740740758</v>
          </cell>
        </row>
        <row r="930">
          <cell r="A930">
            <v>505</v>
          </cell>
          <cell r="F930">
            <v>505</v>
          </cell>
          <cell r="G930">
            <v>505</v>
          </cell>
          <cell r="H930">
            <v>505</v>
          </cell>
          <cell r="M930" t="str">
            <v>CDC</v>
          </cell>
        </row>
        <row r="931">
          <cell r="F931" t="e">
            <v>#N/A</v>
          </cell>
          <cell r="G931">
            <v>0</v>
          </cell>
          <cell r="H931">
            <v>0</v>
          </cell>
        </row>
        <row r="932">
          <cell r="F932" t="e">
            <v>#N/A</v>
          </cell>
          <cell r="G932">
            <v>0</v>
          </cell>
          <cell r="H932">
            <v>0</v>
          </cell>
        </row>
        <row r="933">
          <cell r="F933" t="e">
            <v>#N/A</v>
          </cell>
          <cell r="G933">
            <v>8</v>
          </cell>
          <cell r="H933">
            <v>8</v>
          </cell>
        </row>
        <row r="934">
          <cell r="F934" t="e">
            <v>#N/A</v>
          </cell>
          <cell r="G934">
            <v>1.76</v>
          </cell>
          <cell r="H934">
            <v>1.76</v>
          </cell>
        </row>
        <row r="935">
          <cell r="F935" t="e">
            <v>#N/A</v>
          </cell>
          <cell r="G935">
            <v>0.32413140694874421</v>
          </cell>
          <cell r="H935">
            <v>0.32413140694874421</v>
          </cell>
        </row>
        <row r="936">
          <cell r="F936" t="e">
            <v>#N/A</v>
          </cell>
          <cell r="G936">
            <v>0.31</v>
          </cell>
          <cell r="H936">
            <v>0.31</v>
          </cell>
        </row>
        <row r="937">
          <cell r="F937" t="e">
            <v>#N/A</v>
          </cell>
          <cell r="G937">
            <v>0.7333333333333335</v>
          </cell>
          <cell r="H937">
            <v>0.7333333333333335</v>
          </cell>
        </row>
        <row r="938">
          <cell r="F938" t="e">
            <v>#N/A</v>
          </cell>
          <cell r="G938">
            <v>0</v>
          </cell>
          <cell r="H938">
            <v>0</v>
          </cell>
        </row>
        <row r="939">
          <cell r="F939" t="e">
            <v>#N/A</v>
          </cell>
          <cell r="G939">
            <v>4.236666666666669</v>
          </cell>
          <cell r="H939">
            <v>4.236666666666669</v>
          </cell>
        </row>
        <row r="940">
          <cell r="F940" t="e">
            <v>#N/A</v>
          </cell>
          <cell r="G940">
            <v>2.844907407407407</v>
          </cell>
          <cell r="H940">
            <v>2.844907407407407</v>
          </cell>
        </row>
        <row r="941">
          <cell r="F941" t="e">
            <v>#N/A</v>
          </cell>
          <cell r="G941">
            <v>0</v>
          </cell>
          <cell r="H941">
            <v>0</v>
          </cell>
        </row>
        <row r="942">
          <cell r="F942" t="e">
            <v>#N/A</v>
          </cell>
          <cell r="G942">
            <v>1.901944444444444</v>
          </cell>
          <cell r="H942">
            <v>1.901944444444444</v>
          </cell>
        </row>
        <row r="943">
          <cell r="F943" t="e">
            <v>#N/A</v>
          </cell>
          <cell r="G943">
            <v>0</v>
          </cell>
          <cell r="H943">
            <v>0</v>
          </cell>
        </row>
        <row r="944">
          <cell r="F944" t="e">
            <v>#N/A</v>
          </cell>
          <cell r="G944">
            <v>0</v>
          </cell>
          <cell r="H944">
            <v>0</v>
          </cell>
        </row>
        <row r="945">
          <cell r="F945" t="e">
            <v>#N/A</v>
          </cell>
          <cell r="G945">
            <v>11.786851851851853</v>
          </cell>
          <cell r="H945">
            <v>11.786851851851853</v>
          </cell>
        </row>
        <row r="946">
          <cell r="A946">
            <v>506</v>
          </cell>
          <cell r="F946">
            <v>506</v>
          </cell>
          <cell r="G946">
            <v>506</v>
          </cell>
          <cell r="H946">
            <v>506</v>
          </cell>
          <cell r="M946" t="str">
            <v>CDC</v>
          </cell>
        </row>
        <row r="947">
          <cell r="F947" t="e">
            <v>#N/A</v>
          </cell>
          <cell r="G947">
            <v>0</v>
          </cell>
          <cell r="H947">
            <v>0</v>
          </cell>
        </row>
        <row r="948">
          <cell r="F948" t="e">
            <v>#N/A</v>
          </cell>
          <cell r="G948">
            <v>0</v>
          </cell>
          <cell r="H948">
            <v>0</v>
          </cell>
        </row>
        <row r="949">
          <cell r="F949" t="e">
            <v>#N/A</v>
          </cell>
          <cell r="G949">
            <v>1</v>
          </cell>
          <cell r="H949">
            <v>1</v>
          </cell>
        </row>
        <row r="950">
          <cell r="F950" t="e">
            <v>#N/A</v>
          </cell>
          <cell r="G950">
            <v>0.22</v>
          </cell>
          <cell r="H950">
            <v>0.22</v>
          </cell>
        </row>
        <row r="951">
          <cell r="F951" t="e">
            <v>#N/A</v>
          </cell>
          <cell r="G951">
            <v>5.307100008953354E-2</v>
          </cell>
          <cell r="H951">
            <v>5.307100008953354E-2</v>
          </cell>
        </row>
        <row r="952">
          <cell r="F952" t="e">
            <v>#N/A</v>
          </cell>
          <cell r="G952">
            <v>0.02</v>
          </cell>
          <cell r="H952">
            <v>0.02</v>
          </cell>
        </row>
        <row r="953">
          <cell r="F953" t="e">
            <v>#N/A</v>
          </cell>
          <cell r="G953">
            <v>0.05</v>
          </cell>
          <cell r="H953">
            <v>0.05</v>
          </cell>
        </row>
        <row r="954">
          <cell r="F954" t="e">
            <v>#N/A</v>
          </cell>
          <cell r="G954">
            <v>0</v>
          </cell>
          <cell r="H954">
            <v>0</v>
          </cell>
        </row>
        <row r="955">
          <cell r="F955" t="e">
            <v>#N/A</v>
          </cell>
          <cell r="G955">
            <v>0.70666666666666722</v>
          </cell>
          <cell r="H955">
            <v>0.70666666666666722</v>
          </cell>
        </row>
        <row r="956">
          <cell r="F956" t="e">
            <v>#N/A</v>
          </cell>
          <cell r="G956">
            <v>0.28888888888888897</v>
          </cell>
          <cell r="H956">
            <v>0.28888888888888897</v>
          </cell>
        </row>
        <row r="957">
          <cell r="F957" t="e">
            <v>#N/A</v>
          </cell>
          <cell r="G957">
            <v>0</v>
          </cell>
          <cell r="H957">
            <v>0</v>
          </cell>
        </row>
        <row r="958">
          <cell r="F958" t="e">
            <v>#N/A</v>
          </cell>
          <cell r="G958">
            <v>0.32</v>
          </cell>
          <cell r="H958">
            <v>0.32</v>
          </cell>
        </row>
        <row r="959">
          <cell r="F959" t="e">
            <v>#N/A</v>
          </cell>
          <cell r="G959">
            <v>0</v>
          </cell>
          <cell r="H959">
            <v>0</v>
          </cell>
        </row>
        <row r="960">
          <cell r="F960" t="e">
            <v>#N/A</v>
          </cell>
          <cell r="G960">
            <v>0</v>
          </cell>
          <cell r="H960">
            <v>0</v>
          </cell>
        </row>
        <row r="961">
          <cell r="F961" t="e">
            <v>#N/A</v>
          </cell>
          <cell r="G961">
            <v>1.6055555555555563</v>
          </cell>
          <cell r="H961">
            <v>1.6055555555555563</v>
          </cell>
        </row>
        <row r="962">
          <cell r="A962">
            <v>503</v>
          </cell>
          <cell r="F962">
            <v>503</v>
          </cell>
          <cell r="G962">
            <v>503</v>
          </cell>
          <cell r="H962">
            <v>503</v>
          </cell>
          <cell r="M962" t="str">
            <v>CDC</v>
          </cell>
        </row>
        <row r="963">
          <cell r="F963" t="e">
            <v>#N/A</v>
          </cell>
          <cell r="G963">
            <v>0</v>
          </cell>
          <cell r="H963">
            <v>0</v>
          </cell>
        </row>
        <row r="964">
          <cell r="F964" t="e">
            <v>#N/A</v>
          </cell>
          <cell r="G964">
            <v>0</v>
          </cell>
          <cell r="H964">
            <v>0</v>
          </cell>
        </row>
        <row r="965">
          <cell r="F965" t="e">
            <v>#N/A</v>
          </cell>
          <cell r="G965">
            <v>0</v>
          </cell>
          <cell r="H965">
            <v>0</v>
          </cell>
        </row>
        <row r="966">
          <cell r="F966" t="e">
            <v>#N/A</v>
          </cell>
          <cell r="G966">
            <v>0</v>
          </cell>
          <cell r="H966">
            <v>0</v>
          </cell>
        </row>
        <row r="967">
          <cell r="F967" t="e">
            <v>#N/A</v>
          </cell>
          <cell r="G967">
            <v>0</v>
          </cell>
          <cell r="H967">
            <v>0</v>
          </cell>
        </row>
        <row r="968">
          <cell r="F968" t="e">
            <v>#N/A</v>
          </cell>
          <cell r="G968">
            <v>0</v>
          </cell>
          <cell r="H968">
            <v>0</v>
          </cell>
        </row>
        <row r="969">
          <cell r="F969" t="e">
            <v>#N/A</v>
          </cell>
          <cell r="G969">
            <v>0</v>
          </cell>
          <cell r="H969">
            <v>0</v>
          </cell>
        </row>
        <row r="970">
          <cell r="F970" t="e">
            <v>#N/A</v>
          </cell>
          <cell r="G970">
            <v>0</v>
          </cell>
          <cell r="H970">
            <v>0</v>
          </cell>
        </row>
        <row r="971">
          <cell r="F971" t="e">
            <v>#N/A</v>
          </cell>
          <cell r="G971">
            <v>0</v>
          </cell>
          <cell r="H971">
            <v>0</v>
          </cell>
        </row>
        <row r="972">
          <cell r="F972" t="e">
            <v>#N/A</v>
          </cell>
          <cell r="G972">
            <v>0</v>
          </cell>
          <cell r="H972">
            <v>0</v>
          </cell>
        </row>
        <row r="973">
          <cell r="F973" t="e">
            <v>#N/A</v>
          </cell>
          <cell r="G973">
            <v>0</v>
          </cell>
          <cell r="H973">
            <v>0</v>
          </cell>
        </row>
        <row r="974">
          <cell r="F974" t="e">
            <v>#N/A</v>
          </cell>
          <cell r="G974">
            <v>0</v>
          </cell>
          <cell r="H974">
            <v>0</v>
          </cell>
        </row>
        <row r="975">
          <cell r="F975" t="e">
            <v>#N/A</v>
          </cell>
          <cell r="G975">
            <v>0</v>
          </cell>
          <cell r="H975">
            <v>0</v>
          </cell>
        </row>
        <row r="976">
          <cell r="F976" t="e">
            <v>#N/A</v>
          </cell>
          <cell r="G976">
            <v>0</v>
          </cell>
          <cell r="H976">
            <v>0</v>
          </cell>
        </row>
        <row r="977">
          <cell r="F977" t="e">
            <v>#N/A</v>
          </cell>
          <cell r="G977">
            <v>0</v>
          </cell>
          <cell r="H977">
            <v>0</v>
          </cell>
        </row>
      </sheetData>
      <sheetData sheetId="1" refreshError="1"/>
      <sheetData sheetId="2" refreshError="1"/>
      <sheetData sheetId="3" refreshError="1"/>
      <sheetData sheetId="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esign"/>
      <sheetName val="cotas "/>
    </sheetNames>
    <sheetDataSet>
      <sheetData sheetId="0" refreshError="1">
        <row r="1">
          <cell r="A1" t="str">
            <v>Name</v>
          </cell>
          <cell r="B1" t="str">
            <v>North</v>
          </cell>
          <cell r="C1" t="str">
            <v>East</v>
          </cell>
          <cell r="D1" t="str">
            <v>Zeta</v>
          </cell>
          <cell r="F1" t="str">
            <v>TRAMO</v>
          </cell>
          <cell r="G1" t="str">
            <v>TIPO SUELO</v>
          </cell>
        </row>
        <row r="2">
          <cell r="A2" t="str">
            <v>CJ2</v>
          </cell>
          <cell r="B2">
            <v>1191612.2308033758</v>
          </cell>
          <cell r="C2">
            <v>1145425.5217092859</v>
          </cell>
          <cell r="D2">
            <v>1196.8247122739863</v>
          </cell>
        </row>
        <row r="3">
          <cell r="A3" t="str">
            <v>C16</v>
          </cell>
          <cell r="B3">
            <v>1191612.6052815341</v>
          </cell>
          <cell r="C3">
            <v>1145423.1646286501</v>
          </cell>
          <cell r="D3">
            <v>1196.9176780697414</v>
          </cell>
          <cell r="F3" t="str">
            <v>2-4</v>
          </cell>
          <cell r="G3" t="str">
            <v>AFIRMADO</v>
          </cell>
        </row>
        <row r="4">
          <cell r="A4" t="str">
            <v>CJ3</v>
          </cell>
          <cell r="B4">
            <v>1191641.2075</v>
          </cell>
          <cell r="C4">
            <v>1145417.8825999999</v>
          </cell>
          <cell r="D4">
            <v>1193.8910000000001</v>
          </cell>
          <cell r="F4" t="str">
            <v>4-6</v>
          </cell>
          <cell r="G4" t="str">
            <v>AFIRMADO</v>
          </cell>
        </row>
        <row r="5">
          <cell r="A5" t="str">
            <v>C6</v>
          </cell>
          <cell r="B5">
            <v>1191551.1082097194</v>
          </cell>
          <cell r="C5">
            <v>1145472.6536736814</v>
          </cell>
          <cell r="D5">
            <v>1207.6503149464363</v>
          </cell>
          <cell r="F5" t="str">
            <v>8-10</v>
          </cell>
          <cell r="G5" t="str">
            <v>PAV-RIGIDO</v>
          </cell>
        </row>
        <row r="6">
          <cell r="A6" t="str">
            <v>C8</v>
          </cell>
          <cell r="B6">
            <v>1191573.2023183221</v>
          </cell>
          <cell r="C6">
            <v>1145477.9401794074</v>
          </cell>
          <cell r="D6">
            <v>1205.6365918230699</v>
          </cell>
          <cell r="F6" t="str">
            <v>10-12</v>
          </cell>
          <cell r="G6" t="str">
            <v>PAV-RIGIDO</v>
          </cell>
        </row>
        <row r="7">
          <cell r="A7" t="str">
            <v>C10</v>
          </cell>
          <cell r="B7">
            <v>1191595.9576890667</v>
          </cell>
          <cell r="C7">
            <v>1145485.7301857588</v>
          </cell>
          <cell r="D7">
            <v>1205.1054621242815</v>
          </cell>
          <cell r="F7" t="str">
            <v>12-14</v>
          </cell>
          <cell r="G7" t="str">
            <v>PAV-ASFÁLTICO</v>
          </cell>
        </row>
        <row r="8">
          <cell r="A8" t="str">
            <v>C12</v>
          </cell>
          <cell r="B8">
            <v>1191589.1110489725</v>
          </cell>
          <cell r="C8">
            <v>1145465.0987138576</v>
          </cell>
          <cell r="D8">
            <v>1204.7499792674366</v>
          </cell>
          <cell r="F8" t="str">
            <v>14-16</v>
          </cell>
          <cell r="G8" t="str">
            <v>PAV- RÍGIDO</v>
          </cell>
        </row>
        <row r="9">
          <cell r="A9" t="str">
            <v>C14</v>
          </cell>
          <cell r="B9">
            <v>1191587.531547141</v>
          </cell>
          <cell r="C9">
            <v>1145424.1226814124</v>
          </cell>
          <cell r="D9">
            <v>1201.0533373303695</v>
          </cell>
          <cell r="F9" t="str">
            <v>16-18</v>
          </cell>
          <cell r="G9" t="str">
            <v>PAV_RIGIDO</v>
          </cell>
        </row>
        <row r="10">
          <cell r="A10" t="str">
            <v>C18</v>
          </cell>
          <cell r="B10">
            <v>1191568.0717733083</v>
          </cell>
          <cell r="C10">
            <v>1145421.0592590193</v>
          </cell>
          <cell r="D10">
            <v>1201.5170000000001</v>
          </cell>
          <cell r="F10" t="str">
            <v>18-64</v>
          </cell>
          <cell r="G10" t="str">
            <v>PAV_RÍGIDO</v>
          </cell>
        </row>
        <row r="11">
          <cell r="A11" t="str">
            <v>BOT1</v>
          </cell>
          <cell r="B11">
            <v>1191641.1361</v>
          </cell>
          <cell r="C11">
            <v>1145388.0345000001</v>
          </cell>
          <cell r="D11">
            <v>1191.08</v>
          </cell>
          <cell r="F11" t="str">
            <v>64-66</v>
          </cell>
          <cell r="G11" t="str">
            <v>PAV_RÍGIDO</v>
          </cell>
        </row>
        <row r="12">
          <cell r="A12" t="str">
            <v>C26</v>
          </cell>
          <cell r="B12">
            <v>1191515.8580873033</v>
          </cell>
          <cell r="C12">
            <v>1145421.851673282</v>
          </cell>
          <cell r="D12">
            <v>1203.2629999999999</v>
          </cell>
          <cell r="F12" t="str">
            <v>66-74</v>
          </cell>
          <cell r="G12" t="str">
            <v>PAV_RÍGIDO</v>
          </cell>
        </row>
        <row r="13">
          <cell r="A13" t="str">
            <v>C18</v>
          </cell>
          <cell r="B13">
            <v>1191568.0717733083</v>
          </cell>
          <cell r="C13">
            <v>1145421.0592590193</v>
          </cell>
          <cell r="D13">
            <v>1201.5170000000001</v>
          </cell>
          <cell r="F13" t="str">
            <v>74-76</v>
          </cell>
          <cell r="G13" t="str">
            <v>PAV-RÍGIDO</v>
          </cell>
        </row>
        <row r="14">
          <cell r="A14" t="str">
            <v>C20</v>
          </cell>
          <cell r="B14">
            <v>1191567.0925337051</v>
          </cell>
          <cell r="C14">
            <v>1145387.091566893</v>
          </cell>
          <cell r="D14">
            <v>1197.51</v>
          </cell>
          <cell r="F14" t="str">
            <v>76-78</v>
          </cell>
          <cell r="G14" t="str">
            <v>PAV_RÍGIDO</v>
          </cell>
        </row>
        <row r="15">
          <cell r="A15" t="str">
            <v>C22</v>
          </cell>
          <cell r="B15">
            <v>1191563.2410330889</v>
          </cell>
          <cell r="C15">
            <v>1145320.18067482</v>
          </cell>
          <cell r="D15">
            <v>1190.75</v>
          </cell>
          <cell r="F15" t="str">
            <v>78-BOT</v>
          </cell>
          <cell r="G15" t="str">
            <v>PAV-RÍGIDO</v>
          </cell>
        </row>
        <row r="16">
          <cell r="A16" t="str">
            <v>C24</v>
          </cell>
          <cell r="B16">
            <v>1191561.8930022458</v>
          </cell>
          <cell r="C16">
            <v>1145318.5301687017</v>
          </cell>
          <cell r="D16">
            <v>1190.54</v>
          </cell>
        </row>
        <row r="17">
          <cell r="A17" t="str">
            <v>C56</v>
          </cell>
          <cell r="B17">
            <v>1191530.2347715679</v>
          </cell>
          <cell r="C17">
            <v>1145290.4793301299</v>
          </cell>
          <cell r="D17">
            <v>1186.8219999999999</v>
          </cell>
          <cell r="F17" t="str">
            <v>30-68</v>
          </cell>
          <cell r="G17" t="str">
            <v>PAV_RÍGIDO</v>
          </cell>
        </row>
        <row r="18">
          <cell r="A18" t="str">
            <v>C54</v>
          </cell>
          <cell r="B18">
            <v>1191500.4342392494</v>
          </cell>
          <cell r="C18">
            <v>1145291.1404657718</v>
          </cell>
          <cell r="D18">
            <v>1185.4059999999999</v>
          </cell>
          <cell r="F18" t="str">
            <v>68-66</v>
          </cell>
          <cell r="G18" t="str">
            <v>PAV_RÍGIDO</v>
          </cell>
        </row>
        <row r="19">
          <cell r="A19" t="str">
            <v>C58</v>
          </cell>
          <cell r="B19">
            <v>1191499.2065451636</v>
          </cell>
          <cell r="C19">
            <v>1145264.4003911847</v>
          </cell>
          <cell r="D19">
            <v>1182.7929999999999</v>
          </cell>
        </row>
        <row r="20">
          <cell r="A20" t="str">
            <v>C60</v>
          </cell>
          <cell r="B20">
            <v>1191499.5953794362</v>
          </cell>
          <cell r="C20">
            <v>1145257.5732452362</v>
          </cell>
          <cell r="D20">
            <v>1182.2809999999999</v>
          </cell>
          <cell r="F20" t="str">
            <v>36-34</v>
          </cell>
          <cell r="G20" t="str">
            <v>PAV_RÍGIDO</v>
          </cell>
        </row>
        <row r="21">
          <cell r="A21" t="str">
            <v>C62</v>
          </cell>
          <cell r="B21">
            <v>1191497.5579809428</v>
          </cell>
          <cell r="C21">
            <v>1145212.1362822251</v>
          </cell>
          <cell r="D21">
            <v>1180.105</v>
          </cell>
          <cell r="F21" t="str">
            <v>34-68</v>
          </cell>
          <cell r="G21" t="str">
            <v>PAV_RÍGIDO</v>
          </cell>
        </row>
        <row r="22">
          <cell r="A22" t="str">
            <v>C66</v>
          </cell>
          <cell r="B22">
            <v>1191494.9638704243</v>
          </cell>
          <cell r="C22">
            <v>1145147.1920447221</v>
          </cell>
          <cell r="D22">
            <v>1175.7530489268427</v>
          </cell>
          <cell r="F22" t="str">
            <v>34-32</v>
          </cell>
          <cell r="G22" t="str">
            <v>ANDÉN-CONCRETO</v>
          </cell>
        </row>
        <row r="23">
          <cell r="A23" t="str">
            <v>C70</v>
          </cell>
          <cell r="B23">
            <v>1191497.2342826368</v>
          </cell>
          <cell r="C23">
            <v>1145054.4004244073</v>
          </cell>
          <cell r="D23">
            <v>1170.0571547577492</v>
          </cell>
          <cell r="F23" t="str">
            <v>32-28</v>
          </cell>
          <cell r="G23" t="str">
            <v>ANDÉN-CONCRETO</v>
          </cell>
        </row>
        <row r="24">
          <cell r="A24" t="str">
            <v>C74</v>
          </cell>
          <cell r="B24">
            <v>1191499.2138336732</v>
          </cell>
          <cell r="C24">
            <v>1144986.8170596131</v>
          </cell>
          <cell r="D24">
            <v>1166.8280156071628</v>
          </cell>
          <cell r="F24" t="str">
            <v>30-28</v>
          </cell>
          <cell r="G24" t="str">
            <v>PAV_RÍGIDO</v>
          </cell>
        </row>
        <row r="25">
          <cell r="A25" t="str">
            <v>C76</v>
          </cell>
          <cell r="B25">
            <v>1191497.067318565</v>
          </cell>
          <cell r="C25">
            <v>1144987.2829004505</v>
          </cell>
          <cell r="D25">
            <v>1166.756753520358</v>
          </cell>
          <cell r="F25" t="str">
            <v>28-26</v>
          </cell>
          <cell r="G25" t="str">
            <v>PAV-RÍGIDO</v>
          </cell>
        </row>
        <row r="26">
          <cell r="A26" t="str">
            <v>C78</v>
          </cell>
          <cell r="B26">
            <v>1191467.2288317634</v>
          </cell>
          <cell r="C26">
            <v>1144984.243197965</v>
          </cell>
          <cell r="D26">
            <v>1164.991127856624</v>
          </cell>
          <cell r="F26" t="str">
            <v>18-20</v>
          </cell>
          <cell r="G26" t="str">
            <v>PAV-RÍGIDO</v>
          </cell>
        </row>
        <row r="27">
          <cell r="A27" t="str">
            <v>C80</v>
          </cell>
          <cell r="B27">
            <v>1191466.3991390071</v>
          </cell>
          <cell r="C27">
            <v>1144930.4334735307</v>
          </cell>
          <cell r="D27">
            <v>1161.9028244998628</v>
          </cell>
          <cell r="F27" t="str">
            <v>20-22</v>
          </cell>
          <cell r="G27" t="str">
            <v>PAV-RÍGIDO</v>
          </cell>
        </row>
        <row r="28">
          <cell r="A28" t="str">
            <v>C90</v>
          </cell>
          <cell r="B28">
            <v>1191465.2260283672</v>
          </cell>
          <cell r="C28">
            <v>1144889.9137989464</v>
          </cell>
          <cell r="D28">
            <v>1159.4494287921034</v>
          </cell>
          <cell r="F28" t="str">
            <v>22-26</v>
          </cell>
          <cell r="G28" t="str">
            <v>PAV-RÍGIDO</v>
          </cell>
        </row>
        <row r="29">
          <cell r="A29" t="str">
            <v>C104</v>
          </cell>
          <cell r="B29">
            <v>1191463.399271481</v>
          </cell>
          <cell r="C29">
            <v>1144826.8596108749</v>
          </cell>
          <cell r="D29">
            <v>1155.1441202878093</v>
          </cell>
          <cell r="F29" t="str">
            <v>26-38</v>
          </cell>
          <cell r="G29" t="str">
            <v>PAV-RÍGIDO</v>
          </cell>
        </row>
        <row r="30">
          <cell r="A30" t="str">
            <v>C110</v>
          </cell>
          <cell r="B30">
            <v>1191462.8418117161</v>
          </cell>
          <cell r="C30">
            <v>1144792.153845073</v>
          </cell>
          <cell r="D30">
            <v>1152.9384668853863</v>
          </cell>
          <cell r="F30" t="str">
            <v>38-46</v>
          </cell>
          <cell r="G30" t="str">
            <v>PAV-RÍGIDO</v>
          </cell>
        </row>
        <row r="31">
          <cell r="A31" t="str">
            <v>C122</v>
          </cell>
          <cell r="B31">
            <v>1191462.0334376078</v>
          </cell>
          <cell r="C31">
            <v>1144760.658542125</v>
          </cell>
          <cell r="D31">
            <v>1150.7446010748581</v>
          </cell>
          <cell r="F31" t="str">
            <v>46-54</v>
          </cell>
          <cell r="G31" t="str">
            <v>PAV-ASFALTICO</v>
          </cell>
        </row>
        <row r="32">
          <cell r="A32" t="str">
            <v>C130</v>
          </cell>
          <cell r="B32">
            <v>1191461.571323764</v>
          </cell>
          <cell r="C32">
            <v>1144730.4794594583</v>
          </cell>
          <cell r="D32">
            <v>1147.5784266390315</v>
          </cell>
          <cell r="F32" t="str">
            <v>54-56</v>
          </cell>
          <cell r="G32" t="str">
            <v>PAV-ASFALTICO</v>
          </cell>
        </row>
        <row r="33">
          <cell r="A33" t="str">
            <v>C128</v>
          </cell>
          <cell r="B33">
            <v>1191431.892393013</v>
          </cell>
          <cell r="C33">
            <v>1144732.1344806391</v>
          </cell>
          <cell r="D33">
            <v>1147.7005174295173</v>
          </cell>
          <cell r="F33" t="str">
            <v>56-74</v>
          </cell>
          <cell r="G33" t="str">
            <v>PAV-ASFALTICO</v>
          </cell>
        </row>
        <row r="34">
          <cell r="A34" t="str">
            <v>C140</v>
          </cell>
          <cell r="B34">
            <v>1191433.1261077637</v>
          </cell>
          <cell r="C34">
            <v>1144710.7434003442</v>
          </cell>
          <cell r="D34">
            <v>1144.9210551968299</v>
          </cell>
          <cell r="F34" t="str">
            <v>58-60</v>
          </cell>
          <cell r="G34" t="str">
            <v>PAV-ASFALTICO</v>
          </cell>
        </row>
        <row r="35">
          <cell r="A35" t="str">
            <v>BOT9</v>
          </cell>
          <cell r="B35">
            <v>1191447.4583038669</v>
          </cell>
          <cell r="C35">
            <v>1144700.0254200781</v>
          </cell>
          <cell r="D35">
            <v>1134.6099999999999</v>
          </cell>
          <cell r="F35" t="str">
            <v>60-62</v>
          </cell>
          <cell r="G35" t="str">
            <v>PAV-ASFALTICO</v>
          </cell>
        </row>
        <row r="36">
          <cell r="A36" t="str">
            <v>C26</v>
          </cell>
          <cell r="B36">
            <v>1191515.8580873033</v>
          </cell>
          <cell r="C36">
            <v>1145421.851673282</v>
          </cell>
          <cell r="D36">
            <v>1203.2629999999999</v>
          </cell>
          <cell r="F36" t="str">
            <v>62-64</v>
          </cell>
          <cell r="G36" t="str">
            <v>PAV-ASFALTICO</v>
          </cell>
        </row>
        <row r="37">
          <cell r="A37" t="str">
            <v>C28</v>
          </cell>
          <cell r="B37">
            <v>1191508.3143</v>
          </cell>
          <cell r="C37">
            <v>1145367.4987999999</v>
          </cell>
          <cell r="D37">
            <v>1195.1600000000001</v>
          </cell>
          <cell r="F37" t="str">
            <v>96-98</v>
          </cell>
          <cell r="G37" t="str">
            <v>ZONA VERDE</v>
          </cell>
        </row>
        <row r="38">
          <cell r="A38" t="str">
            <v>C52</v>
          </cell>
          <cell r="B38">
            <v>1191502.8532229767</v>
          </cell>
          <cell r="C38">
            <v>1145325.3554622123</v>
          </cell>
          <cell r="D38">
            <v>1189.6320000000001</v>
          </cell>
          <cell r="F38" t="str">
            <v>98-100</v>
          </cell>
          <cell r="G38" t="str">
            <v>ZONA VERDE</v>
          </cell>
        </row>
        <row r="39">
          <cell r="A39" t="str">
            <v>C54</v>
          </cell>
          <cell r="B39">
            <v>1191500.4342392494</v>
          </cell>
          <cell r="C39">
            <v>1145291.1404657718</v>
          </cell>
          <cell r="D39">
            <v>1190.75</v>
          </cell>
          <cell r="F39" t="str">
            <v>100-104</v>
          </cell>
          <cell r="G39" t="str">
            <v>ZONA VERDE</v>
          </cell>
        </row>
        <row r="40">
          <cell r="A40" t="str">
            <v>TC1</v>
          </cell>
          <cell r="B40">
            <v>1191542.1189999999</v>
          </cell>
          <cell r="C40">
            <v>1145322.7350000001</v>
          </cell>
          <cell r="D40">
            <v>1190.0889999999999</v>
          </cell>
        </row>
        <row r="41">
          <cell r="A41" t="str">
            <v>C52</v>
          </cell>
          <cell r="B41">
            <v>1191502.8532229767</v>
          </cell>
          <cell r="C41">
            <v>1145325.3554622123</v>
          </cell>
          <cell r="D41">
            <v>1189.6317583792229</v>
          </cell>
          <cell r="F41" t="str">
            <v>104-106</v>
          </cell>
          <cell r="G41" t="str">
            <v>ZONA VERDE</v>
          </cell>
        </row>
        <row r="42">
          <cell r="A42" t="str">
            <v>C64</v>
          </cell>
          <cell r="B42">
            <v>1191540.5127123578</v>
          </cell>
          <cell r="C42">
            <v>1145209.1018411785</v>
          </cell>
          <cell r="D42">
            <v>1181.9725504697915</v>
          </cell>
          <cell r="F42" t="str">
            <v>106-108</v>
          </cell>
          <cell r="G42" t="str">
            <v>PAV-RÍGIDO</v>
          </cell>
        </row>
        <row r="43">
          <cell r="A43" t="str">
            <v>C62</v>
          </cell>
          <cell r="B43">
            <v>1191497.5579809428</v>
          </cell>
          <cell r="C43">
            <v>1145212.1362822251</v>
          </cell>
          <cell r="D43">
            <v>1181.973</v>
          </cell>
          <cell r="F43" t="str">
            <v>108-62</v>
          </cell>
          <cell r="G43" t="str">
            <v>PAV-RÍGIDO</v>
          </cell>
        </row>
        <row r="44">
          <cell r="A44" t="str">
            <v>C65</v>
          </cell>
          <cell r="B44">
            <v>1191532.7826694576</v>
          </cell>
          <cell r="C44">
            <v>1145148.0308560829</v>
          </cell>
          <cell r="D44">
            <v>1177.9460787660003</v>
          </cell>
          <cell r="F44" t="str">
            <v>102-100</v>
          </cell>
          <cell r="G44" t="str">
            <v>ZONA VERDE</v>
          </cell>
        </row>
        <row r="45">
          <cell r="A45" t="str">
            <v>C66</v>
          </cell>
          <cell r="B45">
            <v>1191494.9638704243</v>
          </cell>
          <cell r="C45">
            <v>1145147.1920447221</v>
          </cell>
          <cell r="D45">
            <v>1175.7530489268427</v>
          </cell>
          <cell r="F45" t="str">
            <v>80-82</v>
          </cell>
          <cell r="G45" t="str">
            <v>PAV-RÍGIDO</v>
          </cell>
        </row>
        <row r="46">
          <cell r="A46" t="str">
            <v>C74</v>
          </cell>
          <cell r="B46">
            <v>1191499.2138336732</v>
          </cell>
          <cell r="C46">
            <v>1144986.8170596131</v>
          </cell>
          <cell r="D46">
            <v>1166.8280156071628</v>
          </cell>
          <cell r="F46" t="str">
            <v>82-84</v>
          </cell>
          <cell r="G46" t="str">
            <v>PAV-RÍGIDO</v>
          </cell>
        </row>
        <row r="47">
          <cell r="A47" t="str">
            <v>C92</v>
          </cell>
          <cell r="B47">
            <v>1191523.5256064434</v>
          </cell>
          <cell r="C47">
            <v>1144986.5423009782</v>
          </cell>
          <cell r="D47">
            <v>1166.3729599073076</v>
          </cell>
          <cell r="F47" t="str">
            <v>84-88</v>
          </cell>
          <cell r="G47" t="str">
            <v>PAV-RÍGIDO</v>
          </cell>
        </row>
        <row r="48">
          <cell r="A48" t="str">
            <v>C94</v>
          </cell>
          <cell r="B48">
            <v>1191526.1470680055</v>
          </cell>
          <cell r="C48">
            <v>1144928.2134385803</v>
          </cell>
          <cell r="D48">
            <v>1163.4417861952909</v>
          </cell>
          <cell r="F48" t="str">
            <v>88-116</v>
          </cell>
        </row>
        <row r="49">
          <cell r="A49" t="str">
            <v>C96</v>
          </cell>
          <cell r="B49">
            <v>1191526.3531607171</v>
          </cell>
          <cell r="C49">
            <v>1144891.4892880481</v>
          </cell>
          <cell r="D49">
            <v>1160.8718878458428</v>
          </cell>
          <cell r="F49" t="str">
            <v>84-86</v>
          </cell>
          <cell r="G49" t="str">
            <v>PAV-RÍGIDO</v>
          </cell>
        </row>
        <row r="50">
          <cell r="A50" t="str">
            <v>C100</v>
          </cell>
          <cell r="B50">
            <v>1191527.5483723937</v>
          </cell>
          <cell r="C50">
            <v>1144827.6473020378</v>
          </cell>
          <cell r="D50">
            <v>1155.9654330649385</v>
          </cell>
          <cell r="F50" t="str">
            <v>86-74</v>
          </cell>
          <cell r="G50" t="str">
            <v>PAV-RÍGIDO</v>
          </cell>
        </row>
        <row r="51">
          <cell r="A51" t="str">
            <v>C116</v>
          </cell>
          <cell r="B51">
            <v>1191528.4827198791</v>
          </cell>
          <cell r="C51">
            <v>1144786.689050117</v>
          </cell>
          <cell r="D51">
            <v>1153.2575718136488</v>
          </cell>
          <cell r="F51" t="str">
            <v>88-90</v>
          </cell>
          <cell r="G51" t="str">
            <v>PAV_ASFÁLTICO</v>
          </cell>
        </row>
        <row r="52">
          <cell r="A52" t="str">
            <v>C120</v>
          </cell>
          <cell r="B52">
            <v>1191529.177072189</v>
          </cell>
          <cell r="C52">
            <v>1144752.0608019887</v>
          </cell>
          <cell r="D52">
            <v>1150.2924485892886</v>
          </cell>
          <cell r="F52" t="str">
            <v>90-BOT6</v>
          </cell>
          <cell r="G52" t="str">
            <v>PAV_ASFÁLTICO</v>
          </cell>
        </row>
        <row r="53">
          <cell r="A53" t="str">
            <v>C132</v>
          </cell>
          <cell r="B53">
            <v>1191529.3554967688</v>
          </cell>
          <cell r="C53">
            <v>1144724.1237319179</v>
          </cell>
          <cell r="D53">
            <v>1148.6058974796965</v>
          </cell>
          <cell r="F53" t="str">
            <v>92-94</v>
          </cell>
          <cell r="G53" t="str">
            <v>PAV-RÍGIDO</v>
          </cell>
        </row>
        <row r="54">
          <cell r="A54" t="str">
            <v>C130</v>
          </cell>
          <cell r="B54">
            <v>1191461.571323764</v>
          </cell>
          <cell r="C54">
            <v>1144730.4794594583</v>
          </cell>
          <cell r="D54">
            <v>1147.5784266390315</v>
          </cell>
          <cell r="F54" t="str">
            <v>110-112</v>
          </cell>
          <cell r="G54" t="str">
            <v>PAV-RÍGIDO</v>
          </cell>
        </row>
        <row r="55">
          <cell r="A55" t="str">
            <v>C100</v>
          </cell>
          <cell r="B55">
            <v>1191527.5483723937</v>
          </cell>
          <cell r="C55">
            <v>1144827.6473020378</v>
          </cell>
          <cell r="D55">
            <v>1155.9654330649385</v>
          </cell>
          <cell r="F55" t="str">
            <v>112-114</v>
          </cell>
          <cell r="G55" t="str">
            <v>PAV-RÍGIDO</v>
          </cell>
        </row>
        <row r="56">
          <cell r="A56" t="str">
            <v>C102</v>
          </cell>
          <cell r="B56">
            <v>1191501.6060028421</v>
          </cell>
          <cell r="C56">
            <v>1144827.5702766138</v>
          </cell>
          <cell r="D56">
            <v>1155.9129076851048</v>
          </cell>
          <cell r="F56" t="str">
            <v>114-116</v>
          </cell>
          <cell r="G56" t="str">
            <v>PAV-RÍGIDO</v>
          </cell>
        </row>
        <row r="57">
          <cell r="A57" t="str">
            <v>C104</v>
          </cell>
          <cell r="B57">
            <v>1191463.399271481</v>
          </cell>
          <cell r="C57">
            <v>1144826.8596108749</v>
          </cell>
          <cell r="D57">
            <v>1155.1441202878093</v>
          </cell>
        </row>
        <row r="58">
          <cell r="A58" t="str">
            <v>C106</v>
          </cell>
          <cell r="B58">
            <v>1191431.5151670205</v>
          </cell>
          <cell r="C58">
            <v>1144825.6209093952</v>
          </cell>
          <cell r="D58">
            <v>1154.6266067570036</v>
          </cell>
          <cell r="F58" t="str">
            <v>116-118</v>
          </cell>
          <cell r="G58" t="str">
            <v>PAV-RÍGIDO</v>
          </cell>
        </row>
        <row r="59">
          <cell r="A59" t="str">
            <v>C114</v>
          </cell>
          <cell r="B59">
            <v>1191501.9727163019</v>
          </cell>
          <cell r="C59">
            <v>1144788.5440485245</v>
          </cell>
          <cell r="D59">
            <v>1153.2621634085367</v>
          </cell>
        </row>
        <row r="60">
          <cell r="A60" t="str">
            <v>C112</v>
          </cell>
          <cell r="B60">
            <v>1191500.1950739091</v>
          </cell>
          <cell r="C60">
            <v>1144788.9457463184</v>
          </cell>
          <cell r="D60">
            <v>1153.2556116151654</v>
          </cell>
          <cell r="F60" t="str">
            <v>118-120</v>
          </cell>
          <cell r="G60" t="str">
            <v>PAV-RÍGIDO</v>
          </cell>
        </row>
        <row r="61">
          <cell r="A61" t="str">
            <v>C110</v>
          </cell>
          <cell r="B61">
            <v>1191462.8418117161</v>
          </cell>
          <cell r="C61">
            <v>1144792.153845073</v>
          </cell>
          <cell r="D61">
            <v>1152.9384668853863</v>
          </cell>
          <cell r="F61" t="str">
            <v>120-122</v>
          </cell>
          <cell r="G61" t="str">
            <v>PAV-RÍGIDO</v>
          </cell>
        </row>
        <row r="62">
          <cell r="A62" t="str">
            <v>TC3</v>
          </cell>
          <cell r="B62">
            <v>1191501.3699</v>
          </cell>
          <cell r="C62">
            <v>1144808.7973</v>
          </cell>
          <cell r="D62">
            <v>1154.8399999999999</v>
          </cell>
          <cell r="F62" t="str">
            <v>122-BOT</v>
          </cell>
          <cell r="G62" t="str">
            <v>PAV-RÍGIDO</v>
          </cell>
        </row>
        <row r="63">
          <cell r="A63" t="str">
            <v>C120</v>
          </cell>
          <cell r="B63">
            <v>1191529.177072189</v>
          </cell>
          <cell r="C63">
            <v>1144752.0608019887</v>
          </cell>
          <cell r="D63">
            <v>1150.2924485892886</v>
          </cell>
        </row>
        <row r="64">
          <cell r="A64" t="str">
            <v>C122</v>
          </cell>
          <cell r="B64">
            <v>1191462.0334376078</v>
          </cell>
          <cell r="C64">
            <v>1144760.658542125</v>
          </cell>
          <cell r="D64">
            <v>1150.7446010748581</v>
          </cell>
        </row>
        <row r="65">
          <cell r="A65" t="str">
            <v>C96</v>
          </cell>
          <cell r="B65">
            <v>1191526.3531607171</v>
          </cell>
          <cell r="C65">
            <v>1144891.4892880481</v>
          </cell>
          <cell r="D65">
            <v>1160.8718878458428</v>
          </cell>
        </row>
        <row r="66">
          <cell r="A66" t="str">
            <v>C97</v>
          </cell>
          <cell r="B66">
            <v>1191565.4065407964</v>
          </cell>
          <cell r="C66">
            <v>1144892.8155515667</v>
          </cell>
          <cell r="D66">
            <v>1160.2233660169181</v>
          </cell>
        </row>
        <row r="67">
          <cell r="A67" t="str">
            <v>C98</v>
          </cell>
          <cell r="B67">
            <v>1191569.8600007538</v>
          </cell>
          <cell r="C67">
            <v>1144828.6744065618</v>
          </cell>
          <cell r="D67">
            <v>1155.9259800197913</v>
          </cell>
        </row>
        <row r="68">
          <cell r="A68" t="str">
            <v>C118</v>
          </cell>
          <cell r="B68">
            <v>1191571.2640659509</v>
          </cell>
          <cell r="C68">
            <v>1144782.6282532108</v>
          </cell>
          <cell r="D68">
            <v>1152.7656705800646</v>
          </cell>
        </row>
        <row r="69">
          <cell r="A69" t="str">
            <v>C134</v>
          </cell>
          <cell r="B69">
            <v>1191556.5603261429</v>
          </cell>
          <cell r="C69">
            <v>1144722.322583054</v>
          </cell>
          <cell r="D69">
            <v>1148.4671202861955</v>
          </cell>
        </row>
        <row r="70">
          <cell r="A70" t="str">
            <v>C136</v>
          </cell>
          <cell r="B70">
            <v>1191566.1729253982</v>
          </cell>
          <cell r="C70">
            <v>1144707.4150436397</v>
          </cell>
          <cell r="D70">
            <v>1147.1464895875115</v>
          </cell>
        </row>
        <row r="71">
          <cell r="A71" t="str">
            <v>C138</v>
          </cell>
          <cell r="B71">
            <v>1191564.1166434162</v>
          </cell>
          <cell r="C71">
            <v>1144689.0780558048</v>
          </cell>
          <cell r="D71">
            <v>1145.5126510172631</v>
          </cell>
        </row>
        <row r="72">
          <cell r="A72" t="str">
            <v>BOT7</v>
          </cell>
          <cell r="B72">
            <v>1191601.1109846877</v>
          </cell>
          <cell r="C72">
            <v>1144687.0181042748</v>
          </cell>
          <cell r="D72">
            <v>1127.6437102567099</v>
          </cell>
        </row>
        <row r="73">
          <cell r="A73" t="str">
            <v>TC4</v>
          </cell>
          <cell r="B73">
            <v>1191463.7904000001</v>
          </cell>
          <cell r="C73">
            <v>1144930.5388</v>
          </cell>
          <cell r="D73">
            <v>1161.7639999999999</v>
          </cell>
        </row>
        <row r="74">
          <cell r="A74" t="str">
            <v>C82</v>
          </cell>
          <cell r="B74">
            <v>1191433.9077385911</v>
          </cell>
          <cell r="C74">
            <v>1144931.8403828214</v>
          </cell>
          <cell r="D74">
            <v>1159.9307098309339</v>
          </cell>
        </row>
        <row r="75">
          <cell r="A75" t="str">
            <v>C84</v>
          </cell>
          <cell r="B75">
            <v>1191432.904671584</v>
          </cell>
          <cell r="C75">
            <v>1144889.7090872482</v>
          </cell>
          <cell r="D75">
            <v>1157.8125746058085</v>
          </cell>
        </row>
        <row r="76">
          <cell r="A76" t="str">
            <v>C108</v>
          </cell>
          <cell r="B76">
            <v>1191431.0758337972</v>
          </cell>
          <cell r="C76">
            <v>1144796.2155168962</v>
          </cell>
          <cell r="D76">
            <v>1153.093708605792</v>
          </cell>
        </row>
        <row r="77">
          <cell r="A77" t="str">
            <v>C124</v>
          </cell>
          <cell r="B77">
            <v>1191430.8320209784</v>
          </cell>
          <cell r="C77">
            <v>1144764.2463879071</v>
          </cell>
          <cell r="D77">
            <v>1151.36099689966</v>
          </cell>
        </row>
        <row r="78">
          <cell r="A78" t="str">
            <v>C126</v>
          </cell>
          <cell r="B78">
            <v>1191430.4374146583</v>
          </cell>
          <cell r="C78">
            <v>1144732.9865426922</v>
          </cell>
          <cell r="D78">
            <v>1147.7185499223162</v>
          </cell>
        </row>
        <row r="79">
          <cell r="A79" t="str">
            <v>C128</v>
          </cell>
          <cell r="B79">
            <v>1191431.892393013</v>
          </cell>
          <cell r="C79">
            <v>1144732.1344806391</v>
          </cell>
          <cell r="D79">
            <v>1147.7005174295173</v>
          </cell>
          <cell r="G79" t="e">
            <v>#VALUE!</v>
          </cell>
          <cell r="H79" t="e">
            <v>#VALUE!</v>
          </cell>
        </row>
        <row r="80">
          <cell r="A80" t="str">
            <v>C86</v>
          </cell>
          <cell r="B80">
            <v>1191398.6718257838</v>
          </cell>
          <cell r="C80">
            <v>1144889.2047952481</v>
          </cell>
          <cell r="D80">
            <v>1156.6426841433508</v>
          </cell>
          <cell r="G80" t="e">
            <v>#VALUE!</v>
          </cell>
          <cell r="H80" t="e">
            <v>#VALUE!</v>
          </cell>
        </row>
        <row r="81">
          <cell r="A81" t="str">
            <v>C88</v>
          </cell>
          <cell r="B81">
            <v>1191385.2400421887</v>
          </cell>
          <cell r="C81">
            <v>1144831.5866018485</v>
          </cell>
          <cell r="D81">
            <v>1152.2815318608457</v>
          </cell>
        </row>
        <row r="82">
          <cell r="A82" t="str">
            <v>C108</v>
          </cell>
          <cell r="B82">
            <v>1191431.0758337972</v>
          </cell>
          <cell r="C82">
            <v>1144796.2155168962</v>
          </cell>
          <cell r="D82">
            <v>1153.093708605792</v>
          </cell>
        </row>
        <row r="83">
          <cell r="A83" t="str">
            <v>PT1</v>
          </cell>
          <cell r="B83">
            <v>1191517.289073844</v>
          </cell>
          <cell r="C83">
            <v>1145508.4159308083</v>
          </cell>
          <cell r="D83">
            <v>1230.9528403960812</v>
          </cell>
        </row>
        <row r="84">
          <cell r="A84" t="str">
            <v>PT2</v>
          </cell>
          <cell r="B84">
            <v>1191531.5977</v>
          </cell>
          <cell r="C84">
            <v>1145505.7890999999</v>
          </cell>
          <cell r="D84">
            <v>1226.654</v>
          </cell>
        </row>
        <row r="85">
          <cell r="A85" t="str">
            <v>C1</v>
          </cell>
          <cell r="B85">
            <v>1191545.1289403753</v>
          </cell>
          <cell r="C85">
            <v>1145519.9104343585</v>
          </cell>
          <cell r="D85">
            <v>1220.9332550114161</v>
          </cell>
        </row>
        <row r="86">
          <cell r="A86" t="str">
            <v>C2</v>
          </cell>
          <cell r="B86">
            <v>1191550.4788459165</v>
          </cell>
          <cell r="C86">
            <v>1145514.8570228245</v>
          </cell>
          <cell r="D86">
            <v>1218.2593464328063</v>
          </cell>
        </row>
        <row r="87">
          <cell r="A87" t="str">
            <v>C4</v>
          </cell>
          <cell r="B87">
            <v>1191540.2756986935</v>
          </cell>
          <cell r="C87">
            <v>1145487.5546737197</v>
          </cell>
          <cell r="D87">
            <v>1211.8135146093448</v>
          </cell>
        </row>
        <row r="88">
          <cell r="A88" t="str">
            <v>C36</v>
          </cell>
          <cell r="B88">
            <v>1191385.9782167007</v>
          </cell>
          <cell r="C88">
            <v>1145366.0249690493</v>
          </cell>
          <cell r="D88">
            <v>1186.0971475412819</v>
          </cell>
          <cell r="E88" t="str">
            <v>C34</v>
          </cell>
          <cell r="F88">
            <v>1191407.6480886049</v>
          </cell>
          <cell r="G88">
            <v>1145368.3297261901</v>
          </cell>
          <cell r="H88">
            <v>1185.865220816396</v>
          </cell>
          <cell r="I88" t="str">
            <v>C34</v>
          </cell>
        </row>
        <row r="89">
          <cell r="A89" t="str">
            <v>C34</v>
          </cell>
          <cell r="B89">
            <v>1191407.6480886049</v>
          </cell>
          <cell r="C89">
            <v>1145368.3297261901</v>
          </cell>
          <cell r="D89">
            <v>1185.865220816396</v>
          </cell>
        </row>
        <row r="90">
          <cell r="A90" t="str">
            <v>C32</v>
          </cell>
          <cell r="B90">
            <v>1191444.5673425526</v>
          </cell>
          <cell r="C90">
            <v>1145372.5219059505</v>
          </cell>
          <cell r="D90">
            <v>1186.8904668925011</v>
          </cell>
        </row>
        <row r="91">
          <cell r="A91" t="str">
            <v>C30</v>
          </cell>
          <cell r="B91">
            <v>1191480.2691174878</v>
          </cell>
          <cell r="C91">
            <v>1145371.9440329694</v>
          </cell>
          <cell r="D91">
            <v>1190.8422046707394</v>
          </cell>
        </row>
        <row r="92">
          <cell r="A92" t="str">
            <v>C40</v>
          </cell>
          <cell r="B92">
            <v>1191233.6051568398</v>
          </cell>
          <cell r="C92">
            <v>1145315.3305393076</v>
          </cell>
          <cell r="D92">
            <v>1205.6533415126141</v>
          </cell>
        </row>
        <row r="93">
          <cell r="A93" t="str">
            <v>BOT2</v>
          </cell>
          <cell r="B93">
            <v>1191343.7437278249</v>
          </cell>
          <cell r="C93">
            <v>1145348.0400492826</v>
          </cell>
          <cell r="D93">
            <v>1181.7207503766831</v>
          </cell>
        </row>
        <row r="94">
          <cell r="A94" t="str">
            <v>C60</v>
          </cell>
          <cell r="B94">
            <v>1191499.5953794362</v>
          </cell>
          <cell r="C94">
            <v>1145257.5732452362</v>
          </cell>
          <cell r="D94">
            <v>1182.2805486798327</v>
          </cell>
        </row>
        <row r="95">
          <cell r="A95" t="str">
            <v>C50</v>
          </cell>
          <cell r="B95">
            <v>1191452.9479753971</v>
          </cell>
          <cell r="C95">
            <v>1145258.0259143095</v>
          </cell>
          <cell r="D95">
            <v>1179.4210856841094</v>
          </cell>
        </row>
        <row r="96">
          <cell r="A96" t="str">
            <v>C48</v>
          </cell>
          <cell r="B96">
            <v>1191416.5215588321</v>
          </cell>
          <cell r="C96">
            <v>1145268.427506027</v>
          </cell>
          <cell r="D96">
            <v>1174.4300171656976</v>
          </cell>
        </row>
        <row r="97">
          <cell r="A97" t="str">
            <v>C40</v>
          </cell>
          <cell r="B97">
            <v>1191233.6051568398</v>
          </cell>
          <cell r="C97">
            <v>1145315.3305393076</v>
          </cell>
          <cell r="D97">
            <v>1205.6533415126141</v>
          </cell>
        </row>
        <row r="98">
          <cell r="A98" t="str">
            <v>C42</v>
          </cell>
          <cell r="B98">
            <v>1191315.1649979209</v>
          </cell>
          <cell r="C98">
            <v>1145293.7707278812</v>
          </cell>
          <cell r="D98">
            <v>1191.9576915731323</v>
          </cell>
        </row>
        <row r="99">
          <cell r="A99" t="str">
            <v>C38</v>
          </cell>
          <cell r="B99">
            <v>1191333.3602941735</v>
          </cell>
          <cell r="C99">
            <v>1145360.6807149199</v>
          </cell>
          <cell r="D99">
            <v>1186.121058422025</v>
          </cell>
        </row>
        <row r="100">
          <cell r="A100" t="str">
            <v>C44</v>
          </cell>
          <cell r="B100">
            <v>1191343.4377744319</v>
          </cell>
          <cell r="C100">
            <v>1145286.4692994244</v>
          </cell>
          <cell r="D100">
            <v>1186.7896610341879</v>
          </cell>
        </row>
        <row r="101">
          <cell r="A101" t="str">
            <v>C46</v>
          </cell>
          <cell r="B101">
            <v>1191361.9793602214</v>
          </cell>
          <cell r="C101">
            <v>1145282.0798004218</v>
          </cell>
          <cell r="D101">
            <v>1182.6461140254107</v>
          </cell>
        </row>
        <row r="102">
          <cell r="A102" t="str">
            <v>BOT5</v>
          </cell>
          <cell r="B102">
            <v>1191417.1800177342</v>
          </cell>
          <cell r="C102">
            <v>1145255.6605787077</v>
          </cell>
          <cell r="D102">
            <v>1170.1999999999998</v>
          </cell>
        </row>
        <row r="103">
          <cell r="A103" t="str">
            <v>TC5</v>
          </cell>
          <cell r="B103">
            <v>1191488.4743999999</v>
          </cell>
          <cell r="C103">
            <v>1145147.0571000001</v>
          </cell>
          <cell r="D103">
            <v>1175.1600000000001</v>
          </cell>
        </row>
        <row r="104">
          <cell r="A104" t="str">
            <v>C68</v>
          </cell>
          <cell r="B104">
            <v>1191437.9826942703</v>
          </cell>
          <cell r="C104">
            <v>1145146.6830247378</v>
          </cell>
          <cell r="D104">
            <v>1165.2966002560861</v>
          </cell>
        </row>
        <row r="105">
          <cell r="A105" t="str">
            <v>BOT6</v>
          </cell>
          <cell r="B105">
            <v>1191437.4368949365</v>
          </cell>
          <cell r="C105">
            <v>1145141.8977111292</v>
          </cell>
          <cell r="D105">
            <v>1164.77</v>
          </cell>
        </row>
        <row r="106">
          <cell r="A106" t="str">
            <v>C142</v>
          </cell>
          <cell r="B106">
            <v>1191095.5909430501</v>
          </cell>
          <cell r="C106">
            <v>1144945.8784109976</v>
          </cell>
          <cell r="D106">
            <v>1162.7580487242119</v>
          </cell>
        </row>
        <row r="107">
          <cell r="A107" t="str">
            <v>CJ143</v>
          </cell>
          <cell r="B107">
            <v>1191164.0954978752</v>
          </cell>
          <cell r="C107">
            <v>1144957.758586125</v>
          </cell>
          <cell r="D107">
            <v>1152.1839261782011</v>
          </cell>
        </row>
        <row r="108">
          <cell r="A108" t="str">
            <v>CJ144</v>
          </cell>
          <cell r="B108">
            <v>1191167.6089525388</v>
          </cell>
          <cell r="C108">
            <v>1144954.3943995798</v>
          </cell>
          <cell r="D108">
            <v>1152.2503678737269</v>
          </cell>
        </row>
        <row r="109">
          <cell r="A109" t="str">
            <v>C150</v>
          </cell>
          <cell r="B109">
            <v>1191181.9452158145</v>
          </cell>
          <cell r="C109">
            <v>1144932.4233982624</v>
          </cell>
          <cell r="D109">
            <v>1151.8081336255802</v>
          </cell>
        </row>
        <row r="110">
          <cell r="A110" t="str">
            <v>CJ152</v>
          </cell>
          <cell r="B110">
            <v>1191191.5967579724</v>
          </cell>
          <cell r="C110">
            <v>1144939.66916314</v>
          </cell>
          <cell r="D110">
            <v>1150.8302120287158</v>
          </cell>
        </row>
        <row r="111">
          <cell r="A111" t="str">
            <v>BOT11</v>
          </cell>
          <cell r="B111">
            <v>1191241.4727164977</v>
          </cell>
          <cell r="C111">
            <v>1144942.4868432211</v>
          </cell>
          <cell r="D111">
            <v>1141.95</v>
          </cell>
        </row>
        <row r="112">
          <cell r="A112" t="str">
            <v>CJ166</v>
          </cell>
          <cell r="B112">
            <v>1191164.6906081452</v>
          </cell>
          <cell r="C112">
            <v>1144781.2073734854</v>
          </cell>
          <cell r="D112">
            <v>1178.0029836888752</v>
          </cell>
        </row>
        <row r="113">
          <cell r="A113" t="str">
            <v>CJ164</v>
          </cell>
          <cell r="B113">
            <v>1191124.0879706354</v>
          </cell>
          <cell r="C113">
            <v>1144864.9517246683</v>
          </cell>
          <cell r="D113">
            <v>1170.0820154856133</v>
          </cell>
        </row>
        <row r="114">
          <cell r="A114" t="str">
            <v>CJ168</v>
          </cell>
          <cell r="B114">
            <v>1191113.9781378738</v>
          </cell>
          <cell r="C114">
            <v>1144869.349847222</v>
          </cell>
          <cell r="D114">
            <v>1170.0820154856133</v>
          </cell>
        </row>
        <row r="115">
          <cell r="A115" t="str">
            <v>CJ162</v>
          </cell>
          <cell r="B115">
            <v>1191127.8199318557</v>
          </cell>
          <cell r="C115">
            <v>1144878.0189709365</v>
          </cell>
          <cell r="D115">
            <v>1168.9728423386268</v>
          </cell>
        </row>
        <row r="116">
          <cell r="A116" t="str">
            <v>CJ156</v>
          </cell>
          <cell r="B116">
            <v>1191149.8309283894</v>
          </cell>
          <cell r="C116">
            <v>1144892.0446032835</v>
          </cell>
          <cell r="D116">
            <v>1165.7435616916148</v>
          </cell>
        </row>
        <row r="117">
          <cell r="A117" t="str">
            <v>CJ154</v>
          </cell>
          <cell r="B117">
            <v>1191185.338261886</v>
          </cell>
          <cell r="C117">
            <v>1144919.5643371632</v>
          </cell>
          <cell r="D117">
            <v>1152.1975496993373</v>
          </cell>
        </row>
        <row r="118">
          <cell r="A118" t="str">
            <v>C162</v>
          </cell>
          <cell r="B118">
            <v>1191028.1944093516</v>
          </cell>
          <cell r="C118">
            <v>1145053.8591286908</v>
          </cell>
          <cell r="D118">
            <v>1161.9748751997436</v>
          </cell>
        </row>
        <row r="119">
          <cell r="A119" t="str">
            <v>C160</v>
          </cell>
          <cell r="B119">
            <v>1191126.4227609062</v>
          </cell>
          <cell r="C119">
            <v>1145032.8987971456</v>
          </cell>
          <cell r="D119">
            <v>1148.1460356545308</v>
          </cell>
        </row>
        <row r="120">
          <cell r="A120" t="str">
            <v>C158</v>
          </cell>
          <cell r="B120">
            <v>1191156.0283301936</v>
          </cell>
          <cell r="C120">
            <v>1145012.7727539577</v>
          </cell>
          <cell r="D120">
            <v>1145.4605361375882</v>
          </cell>
        </row>
        <row r="121">
          <cell r="A121" t="str">
            <v>BOT12</v>
          </cell>
          <cell r="B121">
            <v>1191172.9074182273</v>
          </cell>
          <cell r="C121">
            <v>1145004.7513755194</v>
          </cell>
          <cell r="D121">
            <v>1142.0337810361893</v>
          </cell>
        </row>
        <row r="122">
          <cell r="A122" t="str">
            <v>TC6</v>
          </cell>
        </row>
        <row r="123">
          <cell r="A123" t="str">
            <v>C142</v>
          </cell>
          <cell r="B123">
            <v>1191095.5909430501</v>
          </cell>
          <cell r="C123">
            <v>1144945.8784109976</v>
          </cell>
          <cell r="D123">
            <v>1162.7580487242119</v>
          </cell>
        </row>
        <row r="124">
          <cell r="A124" t="str">
            <v>CJ143</v>
          </cell>
          <cell r="B124">
            <v>1191164.0954978752</v>
          </cell>
          <cell r="C124">
            <v>1144957.758586125</v>
          </cell>
          <cell r="D124">
            <v>1152.1839261782011</v>
          </cell>
        </row>
        <row r="125">
          <cell r="A125" t="str">
            <v>CJ144</v>
          </cell>
          <cell r="B125">
            <v>1191167.6089525388</v>
          </cell>
          <cell r="C125">
            <v>1144954.3943995798</v>
          </cell>
          <cell r="D125">
            <v>1152.2503678737269</v>
          </cell>
        </row>
        <row r="126">
          <cell r="A126" t="str">
            <v>C150</v>
          </cell>
          <cell r="B126">
            <v>1191181.9452158145</v>
          </cell>
          <cell r="C126">
            <v>1144932.4233982624</v>
          </cell>
          <cell r="D126">
            <v>1151.8081336255802</v>
          </cell>
        </row>
        <row r="127">
          <cell r="A127" t="str">
            <v>CJ152</v>
          </cell>
          <cell r="B127">
            <v>1191191.5967579724</v>
          </cell>
          <cell r="C127">
            <v>1144939.66916314</v>
          </cell>
          <cell r="D127">
            <v>1150.8302120287158</v>
          </cell>
        </row>
        <row r="128">
          <cell r="A128" t="str">
            <v>BOT11</v>
          </cell>
          <cell r="B128">
            <v>1144942.4868432211</v>
          </cell>
          <cell r="C128">
            <v>1144942.4868432211</v>
          </cell>
          <cell r="D128">
            <v>1141.95</v>
          </cell>
        </row>
        <row r="129">
          <cell r="A129" t="str">
            <v>CJ166</v>
          </cell>
          <cell r="B129">
            <v>1191164.6906081452</v>
          </cell>
          <cell r="C129">
            <v>1144781.2073734854</v>
          </cell>
          <cell r="D129">
            <v>1178.0029836888752</v>
          </cell>
        </row>
        <row r="130">
          <cell r="A130" t="str">
            <v>CJ164</v>
          </cell>
          <cell r="B130">
            <v>1191124.0879706354</v>
          </cell>
          <cell r="C130">
            <v>1144864.9517246683</v>
          </cell>
          <cell r="D130">
            <v>1170.0820154856133</v>
          </cell>
        </row>
        <row r="131">
          <cell r="A131" t="str">
            <v>CJ168</v>
          </cell>
          <cell r="B131">
            <v>1191113.9781378738</v>
          </cell>
          <cell r="C131">
            <v>1144869.349847222</v>
          </cell>
          <cell r="D131">
            <v>1171.3969999999999</v>
          </cell>
        </row>
        <row r="132">
          <cell r="A132" t="str">
            <v>CJ162</v>
          </cell>
          <cell r="B132">
            <v>1191127.8199318557</v>
          </cell>
          <cell r="C132">
            <v>1144878.0189709365</v>
          </cell>
          <cell r="D132">
            <v>1168.9728423386268</v>
          </cell>
        </row>
        <row r="133">
          <cell r="A133" t="str">
            <v>CJ156</v>
          </cell>
          <cell r="B133">
            <v>1191149.8309283894</v>
          </cell>
          <cell r="C133">
            <v>1144892.0446032835</v>
          </cell>
          <cell r="D133">
            <v>1165.7435616916148</v>
          </cell>
        </row>
        <row r="134">
          <cell r="A134" t="str">
            <v>CJ154</v>
          </cell>
          <cell r="B134">
            <v>1191185.338261886</v>
          </cell>
          <cell r="C134">
            <v>1144919.5643371632</v>
          </cell>
          <cell r="D134">
            <v>1152.1975496993373</v>
          </cell>
        </row>
        <row r="135">
          <cell r="A135" t="str">
            <v xml:space="preserve">CJ164' </v>
          </cell>
          <cell r="B135">
            <v>1191125.3992000001</v>
          </cell>
          <cell r="C135">
            <v>1144869.5430999999</v>
          </cell>
          <cell r="D135">
            <v>1169.8</v>
          </cell>
        </row>
        <row r="136">
          <cell r="A136" t="str">
            <v>BOT4</v>
          </cell>
          <cell r="B136">
            <v>1191427.1189999999</v>
          </cell>
          <cell r="C136">
            <v>1145287.852</v>
          </cell>
          <cell r="D136">
            <v>1174.47</v>
          </cell>
        </row>
        <row r="137">
          <cell r="A137" t="str">
            <v>C119</v>
          </cell>
          <cell r="B137">
            <v>1191568.6373863991</v>
          </cell>
          <cell r="C137">
            <v>1144748.6849122746</v>
          </cell>
          <cell r="D137">
            <v>1150.2344069418371</v>
          </cell>
        </row>
        <row r="138">
          <cell r="A138" t="str">
            <v>CJ149</v>
          </cell>
          <cell r="B138">
            <v>1191158.2828147956</v>
          </cell>
          <cell r="C138">
            <v>1144931.4597573425</v>
          </cell>
          <cell r="D138">
            <v>1153.7148713143672</v>
          </cell>
        </row>
        <row r="139">
          <cell r="A139" t="str">
            <v>CJ145</v>
          </cell>
          <cell r="B139">
            <v>1191168.8141633389</v>
          </cell>
          <cell r="C139">
            <v>1144964.1446512789</v>
          </cell>
          <cell r="D139">
            <v>1152.1940647020156</v>
          </cell>
        </row>
        <row r="140">
          <cell r="A140" t="str">
            <v>BOT3</v>
          </cell>
          <cell r="B140">
            <v>1191162.4972890744</v>
          </cell>
          <cell r="C140">
            <v>1144984.0644106872</v>
          </cell>
          <cell r="D140">
            <v>1149.6611593464099</v>
          </cell>
        </row>
        <row r="141">
          <cell r="A141" t="str">
            <v xml:space="preserve">CJ164' </v>
          </cell>
          <cell r="B141">
            <v>1191125.5163</v>
          </cell>
          <cell r="C141">
            <v>1144869.6651000001</v>
          </cell>
          <cell r="D141">
            <v>1170.0820000000001</v>
          </cell>
        </row>
        <row r="142">
          <cell r="A142" t="str">
            <v>A</v>
          </cell>
          <cell r="B142">
            <v>1191449.6170000001</v>
          </cell>
          <cell r="C142">
            <v>1145215.1459999999</v>
          </cell>
          <cell r="D142">
            <v>1178.3</v>
          </cell>
        </row>
        <row r="143">
          <cell r="A143" t="str">
            <v>B</v>
          </cell>
          <cell r="B143">
            <v>1191407.9083</v>
          </cell>
          <cell r="C143">
            <v>1145366.8773000001</v>
          </cell>
          <cell r="D143">
            <v>1185.8499999999999</v>
          </cell>
        </row>
        <row r="144">
          <cell r="A144" t="str">
            <v>C</v>
          </cell>
          <cell r="B144">
            <v>1191440.9646999999</v>
          </cell>
          <cell r="C144">
            <v>1145369.358</v>
          </cell>
          <cell r="D144">
            <v>1186.8599999999999</v>
          </cell>
        </row>
        <row r="145">
          <cell r="A145" t="str">
            <v>D</v>
          </cell>
          <cell r="B145">
            <v>1191432.5190000001</v>
          </cell>
          <cell r="C145">
            <v>1145323.0830000001</v>
          </cell>
          <cell r="D145">
            <v>1180</v>
          </cell>
        </row>
        <row r="146">
          <cell r="A146" t="str">
            <v>E</v>
          </cell>
          <cell r="B146">
            <v>1191419.629</v>
          </cell>
          <cell r="C146">
            <v>1145286.8910000001</v>
          </cell>
          <cell r="D146">
            <v>1174.9000000000001</v>
          </cell>
        </row>
        <row r="147">
          <cell r="A147" t="str">
            <v>F</v>
          </cell>
          <cell r="B147">
            <v>1191417.9887000001</v>
          </cell>
          <cell r="C147">
            <v>1145241.8622999999</v>
          </cell>
          <cell r="D147">
            <v>1171</v>
          </cell>
        </row>
        <row r="148">
          <cell r="A148" t="str">
            <v>FIN</v>
          </cell>
          <cell r="B148">
            <v>1191564.6129999999</v>
          </cell>
          <cell r="C148">
            <v>1144721.8181</v>
          </cell>
          <cell r="D148">
            <v>1144</v>
          </cell>
        </row>
        <row r="149">
          <cell r="A149" t="str">
            <v>CJ3A</v>
          </cell>
          <cell r="B149">
            <v>1191691.1096000001</v>
          </cell>
          <cell r="C149">
            <v>1145415.862</v>
          </cell>
          <cell r="D149">
            <v>1196.8</v>
          </cell>
        </row>
        <row r="150">
          <cell r="A150" t="str">
            <v>CJ152A</v>
          </cell>
          <cell r="B150">
            <v>1191225.8325</v>
          </cell>
          <cell r="C150">
            <v>1144940.9506000001</v>
          </cell>
          <cell r="D150">
            <v>1147</v>
          </cell>
        </row>
      </sheetData>
      <sheetData sheetId="1" refreshError="1"/>
      <sheetData sheetId="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esign"/>
      <sheetName val="cotas "/>
      <sheetName val="resumen"/>
    </sheetNames>
    <sheetDataSet>
      <sheetData sheetId="0" refreshError="1">
        <row r="1">
          <cell r="A1" t="str">
            <v>Name</v>
          </cell>
          <cell r="B1" t="str">
            <v>North</v>
          </cell>
          <cell r="C1" t="str">
            <v>East</v>
          </cell>
          <cell r="D1" t="str">
            <v>Zeta</v>
          </cell>
          <cell r="E1" t="str">
            <v>Detalle Nº</v>
          </cell>
        </row>
        <row r="2">
          <cell r="A2" t="str">
            <v>BA</v>
          </cell>
          <cell r="B2">
            <v>1230743.2085263229</v>
          </cell>
          <cell r="C2">
            <v>1139851.336651369</v>
          </cell>
          <cell r="D2">
            <v>755.33216910407305</v>
          </cell>
          <cell r="E2">
            <v>948</v>
          </cell>
        </row>
        <row r="3">
          <cell r="A3" t="str">
            <v>BA1</v>
          </cell>
          <cell r="B3">
            <v>1230715.5431722868</v>
          </cell>
          <cell r="C3">
            <v>1139837.4582341411</v>
          </cell>
          <cell r="D3">
            <v>750.48492628583381</v>
          </cell>
          <cell r="E3">
            <v>920</v>
          </cell>
        </row>
        <row r="4">
          <cell r="A4" t="str">
            <v>BA10</v>
          </cell>
          <cell r="B4">
            <v>1230333.9665624339</v>
          </cell>
          <cell r="C4">
            <v>1139672.7588061905</v>
          </cell>
          <cell r="D4">
            <v>692.97580813133561</v>
          </cell>
          <cell r="E4">
            <v>431</v>
          </cell>
        </row>
        <row r="5">
          <cell r="A5" t="str">
            <v>BA11</v>
          </cell>
          <cell r="B5">
            <v>1230326.8160991904</v>
          </cell>
          <cell r="C5">
            <v>1139654.2046789497</v>
          </cell>
          <cell r="D5">
            <v>692.11587114831002</v>
          </cell>
          <cell r="E5">
            <v>432</v>
          </cell>
        </row>
        <row r="6">
          <cell r="A6" t="str">
            <v>BA12</v>
          </cell>
          <cell r="B6">
            <v>1230322.204093355</v>
          </cell>
          <cell r="C6">
            <v>1139645.2893724716</v>
          </cell>
          <cell r="D6">
            <v>691.55879714542868</v>
          </cell>
          <cell r="E6">
            <v>433</v>
          </cell>
        </row>
        <row r="7">
          <cell r="A7" t="str">
            <v>BA2</v>
          </cell>
          <cell r="B7">
            <v>1230632.2788860914</v>
          </cell>
          <cell r="C7">
            <v>1139843.0050944677</v>
          </cell>
          <cell r="D7">
            <v>737.83355693808562</v>
          </cell>
          <cell r="E7">
            <v>891</v>
          </cell>
        </row>
        <row r="8">
          <cell r="A8" t="str">
            <v>BA3</v>
          </cell>
          <cell r="B8">
            <v>1230567.5920661415</v>
          </cell>
          <cell r="C8">
            <v>1139844.6056178778</v>
          </cell>
          <cell r="D8">
            <v>727.95651076095953</v>
          </cell>
          <cell r="E8">
            <v>860</v>
          </cell>
        </row>
        <row r="9">
          <cell r="A9" t="str">
            <v>BA4</v>
          </cell>
          <cell r="B9">
            <v>1230497.1412174783</v>
          </cell>
          <cell r="C9">
            <v>1139816.8106565855</v>
          </cell>
          <cell r="D9">
            <v>717.8809713593979</v>
          </cell>
          <cell r="E9">
            <v>835</v>
          </cell>
        </row>
        <row r="10">
          <cell r="A10" t="str">
            <v>BA5</v>
          </cell>
          <cell r="B10">
            <v>1230486.9342956888</v>
          </cell>
          <cell r="C10">
            <v>1139811.6093265761</v>
          </cell>
          <cell r="D10">
            <v>717.10773038645027</v>
          </cell>
          <cell r="E10">
            <v>1070</v>
          </cell>
        </row>
        <row r="11">
          <cell r="A11" t="str">
            <v>BA6</v>
          </cell>
          <cell r="B11">
            <v>1230457.0871735236</v>
          </cell>
          <cell r="C11">
            <v>1139810.8742488439</v>
          </cell>
          <cell r="D11">
            <v>712.48437182389171</v>
          </cell>
          <cell r="E11">
            <v>446</v>
          </cell>
        </row>
        <row r="12">
          <cell r="A12" t="str">
            <v>BA7</v>
          </cell>
          <cell r="B12">
            <v>1230432.5856987084</v>
          </cell>
          <cell r="C12">
            <v>1139820.2042030159</v>
          </cell>
          <cell r="D12">
            <v>709.30383366169269</v>
          </cell>
          <cell r="E12">
            <v>437</v>
          </cell>
        </row>
        <row r="13">
          <cell r="A13" t="str">
            <v>BA8</v>
          </cell>
          <cell r="B13">
            <v>1230392.6217442802</v>
          </cell>
          <cell r="C13">
            <v>1139828.0644646001</v>
          </cell>
          <cell r="D13">
            <v>705.46234960016056</v>
          </cell>
          <cell r="E13">
            <v>466</v>
          </cell>
        </row>
        <row r="14">
          <cell r="A14" t="str">
            <v>BA9</v>
          </cell>
          <cell r="B14">
            <v>1230351.7187908671</v>
          </cell>
          <cell r="C14">
            <v>1139708.2485397465</v>
          </cell>
          <cell r="D14">
            <v>695.53452660798916</v>
          </cell>
          <cell r="E14">
            <v>427</v>
          </cell>
        </row>
        <row r="15">
          <cell r="A15" t="str">
            <v>BC</v>
          </cell>
          <cell r="B15">
            <v>1230760.0348170355</v>
          </cell>
          <cell r="C15">
            <v>1139930.2711382727</v>
          </cell>
          <cell r="D15">
            <v>753.24741909389513</v>
          </cell>
          <cell r="E15">
            <v>1286</v>
          </cell>
        </row>
        <row r="16">
          <cell r="A16" t="str">
            <v>BC1</v>
          </cell>
          <cell r="B16">
            <v>1230745.9576618187</v>
          </cell>
          <cell r="C16">
            <v>1139930.4688766289</v>
          </cell>
          <cell r="D16">
            <v>752.41755722272922</v>
          </cell>
          <cell r="E16">
            <v>1283</v>
          </cell>
        </row>
        <row r="17">
          <cell r="A17" t="str">
            <v>BC2</v>
          </cell>
          <cell r="B17">
            <v>1230715.6197352097</v>
          </cell>
          <cell r="C17">
            <v>1139934.7495940099</v>
          </cell>
          <cell r="D17">
            <v>745.43524974839056</v>
          </cell>
          <cell r="E17">
            <v>1282</v>
          </cell>
        </row>
        <row r="18">
          <cell r="A18" t="str">
            <v>BC3</v>
          </cell>
          <cell r="B18">
            <v>1230705.5621334889</v>
          </cell>
          <cell r="C18">
            <v>1139953.2298219125</v>
          </cell>
          <cell r="D18">
            <v>742.55914581752404</v>
          </cell>
          <cell r="E18">
            <v>1281</v>
          </cell>
        </row>
        <row r="19">
          <cell r="A19" t="str">
            <v>BC4</v>
          </cell>
          <cell r="B19">
            <v>1230681.1822649606</v>
          </cell>
          <cell r="C19">
            <v>1139969.9921510257</v>
          </cell>
          <cell r="D19">
            <v>736.27542254460116</v>
          </cell>
          <cell r="E19">
            <v>1280</v>
          </cell>
        </row>
        <row r="20">
          <cell r="A20" t="str">
            <v>BC5</v>
          </cell>
          <cell r="B20">
            <v>1230671.6049315757</v>
          </cell>
          <cell r="C20">
            <v>1139960.3186113059</v>
          </cell>
          <cell r="D20">
            <v>733.74682936458294</v>
          </cell>
          <cell r="E20">
            <v>1279</v>
          </cell>
        </row>
        <row r="21">
          <cell r="A21" t="str">
            <v>BC6</v>
          </cell>
          <cell r="B21">
            <v>1230660.0327931358</v>
          </cell>
          <cell r="C21">
            <v>1139968.0270784895</v>
          </cell>
          <cell r="D21">
            <v>731.82537188486413</v>
          </cell>
          <cell r="E21">
            <v>1278</v>
          </cell>
        </row>
        <row r="22">
          <cell r="A22" t="str">
            <v>BC7</v>
          </cell>
          <cell r="B22">
            <v>1230646.5803915816</v>
          </cell>
          <cell r="C22">
            <v>1139992.9640121476</v>
          </cell>
          <cell r="D22">
            <v>729.48595060950072</v>
          </cell>
          <cell r="E22">
            <v>1277</v>
          </cell>
        </row>
        <row r="23">
          <cell r="A23" t="str">
            <v>BC8</v>
          </cell>
          <cell r="B23">
            <v>1230615.1055771306</v>
          </cell>
          <cell r="C23">
            <v>1140013.4882757652</v>
          </cell>
          <cell r="D23">
            <v>724.03891488643819</v>
          </cell>
          <cell r="E23">
            <v>1275</v>
          </cell>
        </row>
        <row r="24">
          <cell r="A24" t="str">
            <v>BC9</v>
          </cell>
          <cell r="B24">
            <v>1230589.6609559567</v>
          </cell>
          <cell r="C24">
            <v>1140025.2390891924</v>
          </cell>
          <cell r="D24">
            <v>724.39363689940467</v>
          </cell>
          <cell r="E24">
            <v>1256</v>
          </cell>
        </row>
        <row r="25">
          <cell r="A25" t="str">
            <v>BOT BA</v>
          </cell>
          <cell r="B25">
            <v>1230309.1477889062</v>
          </cell>
          <cell r="C25">
            <v>1139606.1029236077</v>
          </cell>
          <cell r="D25">
            <v>685.59219425364734</v>
          </cell>
          <cell r="E25">
            <v>435</v>
          </cell>
        </row>
        <row r="26">
          <cell r="A26" t="str">
            <v>BOT1</v>
          </cell>
          <cell r="B26">
            <v>1230312.1208284865</v>
          </cell>
          <cell r="C26">
            <v>1140069.8140288985</v>
          </cell>
          <cell r="D26">
            <v>704.22845998038258</v>
          </cell>
          <cell r="E26">
            <v>121</v>
          </cell>
        </row>
        <row r="27">
          <cell r="A27" t="str">
            <v>BOT2</v>
          </cell>
          <cell r="B27">
            <v>1230073.8485844843</v>
          </cell>
          <cell r="C27">
            <v>1139696.5006548492</v>
          </cell>
          <cell r="D27">
            <v>675.51657753449638</v>
          </cell>
          <cell r="E27">
            <v>281</v>
          </cell>
        </row>
        <row r="28">
          <cell r="A28" t="str">
            <v>BOT3</v>
          </cell>
          <cell r="B28">
            <v>1230041.2502651245</v>
          </cell>
          <cell r="C28">
            <v>1139670.9065680758</v>
          </cell>
          <cell r="D28">
            <v>671.70231902048465</v>
          </cell>
          <cell r="E28">
            <v>291</v>
          </cell>
        </row>
        <row r="29">
          <cell r="A29" t="str">
            <v>BOT4</v>
          </cell>
          <cell r="B29">
            <v>1230087.1786744795</v>
          </cell>
          <cell r="C29">
            <v>1139643.6472767885</v>
          </cell>
          <cell r="D29">
            <v>674.46860166077397</v>
          </cell>
          <cell r="E29">
            <v>294</v>
          </cell>
        </row>
        <row r="30">
          <cell r="A30" t="str">
            <v>46A</v>
          </cell>
          <cell r="B30">
            <v>1230414.9185658093</v>
          </cell>
          <cell r="C30">
            <v>1140048.6415532094</v>
          </cell>
          <cell r="D30">
            <v>722.29486651007437</v>
          </cell>
          <cell r="E30">
            <v>11</v>
          </cell>
        </row>
        <row r="31">
          <cell r="A31" t="str">
            <v>15A</v>
          </cell>
          <cell r="B31">
            <v>1230621.4872222303</v>
          </cell>
          <cell r="C31">
            <v>1139873.5337624429</v>
          </cell>
          <cell r="D31">
            <v>740.20462566780589</v>
          </cell>
          <cell r="E31">
            <v>783</v>
          </cell>
        </row>
        <row r="32">
          <cell r="A32" t="str">
            <v>48A</v>
          </cell>
          <cell r="B32">
            <v>1230392.2583690018</v>
          </cell>
          <cell r="C32">
            <v>1140008.8665943425</v>
          </cell>
          <cell r="D32">
            <v>718.20994917114456</v>
          </cell>
          <cell r="E32">
            <v>43</v>
          </cell>
        </row>
        <row r="33">
          <cell r="A33" t="str">
            <v>59A</v>
          </cell>
          <cell r="B33">
            <v>1230326.9424555271</v>
          </cell>
          <cell r="C33">
            <v>1140042.9489826346</v>
          </cell>
          <cell r="D33">
            <v>716.40209964137694</v>
          </cell>
          <cell r="E33">
            <v>90</v>
          </cell>
        </row>
        <row r="34">
          <cell r="A34" t="str">
            <v>60A</v>
          </cell>
          <cell r="B34">
            <v>1230345.6120753069</v>
          </cell>
          <cell r="C34">
            <v>1139926.7182350904</v>
          </cell>
          <cell r="D34">
            <v>710.64572594522224</v>
          </cell>
          <cell r="E34">
            <v>68</v>
          </cell>
        </row>
        <row r="35">
          <cell r="A35" t="str">
            <v>61A</v>
          </cell>
          <cell r="B35">
            <v>1230314.3701670179</v>
          </cell>
          <cell r="C35">
            <v>1139872.0007072254</v>
          </cell>
          <cell r="D35">
            <v>706.02895328568161</v>
          </cell>
          <cell r="E35">
            <v>143</v>
          </cell>
        </row>
        <row r="36">
          <cell r="A36" t="str">
            <v>51A</v>
          </cell>
          <cell r="B36">
            <v>1230283.2046709489</v>
          </cell>
          <cell r="C36">
            <v>1139817.1971057877</v>
          </cell>
          <cell r="D36">
            <v>702.3410864928934</v>
          </cell>
          <cell r="E36">
            <v>166</v>
          </cell>
        </row>
        <row r="37">
          <cell r="A37" t="str">
            <v>19A</v>
          </cell>
          <cell r="B37">
            <v>1230628.6338550644</v>
          </cell>
          <cell r="C37">
            <v>1139969.4150521192</v>
          </cell>
          <cell r="D37">
            <v>734.50553245312699</v>
          </cell>
          <cell r="E37">
            <v>721</v>
          </cell>
        </row>
        <row r="38">
          <cell r="A38" t="str">
            <v>14A</v>
          </cell>
          <cell r="B38">
            <v>1230574.7291752985</v>
          </cell>
          <cell r="C38">
            <v>1139902.7874933274</v>
          </cell>
          <cell r="D38">
            <v>731.01018787833573</v>
          </cell>
          <cell r="E38">
            <v>794</v>
          </cell>
        </row>
        <row r="39">
          <cell r="A39" t="str">
            <v>18A</v>
          </cell>
          <cell r="B39">
            <v>1230534.1445497933</v>
          </cell>
          <cell r="C39">
            <v>1139849.4755601289</v>
          </cell>
          <cell r="D39">
            <v>726.6455680866585</v>
          </cell>
          <cell r="E39">
            <v>818</v>
          </cell>
        </row>
        <row r="40">
          <cell r="A40" t="str">
            <v>11A</v>
          </cell>
          <cell r="B40">
            <v>1230579.1816615746</v>
          </cell>
          <cell r="C40">
            <v>1139998.7227129031</v>
          </cell>
          <cell r="D40">
            <v>725.985249438246</v>
          </cell>
          <cell r="E40">
            <v>699</v>
          </cell>
        </row>
        <row r="41">
          <cell r="A41" t="str">
            <v>12A</v>
          </cell>
          <cell r="B41">
            <v>1230557.0550208369</v>
          </cell>
          <cell r="C41">
            <v>1139957.9941758232</v>
          </cell>
          <cell r="D41">
            <v>723.85904830801019</v>
          </cell>
          <cell r="E41">
            <v>537</v>
          </cell>
        </row>
        <row r="42">
          <cell r="A42" t="str">
            <v>13A</v>
          </cell>
          <cell r="B42">
            <v>1230540.0642026355</v>
          </cell>
          <cell r="C42">
            <v>1139924.4942475909</v>
          </cell>
          <cell r="D42">
            <v>724.42386241618033</v>
          </cell>
          <cell r="E42">
            <v>529</v>
          </cell>
        </row>
        <row r="43">
          <cell r="A43" t="str">
            <v>17A</v>
          </cell>
          <cell r="B43">
            <v>1230506.9867374776</v>
          </cell>
          <cell r="C43">
            <v>1139860.7439917345</v>
          </cell>
          <cell r="D43">
            <v>723.14042626937749</v>
          </cell>
          <cell r="E43">
            <v>509</v>
          </cell>
        </row>
        <row r="44">
          <cell r="A44" t="str">
            <v>23A</v>
          </cell>
          <cell r="B44">
            <v>1230555.6053352526</v>
          </cell>
          <cell r="C44">
            <v>1140012.6514313302</v>
          </cell>
          <cell r="D44">
            <v>720.75150981208958</v>
          </cell>
          <cell r="E44">
            <v>693</v>
          </cell>
        </row>
        <row r="45">
          <cell r="A45" t="str">
            <v>32A</v>
          </cell>
          <cell r="B45">
            <v>1230542.6320508646</v>
          </cell>
          <cell r="C45">
            <v>1140021.0824487724</v>
          </cell>
          <cell r="D45">
            <v>719.99733945436037</v>
          </cell>
          <cell r="E45">
            <v>677</v>
          </cell>
        </row>
        <row r="46">
          <cell r="A46" t="str">
            <v>28A</v>
          </cell>
          <cell r="B46">
            <v>1230546.4879339787</v>
          </cell>
          <cell r="C46">
            <v>1140080.097040053</v>
          </cell>
          <cell r="D46">
            <v>723.81563780142653</v>
          </cell>
          <cell r="E46">
            <v>661</v>
          </cell>
        </row>
        <row r="47">
          <cell r="A47" t="str">
            <v>29A</v>
          </cell>
          <cell r="B47">
            <v>1230530.4719095572</v>
          </cell>
          <cell r="C47">
            <v>1140057.120350284</v>
          </cell>
          <cell r="D47">
            <v>723.18632127920841</v>
          </cell>
          <cell r="E47">
            <v>634</v>
          </cell>
        </row>
        <row r="48">
          <cell r="A48" t="str">
            <v>31A</v>
          </cell>
          <cell r="B48">
            <v>1230551.4141146052</v>
          </cell>
          <cell r="C48">
            <v>1140032.561580294</v>
          </cell>
          <cell r="D48">
            <v>720.55553728536006</v>
          </cell>
          <cell r="E48">
            <v>686</v>
          </cell>
        </row>
        <row r="49">
          <cell r="A49" t="str">
            <v>33A</v>
          </cell>
          <cell r="B49">
            <v>1230505.0332271988</v>
          </cell>
          <cell r="C49">
            <v>1139996.0266289844</v>
          </cell>
          <cell r="D49">
            <v>717.92207809623778</v>
          </cell>
          <cell r="E49">
            <v>585</v>
          </cell>
        </row>
        <row r="50">
          <cell r="A50" t="str">
            <v>20A</v>
          </cell>
          <cell r="B50">
            <v>1230515.1646191464</v>
          </cell>
          <cell r="C50">
            <v>1139986.2872384663</v>
          </cell>
          <cell r="D50">
            <v>717.52854041212333</v>
          </cell>
          <cell r="E50">
            <v>559</v>
          </cell>
        </row>
        <row r="51">
          <cell r="A51" t="str">
            <v>16A</v>
          </cell>
          <cell r="B51">
            <v>1230490.9465708486</v>
          </cell>
          <cell r="C51">
            <v>1139953.568732844</v>
          </cell>
          <cell r="D51">
            <v>716.04096664480971</v>
          </cell>
          <cell r="E51">
            <v>525</v>
          </cell>
        </row>
        <row r="52">
          <cell r="A52" t="str">
            <v>C65</v>
          </cell>
          <cell r="B52">
            <v>1230455.9806442061</v>
          </cell>
          <cell r="C52">
            <v>1139899.5962401493</v>
          </cell>
          <cell r="D52">
            <v>714.55346892869454</v>
          </cell>
          <cell r="E52">
            <v>493</v>
          </cell>
        </row>
        <row r="53">
          <cell r="A53" t="str">
            <v>37A</v>
          </cell>
          <cell r="B53">
            <v>1230449.0128702864</v>
          </cell>
          <cell r="C53">
            <v>1139882.8454853173</v>
          </cell>
          <cell r="D53">
            <v>713.82613252246881</v>
          </cell>
          <cell r="E53">
            <v>503</v>
          </cell>
        </row>
        <row r="54">
          <cell r="A54" t="str">
            <v>21A</v>
          </cell>
          <cell r="B54">
            <v>1230447.3776563893</v>
          </cell>
          <cell r="C54">
            <v>1139878.8806847441</v>
          </cell>
          <cell r="D54">
            <v>713.63697422336816</v>
          </cell>
          <cell r="E54">
            <v>455</v>
          </cell>
        </row>
        <row r="55">
          <cell r="A55" t="str">
            <v>40A</v>
          </cell>
          <cell r="B55">
            <v>1230403.6853177438</v>
          </cell>
          <cell r="C55">
            <v>1139768.5259358813</v>
          </cell>
          <cell r="D55">
            <v>704.64109911207106</v>
          </cell>
          <cell r="E55">
            <v>394</v>
          </cell>
        </row>
        <row r="56">
          <cell r="A56" t="str">
            <v>42A</v>
          </cell>
          <cell r="B56">
            <v>1230476.2323611036</v>
          </cell>
          <cell r="C56">
            <v>1140105.557678771</v>
          </cell>
          <cell r="D56">
            <v>727.52591500558594</v>
          </cell>
          <cell r="E56">
            <v>655</v>
          </cell>
        </row>
        <row r="57">
          <cell r="A57" t="str">
            <v>45A</v>
          </cell>
          <cell r="B57">
            <v>1230431.301705379</v>
          </cell>
          <cell r="C57">
            <v>1140077.6947105753</v>
          </cell>
          <cell r="D57">
            <v>724.56890518959699</v>
          </cell>
          <cell r="E57">
            <v>3</v>
          </cell>
        </row>
        <row r="58">
          <cell r="A58" t="str">
            <v>43A</v>
          </cell>
          <cell r="B58">
            <v>1230447.1183368943</v>
          </cell>
          <cell r="C58">
            <v>1140066.6858829642</v>
          </cell>
          <cell r="D58">
            <v>724.06805408539549</v>
          </cell>
          <cell r="E58">
            <v>603</v>
          </cell>
        </row>
        <row r="59">
          <cell r="A59" t="str">
            <v>44A</v>
          </cell>
          <cell r="B59">
            <v>1230463.0612507486</v>
          </cell>
          <cell r="C59">
            <v>1140055.5164107522</v>
          </cell>
          <cell r="D59">
            <v>723.84460479080133</v>
          </cell>
          <cell r="E59">
            <v>618</v>
          </cell>
        </row>
        <row r="60">
          <cell r="A60" t="str">
            <v>34A</v>
          </cell>
          <cell r="B60">
            <v>1230467.2808341035</v>
          </cell>
          <cell r="C60">
            <v>1140052.5337212239</v>
          </cell>
          <cell r="D60">
            <v>723.70945573876008</v>
          </cell>
          <cell r="E60">
            <v>617</v>
          </cell>
        </row>
        <row r="61">
          <cell r="A61" t="str">
            <v>47A</v>
          </cell>
          <cell r="B61">
            <v>1230450.6515880432</v>
          </cell>
          <cell r="C61">
            <v>1140022.9970072773</v>
          </cell>
          <cell r="D61">
            <v>720.70065900470513</v>
          </cell>
          <cell r="E61">
            <v>16</v>
          </cell>
        </row>
        <row r="62">
          <cell r="A62" t="str">
            <v>35A</v>
          </cell>
          <cell r="B62">
            <v>1230430.5587216073</v>
          </cell>
          <cell r="C62">
            <v>1139987.3606055956</v>
          </cell>
          <cell r="D62">
            <v>717.75432137390692</v>
          </cell>
          <cell r="E62">
            <v>32</v>
          </cell>
        </row>
        <row r="63">
          <cell r="A63" t="str">
            <v>9A</v>
          </cell>
          <cell r="B63">
            <v>1230638.4556704983</v>
          </cell>
          <cell r="C63">
            <v>1139904.5295886307</v>
          </cell>
          <cell r="D63">
            <v>740.59689688308208</v>
          </cell>
          <cell r="E63">
            <v>970</v>
          </cell>
        </row>
        <row r="64">
          <cell r="A64" t="str">
            <v>50A</v>
          </cell>
          <cell r="B64">
            <v>1230384.286961182</v>
          </cell>
          <cell r="C64">
            <v>1139905.0792415824</v>
          </cell>
          <cell r="D64">
            <v>711.42602784577196</v>
          </cell>
          <cell r="E64">
            <v>150</v>
          </cell>
        </row>
        <row r="65">
          <cell r="A65" t="str">
            <v>53A</v>
          </cell>
          <cell r="B65">
            <v>1230353.6884495721</v>
          </cell>
          <cell r="C65">
            <v>1139849.7378438222</v>
          </cell>
          <cell r="D65">
            <v>706.3415082309524</v>
          </cell>
          <cell r="E65">
            <v>357</v>
          </cell>
        </row>
        <row r="66">
          <cell r="A66" t="str">
            <v>52A</v>
          </cell>
          <cell r="B66">
            <v>1230323.0302352628</v>
          </cell>
          <cell r="C66">
            <v>1139794.5512793446</v>
          </cell>
          <cell r="D66">
            <v>702.19612678727549</v>
          </cell>
          <cell r="E66">
            <v>188</v>
          </cell>
        </row>
        <row r="67">
          <cell r="A67" t="str">
            <v>54A</v>
          </cell>
          <cell r="B67">
            <v>1230287.4479119428</v>
          </cell>
          <cell r="C67">
            <v>1139731.0262439302</v>
          </cell>
          <cell r="D67">
            <v>697.30921947450781</v>
          </cell>
          <cell r="E67">
            <v>347</v>
          </cell>
        </row>
        <row r="68">
          <cell r="A68" t="str">
            <v>55A</v>
          </cell>
          <cell r="B68">
            <v>1230201.0309099909</v>
          </cell>
          <cell r="C68">
            <v>1139677.1934187177</v>
          </cell>
          <cell r="D68">
            <v>689.60356434230721</v>
          </cell>
          <cell r="E68">
            <v>241</v>
          </cell>
        </row>
        <row r="69">
          <cell r="A69" t="str">
            <v>2A</v>
          </cell>
          <cell r="B69">
            <v>1230727.4603329871</v>
          </cell>
          <cell r="C69">
            <v>1139907.5240486166</v>
          </cell>
          <cell r="D69">
            <v>757.0318794051841</v>
          </cell>
          <cell r="E69">
            <v>1012</v>
          </cell>
        </row>
        <row r="70">
          <cell r="A70" t="str">
            <v>CJ101</v>
          </cell>
          <cell r="B70">
            <v>1230195.8232476742</v>
          </cell>
          <cell r="C70">
            <v>1139756.2648259012</v>
          </cell>
          <cell r="D70">
            <v>691.54104814957759</v>
          </cell>
          <cell r="E70">
            <v>268</v>
          </cell>
        </row>
        <row r="71">
          <cell r="A71" t="str">
            <v>62A</v>
          </cell>
          <cell r="B71">
            <v>1230264.1056410179</v>
          </cell>
          <cell r="C71">
            <v>1139827.6793292298</v>
          </cell>
          <cell r="D71">
            <v>701.95036303104132</v>
          </cell>
          <cell r="E71">
            <v>167</v>
          </cell>
        </row>
        <row r="72">
          <cell r="A72" t="str">
            <v>CJ15</v>
          </cell>
          <cell r="B72">
            <v>1230607.3459499411</v>
          </cell>
          <cell r="C72">
            <v>1139940.9729880458</v>
          </cell>
          <cell r="D72">
            <v>732.25256424840916</v>
          </cell>
          <cell r="E72">
            <v>752</v>
          </cell>
        </row>
        <row r="73">
          <cell r="A73" t="str">
            <v>CJ17</v>
          </cell>
          <cell r="B73">
            <v>1230604.065308759</v>
          </cell>
          <cell r="C73">
            <v>1139936.6437262767</v>
          </cell>
          <cell r="D73">
            <v>731.93965068001319</v>
          </cell>
          <cell r="E73">
            <v>753</v>
          </cell>
        </row>
        <row r="74">
          <cell r="A74" t="str">
            <v>CJ19</v>
          </cell>
          <cell r="B74">
            <v>1230600.6844500536</v>
          </cell>
          <cell r="C74">
            <v>1139932.2656770826</v>
          </cell>
          <cell r="D74">
            <v>731.62896006528581</v>
          </cell>
          <cell r="E74">
            <v>754</v>
          </cell>
        </row>
        <row r="75">
          <cell r="A75" t="str">
            <v>4A</v>
          </cell>
          <cell r="B75">
            <v>1230702.7053083596</v>
          </cell>
          <cell r="C75">
            <v>1139869.1692056614</v>
          </cell>
          <cell r="D75">
            <v>754.75707168560257</v>
          </cell>
          <cell r="E75">
            <v>960</v>
          </cell>
        </row>
        <row r="76">
          <cell r="A76" t="str">
            <v>10A</v>
          </cell>
          <cell r="B76">
            <v>1230599.2890066355</v>
          </cell>
          <cell r="C76">
            <v>1139930.0191216804</v>
          </cell>
          <cell r="D76">
            <v>731.7213043486762</v>
          </cell>
          <cell r="E76">
            <v>759</v>
          </cell>
        </row>
        <row r="77">
          <cell r="A77" t="str">
            <v>CJ41</v>
          </cell>
          <cell r="B77">
            <v>1230656.800934881</v>
          </cell>
          <cell r="C77">
            <v>1140238.7257760915</v>
          </cell>
          <cell r="D77">
            <v>743.07879056112563</v>
          </cell>
          <cell r="E77">
            <v>1326</v>
          </cell>
        </row>
        <row r="78">
          <cell r="A78" t="str">
            <v>CJ43</v>
          </cell>
          <cell r="B78">
            <v>1230658.2734256743</v>
          </cell>
          <cell r="C78">
            <v>1140220.0670939914</v>
          </cell>
          <cell r="D78">
            <v>741.59006132289812</v>
          </cell>
          <cell r="E78" t="str">
            <v>1321P</v>
          </cell>
        </row>
        <row r="79">
          <cell r="A79" t="str">
            <v>CJ45</v>
          </cell>
          <cell r="B79">
            <v>1230656.5739485673</v>
          </cell>
          <cell r="C79">
            <v>1140217.8526673131</v>
          </cell>
          <cell r="D79">
            <v>741.70281179333892</v>
          </cell>
          <cell r="E79">
            <v>1322</v>
          </cell>
        </row>
        <row r="80">
          <cell r="A80" t="str">
            <v>CJ47</v>
          </cell>
          <cell r="B80">
            <v>1230656.3171819767</v>
          </cell>
          <cell r="C80">
            <v>1140214.3236221662</v>
          </cell>
          <cell r="D80">
            <v>741.78570066470263</v>
          </cell>
          <cell r="E80">
            <v>1321</v>
          </cell>
        </row>
        <row r="81">
          <cell r="A81" t="str">
            <v>CJ49</v>
          </cell>
          <cell r="B81">
            <v>1230653.8221704646</v>
          </cell>
          <cell r="C81">
            <v>1140197.7192473742</v>
          </cell>
          <cell r="D81">
            <v>741.2268548662588</v>
          </cell>
          <cell r="E81">
            <v>1318</v>
          </cell>
        </row>
        <row r="82">
          <cell r="A82" t="str">
            <v>CJ49A</v>
          </cell>
          <cell r="B82">
            <v>1230603.236519668</v>
          </cell>
          <cell r="C82">
            <v>1140149.1809287791</v>
          </cell>
          <cell r="D82">
            <v>737.45054040577065</v>
          </cell>
          <cell r="E82">
            <v>1306</v>
          </cell>
        </row>
        <row r="83">
          <cell r="A83" t="str">
            <v>6A</v>
          </cell>
          <cell r="B83">
            <v>1230675.4260658515</v>
          </cell>
          <cell r="C83">
            <v>1139884.454908974</v>
          </cell>
          <cell r="D83">
            <v>748.85262489569197</v>
          </cell>
          <cell r="E83">
            <v>964</v>
          </cell>
        </row>
        <row r="84">
          <cell r="A84" t="str">
            <v>27A</v>
          </cell>
          <cell r="B84">
            <v>1230564.2118130601</v>
          </cell>
          <cell r="C84">
            <v>1140117.1391253571</v>
          </cell>
          <cell r="D84">
            <v>727.26343526394749</v>
          </cell>
          <cell r="E84">
            <v>1222</v>
          </cell>
        </row>
        <row r="85">
          <cell r="A85" t="str">
            <v>8A</v>
          </cell>
          <cell r="B85">
            <v>1230659.4820731832</v>
          </cell>
          <cell r="C85">
            <v>1139942.9029158121</v>
          </cell>
          <cell r="D85">
            <v>741.13388318292118</v>
          </cell>
          <cell r="E85">
            <v>742</v>
          </cell>
        </row>
        <row r="86">
          <cell r="A86" t="str">
            <v>22A</v>
          </cell>
          <cell r="B86">
            <v>1230422.2817002386</v>
          </cell>
          <cell r="C86">
            <v>1139887.2894362984</v>
          </cell>
          <cell r="D86">
            <v>710.07337808518582</v>
          </cell>
          <cell r="E86">
            <v>481</v>
          </cell>
        </row>
        <row r="87">
          <cell r="A87" t="str">
            <v>CJ71</v>
          </cell>
          <cell r="B87">
            <v>1230441.6328071733</v>
          </cell>
          <cell r="C87">
            <v>1139862.728243714</v>
          </cell>
          <cell r="D87">
            <v>713.16478950515852</v>
          </cell>
          <cell r="E87">
            <v>452</v>
          </cell>
        </row>
        <row r="88">
          <cell r="A88" t="str">
            <v>41A</v>
          </cell>
          <cell r="B88">
            <v>1230372.2922490356</v>
          </cell>
          <cell r="C88">
            <v>1139687.7856683882</v>
          </cell>
          <cell r="D88">
            <v>696.37646597910475</v>
          </cell>
          <cell r="E88">
            <v>426</v>
          </cell>
        </row>
        <row r="89">
          <cell r="A89" t="str">
            <v>5A</v>
          </cell>
          <cell r="B89">
            <v>1230701</v>
          </cell>
          <cell r="C89">
            <v>1139923.31</v>
          </cell>
          <cell r="D89">
            <v>749.96</v>
          </cell>
        </row>
        <row r="90">
          <cell r="A90" t="str">
            <v>1BOX</v>
          </cell>
          <cell r="B90">
            <v>1230549.3663000001</v>
          </cell>
          <cell r="C90">
            <v>1140016.7058999999</v>
          </cell>
          <cell r="D90">
            <v>720.06</v>
          </cell>
        </row>
        <row r="91">
          <cell r="A91" t="str">
            <v>3A</v>
          </cell>
          <cell r="B91">
            <v>1230715.737</v>
          </cell>
          <cell r="C91">
            <v>1139859.4580000001</v>
          </cell>
          <cell r="D91">
            <v>755</v>
          </cell>
        </row>
        <row r="92">
          <cell r="A92" t="str">
            <v>TC2</v>
          </cell>
          <cell r="B92">
            <v>1230656.6388000001</v>
          </cell>
          <cell r="C92">
            <v>1139937.7142</v>
          </cell>
          <cell r="D92">
            <v>741.09</v>
          </cell>
        </row>
        <row r="93">
          <cell r="A93" t="str">
            <v>2BOX</v>
          </cell>
          <cell r="B93">
            <v>1230425.4210999999</v>
          </cell>
          <cell r="C93">
            <v>1139822.6486</v>
          </cell>
          <cell r="D93">
            <v>708.65</v>
          </cell>
        </row>
        <row r="94">
          <cell r="A94" t="str">
            <v>7A</v>
          </cell>
          <cell r="B94">
            <v>1230658.4561000001</v>
          </cell>
          <cell r="C94">
            <v>1139857.5865</v>
          </cell>
          <cell r="D94">
            <v>748.9</v>
          </cell>
        </row>
        <row r="95">
          <cell r="A95" t="str">
            <v>3BOX</v>
          </cell>
          <cell r="B95">
            <v>1230420.1018999999</v>
          </cell>
          <cell r="C95">
            <v>1139888.7707</v>
          </cell>
          <cell r="D95">
            <v>709.5</v>
          </cell>
        </row>
        <row r="96">
          <cell r="A96" t="str">
            <v>TC6</v>
          </cell>
          <cell r="B96">
            <v>1230420.0493999999</v>
          </cell>
          <cell r="C96">
            <v>1139808.8299</v>
          </cell>
          <cell r="D96">
            <v>709.8</v>
          </cell>
        </row>
        <row r="97">
          <cell r="A97" t="str">
            <v>4BOX</v>
          </cell>
          <cell r="B97">
            <v>1230368.0134000001</v>
          </cell>
          <cell r="C97">
            <v>1139783.3049000001</v>
          </cell>
          <cell r="D97">
            <v>700.7</v>
          </cell>
        </row>
        <row r="98">
          <cell r="A98" t="str">
            <v>5BOX</v>
          </cell>
          <cell r="B98">
            <v>1230346.2785</v>
          </cell>
          <cell r="C98">
            <v>1139696.1945</v>
          </cell>
          <cell r="D98">
            <v>694.7</v>
          </cell>
        </row>
        <row r="99">
          <cell r="A99" t="str">
            <v>TC5</v>
          </cell>
          <cell r="B99">
            <v>1230676.9708</v>
          </cell>
          <cell r="C99">
            <v>1140215.5414</v>
          </cell>
          <cell r="D99">
            <v>742.45</v>
          </cell>
        </row>
        <row r="100">
          <cell r="A100" t="str">
            <v>25A</v>
          </cell>
          <cell r="B100">
            <v>1230659.5674000001</v>
          </cell>
          <cell r="C100">
            <v>1140193.2359</v>
          </cell>
          <cell r="D100">
            <v>740.8</v>
          </cell>
        </row>
        <row r="101">
          <cell r="A101" t="str">
            <v>26A</v>
          </cell>
          <cell r="B101">
            <v>1230606.7350999999</v>
          </cell>
          <cell r="C101">
            <v>1140143.5482000001</v>
          </cell>
          <cell r="D101">
            <v>733.7</v>
          </cell>
        </row>
        <row r="102">
          <cell r="A102" t="str">
            <v>6BOX</v>
          </cell>
          <cell r="B102">
            <v>1230509.9378</v>
          </cell>
          <cell r="C102">
            <v>1139991.3115000001</v>
          </cell>
          <cell r="D102">
            <v>717.25</v>
          </cell>
        </row>
        <row r="103">
          <cell r="A103" t="str">
            <v>30A</v>
          </cell>
          <cell r="B103">
            <v>1230503.6251000001</v>
          </cell>
          <cell r="C103">
            <v>1140083.5649999999</v>
          </cell>
          <cell r="D103">
            <v>726.7</v>
          </cell>
        </row>
        <row r="104">
          <cell r="A104" t="str">
            <v>TC3</v>
          </cell>
          <cell r="B104">
            <v>1230481.0033</v>
          </cell>
          <cell r="C104">
            <v>1140076.8818999999</v>
          </cell>
          <cell r="D104">
            <v>726.1</v>
          </cell>
        </row>
        <row r="105">
          <cell r="A105" t="str">
            <v>36A</v>
          </cell>
          <cell r="B105">
            <v>1230482.9387000001</v>
          </cell>
          <cell r="C105">
            <v>1139958.0362</v>
          </cell>
          <cell r="D105">
            <v>715.51900000000001</v>
          </cell>
          <cell r="E105">
            <v>573</v>
          </cell>
        </row>
        <row r="106">
          <cell r="A106" t="str">
            <v>49A</v>
          </cell>
          <cell r="B106">
            <v>1230412.4031</v>
          </cell>
          <cell r="C106">
            <v>1139891.9147000001</v>
          </cell>
          <cell r="D106">
            <v>710.16</v>
          </cell>
        </row>
        <row r="107">
          <cell r="A107" t="str">
            <v>56A</v>
          </cell>
          <cell r="B107">
            <v>1230151.1085000001</v>
          </cell>
          <cell r="C107">
            <v>1139671.7341</v>
          </cell>
          <cell r="D107">
            <v>684.39</v>
          </cell>
        </row>
        <row r="108">
          <cell r="A108" t="str">
            <v>57A</v>
          </cell>
          <cell r="B108">
            <v>1230129.8374999999</v>
          </cell>
          <cell r="C108">
            <v>1139669.4076</v>
          </cell>
          <cell r="D108">
            <v>682.52200000000005</v>
          </cell>
          <cell r="E108">
            <v>274</v>
          </cell>
        </row>
        <row r="109">
          <cell r="A109" t="str">
            <v>TC8</v>
          </cell>
          <cell r="B109">
            <v>1230369.9134</v>
          </cell>
          <cell r="C109">
            <v>1140020.5263</v>
          </cell>
          <cell r="D109">
            <v>718.5</v>
          </cell>
        </row>
        <row r="110">
          <cell r="A110" t="str">
            <v>63A</v>
          </cell>
          <cell r="B110">
            <v>1230237.3966999999</v>
          </cell>
          <cell r="C110">
            <v>1139748.7579000001</v>
          </cell>
          <cell r="D110">
            <v>695.6</v>
          </cell>
        </row>
        <row r="111">
          <cell r="A111" t="str">
            <v>64A</v>
          </cell>
          <cell r="B111">
            <v>1230202.5909</v>
          </cell>
          <cell r="C111">
            <v>1139768.3234000001</v>
          </cell>
          <cell r="D111">
            <v>692.75</v>
          </cell>
        </row>
        <row r="112">
          <cell r="A112" t="str">
            <v>65A</v>
          </cell>
          <cell r="B112">
            <v>1230188.9848</v>
          </cell>
          <cell r="C112">
            <v>1139775.9717999999</v>
          </cell>
          <cell r="D112">
            <v>692.5</v>
          </cell>
        </row>
        <row r="113">
          <cell r="A113" t="str">
            <v>TC15</v>
          </cell>
          <cell r="B113">
            <v>1230633.7027</v>
          </cell>
          <cell r="C113">
            <v>1139895.8476</v>
          </cell>
          <cell r="D113">
            <v>740.9</v>
          </cell>
        </row>
        <row r="114">
          <cell r="A114" t="str">
            <v>7BOX</v>
          </cell>
          <cell r="B114">
            <v>1230484.5432</v>
          </cell>
          <cell r="C114">
            <v>1139957.2394000001</v>
          </cell>
          <cell r="D114">
            <v>715.45</v>
          </cell>
        </row>
        <row r="115">
          <cell r="A115" t="str">
            <v>42A</v>
          </cell>
          <cell r="B115">
            <v>1230343.0604999999</v>
          </cell>
          <cell r="C115">
            <v>1139793.5626000001</v>
          </cell>
          <cell r="D115">
            <v>701.95</v>
          </cell>
        </row>
        <row r="116">
          <cell r="A116" t="str">
            <v>1A</v>
          </cell>
          <cell r="B116">
            <v>1230750.8225</v>
          </cell>
          <cell r="C116">
            <v>1139893.5689000001</v>
          </cell>
          <cell r="D116">
            <v>764.2</v>
          </cell>
        </row>
        <row r="117">
          <cell r="A117" t="str">
            <v>CJ1A</v>
          </cell>
          <cell r="B117">
            <v>1230733.8318</v>
          </cell>
          <cell r="C117">
            <v>1139902.9055999999</v>
          </cell>
          <cell r="D117">
            <v>759.029</v>
          </cell>
        </row>
        <row r="118">
          <cell r="A118" t="str">
            <v>CJ105</v>
          </cell>
          <cell r="B118">
            <v>1230006.5765</v>
          </cell>
          <cell r="C118">
            <v>1139657.9306999999</v>
          </cell>
          <cell r="D118">
            <v>678.43100000000004</v>
          </cell>
        </row>
        <row r="119">
          <cell r="A119" t="str">
            <v>CJ106</v>
          </cell>
          <cell r="B119">
            <v>1230010.4236999999</v>
          </cell>
          <cell r="C119">
            <v>1139670.9727</v>
          </cell>
          <cell r="D119">
            <v>677.02300000000002</v>
          </cell>
        </row>
        <row r="120">
          <cell r="A120" t="str">
            <v>24A</v>
          </cell>
          <cell r="B120">
            <v>1230682.7918</v>
          </cell>
          <cell r="C120">
            <v>1140223.5697000001</v>
          </cell>
          <cell r="D120">
            <v>743</v>
          </cell>
        </row>
        <row r="121">
          <cell r="A121" t="str">
            <v>66A</v>
          </cell>
          <cell r="B121">
            <v>1230178.7875000001</v>
          </cell>
          <cell r="C121">
            <v>1139724.4816000001</v>
          </cell>
          <cell r="D121">
            <v>688</v>
          </cell>
        </row>
        <row r="123">
          <cell r="A123" t="str">
            <v>COLECTOR ZONA ORIENTAL</v>
          </cell>
        </row>
        <row r="125">
          <cell r="A125" t="str">
            <v>CO1</v>
          </cell>
          <cell r="B125">
            <v>1230760.5697000001</v>
          </cell>
          <cell r="C125">
            <v>1139925.6342</v>
          </cell>
          <cell r="D125">
            <v>756</v>
          </cell>
        </row>
        <row r="126">
          <cell r="A126" t="str">
            <v>CO2</v>
          </cell>
          <cell r="B126">
            <v>1230744.4058999999</v>
          </cell>
          <cell r="C126">
            <v>1139926.6244999999</v>
          </cell>
          <cell r="D126">
            <v>753.4</v>
          </cell>
        </row>
        <row r="127">
          <cell r="A127" t="str">
            <v>CO3</v>
          </cell>
          <cell r="B127">
            <v>1230729.9694000001</v>
          </cell>
          <cell r="C127">
            <v>1139926.2071</v>
          </cell>
          <cell r="D127">
            <v>751.2</v>
          </cell>
        </row>
        <row r="128">
          <cell r="A128" t="str">
            <v>CO4</v>
          </cell>
          <cell r="B128">
            <v>1230713.4782</v>
          </cell>
          <cell r="C128">
            <v>1139930.0104</v>
          </cell>
          <cell r="D128">
            <v>747.5</v>
          </cell>
        </row>
        <row r="129">
          <cell r="A129" t="str">
            <v>CO5</v>
          </cell>
          <cell r="B129">
            <v>1230702.5314</v>
          </cell>
          <cell r="C129">
            <v>1139946.7542999999</v>
          </cell>
          <cell r="D129">
            <v>744.1</v>
          </cell>
        </row>
        <row r="130">
          <cell r="A130" t="str">
            <v>CO6</v>
          </cell>
          <cell r="B130">
            <v>1230692.3537999999</v>
          </cell>
          <cell r="C130">
            <v>1139954.477</v>
          </cell>
          <cell r="D130">
            <v>741.6</v>
          </cell>
        </row>
        <row r="131">
          <cell r="A131" t="str">
            <v>CO7</v>
          </cell>
          <cell r="B131">
            <v>1230678.6369</v>
          </cell>
          <cell r="C131">
            <v>1139959.7597000001</v>
          </cell>
          <cell r="D131">
            <v>738</v>
          </cell>
        </row>
        <row r="132">
          <cell r="A132" t="str">
            <v>CO8</v>
          </cell>
          <cell r="B132">
            <v>1230670.0101000001</v>
          </cell>
          <cell r="C132">
            <v>1139956.4565999999</v>
          </cell>
          <cell r="D132">
            <v>735.9</v>
          </cell>
        </row>
        <row r="133">
          <cell r="A133" t="str">
            <v>CO9</v>
          </cell>
          <cell r="B133">
            <v>1230651.5776</v>
          </cell>
          <cell r="C133">
            <v>1139969.9201</v>
          </cell>
          <cell r="D133">
            <v>733</v>
          </cell>
        </row>
        <row r="134">
          <cell r="A134" t="str">
            <v>CO10</v>
          </cell>
          <cell r="B134">
            <v>1230644.5260999999</v>
          </cell>
          <cell r="C134">
            <v>1139988.7246000001</v>
          </cell>
          <cell r="D134">
            <v>730.5</v>
          </cell>
        </row>
        <row r="135">
          <cell r="A135" t="str">
            <v>CO11</v>
          </cell>
          <cell r="B135">
            <v>1230628.0003</v>
          </cell>
          <cell r="C135">
            <v>1140002.1703000001</v>
          </cell>
          <cell r="D135">
            <v>727</v>
          </cell>
        </row>
        <row r="136">
          <cell r="A136" t="str">
            <v>CO12</v>
          </cell>
          <cell r="B136">
            <v>1230616.7156</v>
          </cell>
          <cell r="C136">
            <v>1140009.5915000001</v>
          </cell>
          <cell r="D136">
            <v>725.7</v>
          </cell>
        </row>
        <row r="137">
          <cell r="A137" t="str">
            <v>CO13</v>
          </cell>
          <cell r="B137">
            <v>1230616.9386</v>
          </cell>
          <cell r="C137">
            <v>1140016.7202999999</v>
          </cell>
          <cell r="D137">
            <v>725</v>
          </cell>
        </row>
        <row r="138">
          <cell r="A138" t="str">
            <v>CO14</v>
          </cell>
          <cell r="B138">
            <v>1230579.4929</v>
          </cell>
          <cell r="C138">
            <v>1140031.1928000001</v>
          </cell>
          <cell r="D138">
            <v>724.4</v>
          </cell>
        </row>
        <row r="139">
          <cell r="A139" t="str">
            <v>CO15</v>
          </cell>
          <cell r="B139">
            <v>1230572.7822</v>
          </cell>
          <cell r="C139">
            <v>1140043.9216</v>
          </cell>
          <cell r="D139">
            <v>723.5</v>
          </cell>
        </row>
        <row r="141">
          <cell r="A141" t="str">
            <v>colector box A</v>
          </cell>
        </row>
        <row r="143">
          <cell r="A143" t="str">
            <v>CBA1</v>
          </cell>
          <cell r="B143">
            <v>1230713.115</v>
          </cell>
          <cell r="C143">
            <v>1139834.5944000001</v>
          </cell>
          <cell r="D143">
            <v>750</v>
          </cell>
        </row>
        <row r="144">
          <cell r="A144" t="str">
            <v>CBA2</v>
          </cell>
          <cell r="B144">
            <v>1230687.8367999999</v>
          </cell>
          <cell r="C144">
            <v>1139836.9509999999</v>
          </cell>
          <cell r="D144">
            <v>745.7</v>
          </cell>
        </row>
        <row r="145">
          <cell r="A145" t="str">
            <v>CBA3</v>
          </cell>
          <cell r="B145">
            <v>1230656.3004999999</v>
          </cell>
          <cell r="C145">
            <v>1139834.0046999999</v>
          </cell>
          <cell r="D145">
            <v>741.1</v>
          </cell>
        </row>
        <row r="146">
          <cell r="A146" t="str">
            <v>CBA4</v>
          </cell>
          <cell r="B146">
            <v>1230646.1743000001</v>
          </cell>
          <cell r="C146">
            <v>1139836.5651</v>
          </cell>
          <cell r="D146">
            <v>740.3</v>
          </cell>
        </row>
        <row r="147">
          <cell r="A147" t="str">
            <v>CBA5</v>
          </cell>
          <cell r="B147">
            <v>1230606.8503</v>
          </cell>
          <cell r="C147">
            <v>1139847.2457999999</v>
          </cell>
          <cell r="D147">
            <v>735.8</v>
          </cell>
        </row>
        <row r="148">
          <cell r="A148" t="str">
            <v>CBA6</v>
          </cell>
          <cell r="B148">
            <v>1230587.4417000001</v>
          </cell>
          <cell r="C148">
            <v>1139848.9723</v>
          </cell>
          <cell r="D148">
            <v>731</v>
          </cell>
        </row>
        <row r="149">
          <cell r="A149" t="str">
            <v>CBA7</v>
          </cell>
          <cell r="B149">
            <v>1230574.0056</v>
          </cell>
          <cell r="C149">
            <v>1139842.0692</v>
          </cell>
          <cell r="D149">
            <v>729.5</v>
          </cell>
        </row>
        <row r="150">
          <cell r="A150" t="str">
            <v>CBA8</v>
          </cell>
          <cell r="B150">
            <v>1230525.4267</v>
          </cell>
          <cell r="C150">
            <v>1139823.3795</v>
          </cell>
          <cell r="D150">
            <v>722.5</v>
          </cell>
        </row>
        <row r="151">
          <cell r="A151" t="str">
            <v>CBA9</v>
          </cell>
          <cell r="B151">
            <v>1230496.3322000001</v>
          </cell>
          <cell r="C151">
            <v>1139812.2349</v>
          </cell>
          <cell r="D151">
            <v>717.8</v>
          </cell>
        </row>
        <row r="152">
          <cell r="A152" t="str">
            <v>CBA10</v>
          </cell>
          <cell r="B152">
            <v>1230487.5656999999</v>
          </cell>
          <cell r="C152">
            <v>1139808.7745000001</v>
          </cell>
          <cell r="D152">
            <v>717.2</v>
          </cell>
        </row>
        <row r="153">
          <cell r="A153" t="str">
            <v>CBA11</v>
          </cell>
          <cell r="B153">
            <v>1230473.2764000001</v>
          </cell>
          <cell r="C153">
            <v>1139803.5279000001</v>
          </cell>
          <cell r="D153">
            <v>715</v>
          </cell>
        </row>
        <row r="154">
          <cell r="A154" t="str">
            <v>CBA12</v>
          </cell>
          <cell r="B154">
            <v>1230456.4838</v>
          </cell>
          <cell r="C154">
            <v>1139808.3465</v>
          </cell>
          <cell r="D154">
            <v>712.5</v>
          </cell>
        </row>
        <row r="155">
          <cell r="A155" t="str">
            <v>CBA13</v>
          </cell>
          <cell r="B155">
            <v>1230428.6399000001</v>
          </cell>
          <cell r="C155">
            <v>1139818.4783000001</v>
          </cell>
          <cell r="D155">
            <v>709.1</v>
          </cell>
        </row>
        <row r="156">
          <cell r="A156" t="str">
            <v>39A</v>
          </cell>
          <cell r="B156">
            <v>1230423.9021000001</v>
          </cell>
          <cell r="C156">
            <v>1139818.8485000001</v>
          </cell>
          <cell r="D156">
            <v>708.2</v>
          </cell>
        </row>
        <row r="157">
          <cell r="A157" t="str">
            <v>CBA14</v>
          </cell>
          <cell r="B157">
            <v>1230418.5308000001</v>
          </cell>
          <cell r="C157">
            <v>1139820.5260999999</v>
          </cell>
          <cell r="D157">
            <v>708.2</v>
          </cell>
        </row>
        <row r="158">
          <cell r="A158" t="str">
            <v>CBA15</v>
          </cell>
          <cell r="B158">
            <v>1230394.2157000001</v>
          </cell>
          <cell r="C158">
            <v>1139825.6507999999</v>
          </cell>
          <cell r="D158">
            <v>705.5</v>
          </cell>
        </row>
        <row r="159">
          <cell r="A159" t="str">
            <v>CBA16</v>
          </cell>
          <cell r="B159">
            <v>1230368.9273000001</v>
          </cell>
          <cell r="C159">
            <v>1139783.7566</v>
          </cell>
          <cell r="D159">
            <v>700.7</v>
          </cell>
        </row>
        <row r="160">
          <cell r="A160" t="str">
            <v>CBA17</v>
          </cell>
          <cell r="B160">
            <v>1230363.3681999999</v>
          </cell>
          <cell r="C160">
            <v>1139724.0345000001</v>
          </cell>
          <cell r="D160">
            <v>696.9</v>
          </cell>
        </row>
        <row r="161">
          <cell r="A161" t="str">
            <v>CBA18</v>
          </cell>
          <cell r="B161">
            <v>1230348.0019</v>
          </cell>
          <cell r="C161">
            <v>1139697.0767999999</v>
          </cell>
          <cell r="D161">
            <v>695</v>
          </cell>
        </row>
        <row r="162">
          <cell r="A162" t="str">
            <v>C INT</v>
          </cell>
          <cell r="B162">
            <v>1230312.8977000001</v>
          </cell>
          <cell r="C162">
            <v>1139608.6253</v>
          </cell>
          <cell r="D162">
            <v>685.59</v>
          </cell>
        </row>
        <row r="164">
          <cell r="A164" t="str">
            <v>COLECTOR BOX B</v>
          </cell>
        </row>
        <row r="166">
          <cell r="A166" t="str">
            <v>CBB1</v>
          </cell>
          <cell r="B166">
            <v>1230419.3577000001</v>
          </cell>
          <cell r="C166">
            <v>1139885.0294999999</v>
          </cell>
          <cell r="D166">
            <v>710.1</v>
          </cell>
        </row>
        <row r="167">
          <cell r="A167" t="str">
            <v>CBB2</v>
          </cell>
          <cell r="B167">
            <v>1230396.5796000001</v>
          </cell>
          <cell r="C167">
            <v>1139831.0075000001</v>
          </cell>
          <cell r="D167">
            <v>706</v>
          </cell>
        </row>
        <row r="169">
          <cell r="A169" t="str">
            <v xml:space="preserve">COLECTOR ORIENTAL BOX A </v>
          </cell>
        </row>
        <row r="171">
          <cell r="A171" t="str">
            <v>CBA19</v>
          </cell>
          <cell r="B171">
            <v>1230711.7822</v>
          </cell>
          <cell r="C171">
            <v>1139842.6653</v>
          </cell>
          <cell r="D171">
            <v>750.8</v>
          </cell>
        </row>
        <row r="172">
          <cell r="A172" t="str">
            <v>CBA20</v>
          </cell>
          <cell r="B172">
            <v>1230686.3729000001</v>
          </cell>
          <cell r="C172">
            <v>1139844.1477000001</v>
          </cell>
          <cell r="D172">
            <v>746.2</v>
          </cell>
        </row>
        <row r="173">
          <cell r="A173" t="str">
            <v>CBA21</v>
          </cell>
          <cell r="B173">
            <v>1230653.9243000001</v>
          </cell>
          <cell r="C173">
            <v>1139840.5776</v>
          </cell>
          <cell r="D173">
            <v>741.5</v>
          </cell>
        </row>
        <row r="174">
          <cell r="A174" t="str">
            <v>CBA22</v>
          </cell>
          <cell r="B174">
            <v>1230648.024</v>
          </cell>
          <cell r="C174">
            <v>1139840.5715000001</v>
          </cell>
          <cell r="D174">
            <v>740.6</v>
          </cell>
        </row>
        <row r="175">
          <cell r="A175" t="str">
            <v>CBA23</v>
          </cell>
          <cell r="B175">
            <v>1230609.4617000001</v>
          </cell>
          <cell r="C175">
            <v>1139850.2383000001</v>
          </cell>
          <cell r="D175">
            <v>734.9</v>
          </cell>
        </row>
        <row r="176">
          <cell r="A176" t="str">
            <v>CBA24</v>
          </cell>
          <cell r="B176">
            <v>1230585.7468000001</v>
          </cell>
          <cell r="C176">
            <v>1139855.0408999999</v>
          </cell>
          <cell r="D176">
            <v>731.1</v>
          </cell>
        </row>
        <row r="177">
          <cell r="A177" t="str">
            <v>CBA25</v>
          </cell>
          <cell r="B177">
            <v>1230567.6882</v>
          </cell>
          <cell r="C177">
            <v>1139850.9746999999</v>
          </cell>
          <cell r="D177">
            <v>728.6</v>
          </cell>
        </row>
        <row r="178">
          <cell r="A178" t="str">
            <v>CBA26</v>
          </cell>
          <cell r="B178">
            <v>1230523.3644999999</v>
          </cell>
          <cell r="C178">
            <v>1139828.1155999999</v>
          </cell>
          <cell r="D178">
            <v>721.7</v>
          </cell>
        </row>
        <row r="179">
          <cell r="A179" t="str">
            <v>CBA27</v>
          </cell>
          <cell r="B179">
            <v>1230491.5870000001</v>
          </cell>
          <cell r="C179">
            <v>1139829.2348</v>
          </cell>
          <cell r="D179">
            <v>718</v>
          </cell>
        </row>
        <row r="180">
          <cell r="A180" t="str">
            <v>CBA28</v>
          </cell>
          <cell r="B180">
            <v>1230492.3052999999</v>
          </cell>
          <cell r="C180">
            <v>1139829.2348</v>
          </cell>
          <cell r="D180">
            <v>719.4</v>
          </cell>
        </row>
        <row r="181">
          <cell r="A181" t="str">
            <v>CBA29</v>
          </cell>
          <cell r="B181">
            <v>1230472.0097000001</v>
          </cell>
          <cell r="C181">
            <v>1139812.0643</v>
          </cell>
          <cell r="D181">
            <v>714.9</v>
          </cell>
        </row>
        <row r="182">
          <cell r="A182" t="str">
            <v>CBA30</v>
          </cell>
          <cell r="B182">
            <v>1230458.1917000001</v>
          </cell>
          <cell r="C182">
            <v>1139817.6477000001</v>
          </cell>
          <cell r="D182">
            <v>713.1</v>
          </cell>
        </row>
        <row r="183">
          <cell r="A183" t="str">
            <v>CBA31</v>
          </cell>
          <cell r="B183">
            <v>1230429.8459999999</v>
          </cell>
          <cell r="C183">
            <v>1139820.5708000001</v>
          </cell>
          <cell r="D183">
            <v>709.3</v>
          </cell>
        </row>
        <row r="184">
          <cell r="A184" t="str">
            <v>38A</v>
          </cell>
          <cell r="B184">
            <v>1230425.4149</v>
          </cell>
          <cell r="C184">
            <v>1139822.6394</v>
          </cell>
          <cell r="D184">
            <v>708.65</v>
          </cell>
        </row>
        <row r="186">
          <cell r="A186" t="str">
            <v>CBA32</v>
          </cell>
          <cell r="B186">
            <v>1230422.3628</v>
          </cell>
          <cell r="C186">
            <v>1139824.2901000001</v>
          </cell>
          <cell r="D186">
            <v>708.5</v>
          </cell>
        </row>
        <row r="188">
          <cell r="A188" t="str">
            <v>CBB3</v>
          </cell>
          <cell r="B188">
            <v>1230414.4006000001</v>
          </cell>
          <cell r="C188">
            <v>1139886.9310000001</v>
          </cell>
          <cell r="D188">
            <v>709.8</v>
          </cell>
        </row>
        <row r="189">
          <cell r="A189" t="str">
            <v>CBB4</v>
          </cell>
          <cell r="B189">
            <v>1230388.0264999999</v>
          </cell>
          <cell r="C189">
            <v>1139830.8847000001</v>
          </cell>
          <cell r="D189">
            <v>705.3</v>
          </cell>
        </row>
        <row r="190">
          <cell r="A190" t="str">
            <v>CBB5</v>
          </cell>
          <cell r="B190">
            <v>1230366.3677999999</v>
          </cell>
          <cell r="C190">
            <v>1139784.2826</v>
          </cell>
          <cell r="D190">
            <v>700.7</v>
          </cell>
        </row>
        <row r="191">
          <cell r="A191" t="str">
            <v>CBB6</v>
          </cell>
          <cell r="B191">
            <v>1230357.8365</v>
          </cell>
          <cell r="C191">
            <v>1139727.6780999999</v>
          </cell>
          <cell r="D191">
            <v>696.9</v>
          </cell>
        </row>
        <row r="192">
          <cell r="A192" t="str">
            <v>CBB7</v>
          </cell>
          <cell r="B192">
            <v>1230344.1435</v>
          </cell>
          <cell r="C192">
            <v>1139697.5441000001</v>
          </cell>
          <cell r="D192">
            <v>694.8</v>
          </cell>
        </row>
        <row r="194">
          <cell r="A194" t="str">
            <v xml:space="preserve">COLECTOR ZONA NORTE </v>
          </cell>
        </row>
      </sheetData>
      <sheetData sheetId="1" refreshError="1"/>
      <sheetData sheetId="2" refreshError="1"/>
      <sheetData sheetId="3"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s>
    <sheetDataSet>
      <sheetData sheetId="0" refreshError="1"/>
      <sheetData sheetId="1" refreshError="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F48" t="str">
            <v/>
          </cell>
          <cell r="G48" t="str">
            <v/>
          </cell>
          <cell r="J48" t="str">
            <v/>
          </cell>
          <cell r="L48" t="str">
            <v/>
          </cell>
          <cell r="M48" t="str">
            <v/>
          </cell>
          <cell r="N48" t="str">
            <v/>
          </cell>
          <cell r="O48" t="str">
            <v/>
          </cell>
          <cell r="P48" t="str">
            <v/>
          </cell>
          <cell r="S48" t="str">
            <v/>
          </cell>
          <cell r="U48" t="str">
            <v/>
          </cell>
          <cell r="X48">
            <v>0</v>
          </cell>
          <cell r="Y48" t="str">
            <v/>
          </cell>
          <cell r="AA48">
            <v>0</v>
          </cell>
          <cell r="AB48" t="str">
            <v/>
          </cell>
          <cell r="AC48" t="str">
            <v/>
          </cell>
          <cell r="AD48" t="str">
            <v/>
          </cell>
          <cell r="AE48" t="str">
            <v/>
          </cell>
          <cell r="AF48" t="str">
            <v/>
          </cell>
          <cell r="AG48" t="str">
            <v/>
          </cell>
          <cell r="AH48" t="str">
            <v/>
          </cell>
          <cell r="AI48" t="str">
            <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
      <sheetName val="MATERIALES"/>
      <sheetName val="CONCRETO 3000"/>
      <sheetName val="HIERRO "/>
      <sheetName val="FORMALETA"/>
      <sheetName val="EXCAVACION 1MTS"/>
      <sheetName val="RELLENO DE BRECHAS"/>
      <sheetName val="TUBERIA 3&quot;"/>
      <sheetName val="TUBERÍA 2&quot;"/>
      <sheetName val="UNION 3&quot;"/>
      <sheetName val="UNION 2&quot;"/>
      <sheetName val="BUJE 3X2"/>
      <sheetName val="TEE 4X4X3"/>
      <sheetName val="TEE 3&quot;"/>
      <sheetName val="TEE 2&quot;"/>
      <sheetName val="CODO 3&quot; 90º"/>
      <sheetName val="CODO 2&quot; 90º"/>
      <sheetName val="CRUZ 3X2"/>
      <sheetName val="CRUZ 3X3"/>
      <sheetName val="CRUZ 2X2"/>
      <sheetName val="VALVULA CONTROL 3&quot;"/>
      <sheetName val="VALVULA CONTROL 2&quot;"/>
      <sheetName val="HIDRANTE 3&quot;"/>
      <sheetName val="UNION DE 4&quot;"/>
      <sheetName val="INSTALACION TUB. 2&quot; - 3&quot;"/>
      <sheetName val="CAJILLAS VALVULA ,6X,6"/>
      <sheetName val="TUBERIA 0,5&quot;"/>
      <sheetName val="COLLAR 3&quot;X0,5&quot;"/>
      <sheetName val="COLLAR 2&quot;X0,5&quot;"/>
      <sheetName val="ADAPTADOR MACHO"/>
      <sheetName val="ADAPTADOR HEMBRA"/>
      <sheetName val="VALVULA DE BOLA 0,5"/>
      <sheetName val="MICROMEDIDOR"/>
      <sheetName val="CAJILLA CEMENTO AC"/>
      <sheetName val="TAPA HF CAJILLA"/>
      <sheetName val="CODO HG 0,5"/>
      <sheetName val="UNION HG 0,5"/>
      <sheetName val="BRECHA Y TAPADA"/>
      <sheetName val="INSTALCION 0,5"/>
      <sheetName val="INSTALCION DOMICILIARIA"/>
      <sheetName val="CUADRO RESUMEN2"/>
    </sheetNames>
    <sheetDataSet>
      <sheetData sheetId="0" refreshError="1"/>
      <sheetData sheetId="1">
        <row r="1">
          <cell r="A1" t="str">
            <v>Referencia</v>
          </cell>
          <cell r="B1" t="str">
            <v>Materiales</v>
          </cell>
          <cell r="C1" t="str">
            <v>Unidad</v>
          </cell>
          <cell r="D1" t="str">
            <v>Precio</v>
          </cell>
        </row>
        <row r="2">
          <cell r="A2">
            <v>1</v>
          </cell>
          <cell r="B2" t="str">
            <v>Cemento Gris</v>
          </cell>
          <cell r="C2" t="str">
            <v>Saco 50 Kg</v>
          </cell>
          <cell r="D2">
            <v>9500</v>
          </cell>
        </row>
        <row r="3">
          <cell r="A3">
            <v>2</v>
          </cell>
          <cell r="B3" t="str">
            <v>Arena</v>
          </cell>
          <cell r="C3" t="str">
            <v>m3</v>
          </cell>
          <cell r="D3">
            <v>25000</v>
          </cell>
        </row>
        <row r="4">
          <cell r="A4">
            <v>3</v>
          </cell>
          <cell r="B4" t="str">
            <v>Grava</v>
          </cell>
          <cell r="C4" t="str">
            <v>m3</v>
          </cell>
          <cell r="D4">
            <v>35000</v>
          </cell>
          <cell r="H4">
            <v>0.1</v>
          </cell>
        </row>
        <row r="5">
          <cell r="A5">
            <v>4</v>
          </cell>
          <cell r="B5" t="str">
            <v xml:space="preserve">Marerial de Recebo </v>
          </cell>
          <cell r="C5" t="str">
            <v>m3</v>
          </cell>
          <cell r="D5">
            <v>28000</v>
          </cell>
          <cell r="H5">
            <v>0.03</v>
          </cell>
        </row>
        <row r="6">
          <cell r="A6">
            <v>5</v>
          </cell>
          <cell r="B6" t="str">
            <v>Compactadora (rana)</v>
          </cell>
          <cell r="C6" t="str">
            <v>Hr</v>
          </cell>
          <cell r="D6">
            <v>4375</v>
          </cell>
        </row>
        <row r="7">
          <cell r="A7">
            <v>6</v>
          </cell>
          <cell r="B7" t="str">
            <v>Compactadora (saltarin)</v>
          </cell>
          <cell r="C7" t="str">
            <v>Hr</v>
          </cell>
          <cell r="D7">
            <v>3750</v>
          </cell>
        </row>
        <row r="8">
          <cell r="A8">
            <v>7</v>
          </cell>
          <cell r="B8" t="str">
            <v>Hierro D = 1/2"</v>
          </cell>
          <cell r="C8" t="str">
            <v>Kg</v>
          </cell>
          <cell r="D8">
            <v>1850</v>
          </cell>
        </row>
        <row r="9">
          <cell r="A9">
            <v>8</v>
          </cell>
          <cell r="B9" t="str">
            <v>Hierro D = 3/8"</v>
          </cell>
          <cell r="C9" t="str">
            <v>Kg</v>
          </cell>
          <cell r="D9">
            <v>2100</v>
          </cell>
        </row>
        <row r="10">
          <cell r="A10">
            <v>9</v>
          </cell>
          <cell r="B10" t="str">
            <v>Hierro D = 1/4"</v>
          </cell>
          <cell r="C10" t="str">
            <v>Kg</v>
          </cell>
          <cell r="D10">
            <v>2100</v>
          </cell>
        </row>
        <row r="11">
          <cell r="A11">
            <v>10</v>
          </cell>
          <cell r="B11" t="str">
            <v>Agua</v>
          </cell>
          <cell r="C11" t="str">
            <v>Lt</v>
          </cell>
          <cell r="D11">
            <v>10</v>
          </cell>
        </row>
        <row r="12">
          <cell r="A12">
            <v>11</v>
          </cell>
          <cell r="B12" t="str">
            <v>Piedra Para Ciclopeo</v>
          </cell>
          <cell r="C12" t="str">
            <v>m3</v>
          </cell>
          <cell r="D12">
            <v>20000</v>
          </cell>
        </row>
        <row r="13">
          <cell r="A13">
            <v>12</v>
          </cell>
          <cell r="B13" t="str">
            <v>Mezcladora</v>
          </cell>
          <cell r="C13" t="str">
            <v>Hr</v>
          </cell>
          <cell r="D13">
            <v>5625</v>
          </cell>
        </row>
        <row r="14">
          <cell r="A14">
            <v>13</v>
          </cell>
          <cell r="B14" t="str">
            <v>Vibrador</v>
          </cell>
          <cell r="C14" t="str">
            <v>Hr</v>
          </cell>
          <cell r="D14">
            <v>2500</v>
          </cell>
        </row>
        <row r="15">
          <cell r="A15">
            <v>14</v>
          </cell>
          <cell r="B15" t="str">
            <v>Limpiador de PVC</v>
          </cell>
          <cell r="C15" t="str">
            <v>Unid.</v>
          </cell>
          <cell r="D15">
            <v>19731</v>
          </cell>
        </row>
        <row r="16">
          <cell r="A16">
            <v>15</v>
          </cell>
          <cell r="B16" t="str">
            <v>Soldadura de PVC</v>
          </cell>
          <cell r="C16" t="str">
            <v>Unid.</v>
          </cell>
          <cell r="D16">
            <v>2807</v>
          </cell>
        </row>
        <row r="17">
          <cell r="A17">
            <v>16</v>
          </cell>
          <cell r="B17" t="str">
            <v>Tubería PVC  RDE 41 de 3" UM</v>
          </cell>
          <cell r="C17" t="str">
            <v>Ml</v>
          </cell>
          <cell r="D17">
            <v>9097</v>
          </cell>
        </row>
        <row r="18">
          <cell r="A18">
            <v>17</v>
          </cell>
          <cell r="B18" t="str">
            <v>Tubería PVC  RDE 41 de 2" UM</v>
          </cell>
          <cell r="C18" t="str">
            <v>Ml</v>
          </cell>
          <cell r="D18">
            <v>4432</v>
          </cell>
        </row>
        <row r="19">
          <cell r="A19">
            <v>18</v>
          </cell>
          <cell r="B19" t="str">
            <v>Buje PVC de  3" X 2"  US</v>
          </cell>
          <cell r="C19" t="str">
            <v>Unid.</v>
          </cell>
          <cell r="D19">
            <v>14899</v>
          </cell>
        </row>
        <row r="20">
          <cell r="A20">
            <v>19</v>
          </cell>
          <cell r="B20" t="str">
            <v>Tabla burra</v>
          </cell>
          <cell r="C20" t="str">
            <v>Unid.</v>
          </cell>
          <cell r="D20">
            <v>6500</v>
          </cell>
        </row>
        <row r="21">
          <cell r="A21">
            <v>20</v>
          </cell>
          <cell r="B21" t="str">
            <v>Codo PVC 3" de 90º US</v>
          </cell>
          <cell r="C21" t="str">
            <v>Unid.</v>
          </cell>
          <cell r="D21">
            <v>29253</v>
          </cell>
        </row>
        <row r="22">
          <cell r="A22">
            <v>21</v>
          </cell>
          <cell r="B22" t="str">
            <v>Codo PVC 2" de 90º US</v>
          </cell>
          <cell r="C22" t="str">
            <v>Unid.</v>
          </cell>
          <cell r="D22">
            <v>8709</v>
          </cell>
        </row>
        <row r="23">
          <cell r="A23">
            <v>22</v>
          </cell>
          <cell r="B23" t="str">
            <v>Puntilla</v>
          </cell>
          <cell r="C23" t="str">
            <v>Lb</v>
          </cell>
          <cell r="D23">
            <v>1400</v>
          </cell>
        </row>
        <row r="24">
          <cell r="A24">
            <v>23</v>
          </cell>
          <cell r="B24" t="str">
            <v>Polin</v>
          </cell>
          <cell r="C24" t="str">
            <v>Unid.</v>
          </cell>
          <cell r="D24">
            <v>5500</v>
          </cell>
        </row>
        <row r="25">
          <cell r="A25">
            <v>24</v>
          </cell>
          <cell r="B25" t="str">
            <v>Unión de reparación PVC 3" UM</v>
          </cell>
          <cell r="C25" t="str">
            <v>Unid.</v>
          </cell>
          <cell r="D25">
            <v>28988</v>
          </cell>
        </row>
        <row r="26">
          <cell r="A26">
            <v>25</v>
          </cell>
          <cell r="B26" t="str">
            <v>Unión de reparación PVC 2" UM</v>
          </cell>
          <cell r="C26" t="str">
            <v>Unid.</v>
          </cell>
          <cell r="D26">
            <v>17586</v>
          </cell>
        </row>
        <row r="27">
          <cell r="A27">
            <v>26</v>
          </cell>
          <cell r="B27" t="str">
            <v>Valvula control de 3" sello de bronce</v>
          </cell>
          <cell r="C27" t="str">
            <v>Unid.</v>
          </cell>
          <cell r="D27">
            <v>544000</v>
          </cell>
        </row>
        <row r="28">
          <cell r="A28">
            <v>27</v>
          </cell>
          <cell r="B28" t="str">
            <v>Valvula control de 2" sello de bronce</v>
          </cell>
          <cell r="C28" t="str">
            <v>Unid.</v>
          </cell>
          <cell r="D28">
            <v>408000.00000000006</v>
          </cell>
        </row>
        <row r="29">
          <cell r="A29">
            <v>28</v>
          </cell>
          <cell r="B29" t="str">
            <v>Hidrante HF tipo Milan de 3"</v>
          </cell>
          <cell r="C29" t="str">
            <v>Unid.</v>
          </cell>
          <cell r="D29">
            <v>1645600.0000000002</v>
          </cell>
        </row>
        <row r="30">
          <cell r="A30">
            <v>29</v>
          </cell>
          <cell r="B30" t="str">
            <v>Tee PVC de 4"x 4"x 3"  UM</v>
          </cell>
          <cell r="C30" t="str">
            <v>Unid.</v>
          </cell>
          <cell r="D30">
            <v>96309</v>
          </cell>
        </row>
        <row r="31">
          <cell r="A31">
            <v>30</v>
          </cell>
          <cell r="B31" t="str">
            <v>Tubería PVC RDE 13,5 de 1/2"</v>
          </cell>
          <cell r="C31" t="str">
            <v>Ml</v>
          </cell>
          <cell r="D31">
            <v>2007</v>
          </cell>
        </row>
        <row r="32">
          <cell r="A32">
            <v>31</v>
          </cell>
          <cell r="B32" t="str">
            <v>Adaptador macho PVC de 1/2"</v>
          </cell>
          <cell r="C32" t="str">
            <v>Unid.</v>
          </cell>
          <cell r="D32">
            <v>323</v>
          </cell>
        </row>
        <row r="33">
          <cell r="A33">
            <v>32</v>
          </cell>
          <cell r="B33" t="str">
            <v>Adaptador hembra PVC de 1/2"</v>
          </cell>
          <cell r="C33" t="str">
            <v>Unid.</v>
          </cell>
          <cell r="D33">
            <v>367</v>
          </cell>
        </row>
        <row r="34">
          <cell r="A34">
            <v>33</v>
          </cell>
          <cell r="B34" t="str">
            <v>Valvula de bola de 1/2" TP</v>
          </cell>
          <cell r="C34" t="str">
            <v>Unid.</v>
          </cell>
          <cell r="D34">
            <v>6500</v>
          </cell>
        </row>
        <row r="35">
          <cell r="A35">
            <v>34</v>
          </cell>
          <cell r="B35" t="str">
            <v>Micromedidor de velocidad de 1/2"</v>
          </cell>
          <cell r="C35" t="str">
            <v>Unid.</v>
          </cell>
          <cell r="D35">
            <v>75000</v>
          </cell>
        </row>
        <row r="36">
          <cell r="A36">
            <v>35</v>
          </cell>
          <cell r="B36" t="str">
            <v>Cajilla de cemento para anden</v>
          </cell>
          <cell r="C36" t="str">
            <v>Unid.</v>
          </cell>
          <cell r="D36">
            <v>12000</v>
          </cell>
        </row>
        <row r="37">
          <cell r="A37">
            <v>36</v>
          </cell>
          <cell r="B37" t="str">
            <v xml:space="preserve">Tapa HF para cajilla </v>
          </cell>
          <cell r="C37" t="str">
            <v>Unid.</v>
          </cell>
          <cell r="D37">
            <v>12000</v>
          </cell>
        </row>
        <row r="38">
          <cell r="A38">
            <v>37</v>
          </cell>
          <cell r="B38" t="str">
            <v>Tee PVC de 3"  US</v>
          </cell>
          <cell r="C38" t="str">
            <v>Unid.</v>
          </cell>
          <cell r="D38">
            <v>37841</v>
          </cell>
        </row>
        <row r="39">
          <cell r="A39">
            <v>38</v>
          </cell>
          <cell r="B39" t="str">
            <v>Tee PVC de 2"  US</v>
          </cell>
          <cell r="C39" t="str">
            <v>Unid.</v>
          </cell>
          <cell r="D39">
            <v>11130</v>
          </cell>
        </row>
        <row r="40">
          <cell r="A40">
            <v>39</v>
          </cell>
          <cell r="B40" t="str">
            <v>Codo HG de 1/2" X 90</v>
          </cell>
          <cell r="C40" t="str">
            <v>Unid.</v>
          </cell>
          <cell r="D40">
            <v>535</v>
          </cell>
        </row>
        <row r="41">
          <cell r="A41">
            <v>40</v>
          </cell>
          <cell r="B41" t="str">
            <v>Unión HG de 1/2"</v>
          </cell>
          <cell r="C41" t="str">
            <v>Unid.</v>
          </cell>
          <cell r="D41">
            <v>418</v>
          </cell>
        </row>
        <row r="42">
          <cell r="A42">
            <v>41</v>
          </cell>
          <cell r="B42" t="str">
            <v>Llave terminal metalica de 1/2" TP</v>
          </cell>
          <cell r="C42" t="str">
            <v>Unid.</v>
          </cell>
          <cell r="D42">
            <v>12500</v>
          </cell>
        </row>
        <row r="43">
          <cell r="A43">
            <v>42</v>
          </cell>
          <cell r="B43" t="str">
            <v>Collar derivador de PVC 3" X 1/2"</v>
          </cell>
          <cell r="C43" t="str">
            <v>Unid.</v>
          </cell>
          <cell r="D43">
            <v>11020</v>
          </cell>
        </row>
        <row r="44">
          <cell r="A44">
            <v>43</v>
          </cell>
          <cell r="B44" t="str">
            <v>Collar derivador de PVC 2" X 1/2"</v>
          </cell>
          <cell r="C44" t="str">
            <v>Unid.</v>
          </cell>
          <cell r="D44">
            <v>5504</v>
          </cell>
        </row>
        <row r="45">
          <cell r="A45">
            <v>44</v>
          </cell>
          <cell r="B45" t="str">
            <v>Cruz H.F de 3"x 2"</v>
          </cell>
          <cell r="C45" t="str">
            <v>Unid.</v>
          </cell>
          <cell r="D45">
            <v>112880</v>
          </cell>
        </row>
        <row r="46">
          <cell r="A46">
            <v>45</v>
          </cell>
          <cell r="B46" t="str">
            <v>Cruz H.F de 3"x 3"</v>
          </cell>
          <cell r="C46" t="str">
            <v>Unid.</v>
          </cell>
          <cell r="D46">
            <v>137360</v>
          </cell>
        </row>
        <row r="47">
          <cell r="A47">
            <v>46</v>
          </cell>
          <cell r="B47" t="str">
            <v>Cruz H.F de 2"x 2"</v>
          </cell>
          <cell r="C47" t="str">
            <v>Unid.</v>
          </cell>
          <cell r="D47">
            <v>77520</v>
          </cell>
        </row>
        <row r="48">
          <cell r="A48">
            <v>47</v>
          </cell>
          <cell r="B48" t="str">
            <v>Unión de reparación PVC 4" UM</v>
          </cell>
          <cell r="C48" t="str">
            <v>Unid.</v>
          </cell>
          <cell r="D48">
            <v>44393</v>
          </cell>
        </row>
        <row r="49">
          <cell r="A49">
            <v>48</v>
          </cell>
        </row>
        <row r="50">
          <cell r="A50">
            <v>49</v>
          </cell>
        </row>
        <row r="66">
          <cell r="A66">
            <v>1</v>
          </cell>
          <cell r="B66" t="str">
            <v>Cemento Gris</v>
          </cell>
          <cell r="C66" t="str">
            <v>Saco 50 Kg</v>
          </cell>
        </row>
        <row r="67">
          <cell r="A67">
            <v>2</v>
          </cell>
          <cell r="B67" t="str">
            <v>Arena</v>
          </cell>
          <cell r="C67" t="str">
            <v>m3</v>
          </cell>
        </row>
        <row r="68">
          <cell r="A68">
            <v>3</v>
          </cell>
          <cell r="B68" t="str">
            <v>Grava</v>
          </cell>
          <cell r="C68" t="str">
            <v>m3</v>
          </cell>
        </row>
        <row r="69">
          <cell r="A69">
            <v>4</v>
          </cell>
          <cell r="B69" t="str">
            <v xml:space="preserve">Marerial de Recebo </v>
          </cell>
          <cell r="C69" t="str">
            <v>m3</v>
          </cell>
        </row>
        <row r="70">
          <cell r="A70">
            <v>5</v>
          </cell>
          <cell r="B70" t="str">
            <v>Compactadora (rana)</v>
          </cell>
          <cell r="C70" t="str">
            <v>Hr</v>
          </cell>
        </row>
        <row r="71">
          <cell r="A71">
            <v>6</v>
          </cell>
          <cell r="B71" t="str">
            <v>Compactadora (saltarin)</v>
          </cell>
          <cell r="C71" t="str">
            <v>Hr</v>
          </cell>
        </row>
        <row r="72">
          <cell r="A72">
            <v>7</v>
          </cell>
          <cell r="B72" t="str">
            <v>Hierro D = 1/2"</v>
          </cell>
          <cell r="C72" t="str">
            <v>Kg</v>
          </cell>
        </row>
        <row r="73">
          <cell r="A73">
            <v>8</v>
          </cell>
          <cell r="B73" t="str">
            <v>Hierro D = 3/8"</v>
          </cell>
          <cell r="C73" t="str">
            <v>Kg</v>
          </cell>
        </row>
        <row r="74">
          <cell r="A74">
            <v>9</v>
          </cell>
          <cell r="B74" t="str">
            <v>Hierro D = 1/4"</v>
          </cell>
          <cell r="C74" t="str">
            <v>Kg</v>
          </cell>
        </row>
        <row r="75">
          <cell r="A75">
            <v>10</v>
          </cell>
          <cell r="B75" t="str">
            <v>Agua</v>
          </cell>
          <cell r="C75" t="str">
            <v>Lt</v>
          </cell>
        </row>
        <row r="76">
          <cell r="A76">
            <v>11</v>
          </cell>
          <cell r="B76" t="str">
            <v>Piedra Para Ciclopeo</v>
          </cell>
          <cell r="C76" t="str">
            <v>m3</v>
          </cell>
        </row>
        <row r="77">
          <cell r="A77">
            <v>12</v>
          </cell>
          <cell r="B77" t="str">
            <v>Mezcladora</v>
          </cell>
          <cell r="C77" t="str">
            <v>Hr</v>
          </cell>
        </row>
        <row r="78">
          <cell r="A78">
            <v>13</v>
          </cell>
          <cell r="B78" t="str">
            <v>Vibrador</v>
          </cell>
          <cell r="C78" t="str">
            <v>Hr</v>
          </cell>
        </row>
        <row r="79">
          <cell r="A79">
            <v>14</v>
          </cell>
          <cell r="B79" t="str">
            <v>Limpiador de PVC</v>
          </cell>
          <cell r="C79" t="str">
            <v>Unid.</v>
          </cell>
          <cell r="D79">
            <v>49</v>
          </cell>
        </row>
        <row r="80">
          <cell r="A80">
            <v>15</v>
          </cell>
          <cell r="B80" t="str">
            <v>Soldadura de PVC</v>
          </cell>
          <cell r="C80" t="str">
            <v>Unid.</v>
          </cell>
          <cell r="D80">
            <v>7</v>
          </cell>
        </row>
        <row r="81">
          <cell r="A81">
            <v>16</v>
          </cell>
          <cell r="B81" t="str">
            <v>Tubería PVC  RDE 41 de 3" UM</v>
          </cell>
          <cell r="C81" t="str">
            <v>Ml</v>
          </cell>
          <cell r="D81">
            <v>23</v>
          </cell>
        </row>
        <row r="82">
          <cell r="A82">
            <v>17</v>
          </cell>
          <cell r="B82" t="str">
            <v>Tubería PVC  RDE 41 de 2" UM</v>
          </cell>
          <cell r="C82" t="str">
            <v>Ml</v>
          </cell>
          <cell r="D82">
            <v>11</v>
          </cell>
        </row>
        <row r="83">
          <cell r="A83">
            <v>18</v>
          </cell>
          <cell r="B83" t="str">
            <v>Buje PVC de  3" X 2"  US</v>
          </cell>
          <cell r="C83" t="str">
            <v>Unid.</v>
          </cell>
          <cell r="D83">
            <v>37</v>
          </cell>
        </row>
        <row r="84">
          <cell r="A84">
            <v>19</v>
          </cell>
          <cell r="B84" t="str">
            <v>Tabla burra</v>
          </cell>
          <cell r="C84" t="str">
            <v>Unid.</v>
          </cell>
          <cell r="D84">
            <v>16</v>
          </cell>
        </row>
        <row r="85">
          <cell r="A85">
            <v>20</v>
          </cell>
          <cell r="B85" t="str">
            <v>Codo PVC 3" de 90º US</v>
          </cell>
          <cell r="C85" t="str">
            <v>Unid.</v>
          </cell>
          <cell r="D85">
            <v>73</v>
          </cell>
        </row>
        <row r="86">
          <cell r="A86">
            <v>21</v>
          </cell>
          <cell r="B86" t="str">
            <v>Codo PVC 2" de 90º US</v>
          </cell>
          <cell r="C86" t="str">
            <v>Unid.</v>
          </cell>
          <cell r="D86">
            <v>22</v>
          </cell>
        </row>
        <row r="87">
          <cell r="A87">
            <v>22</v>
          </cell>
          <cell r="B87" t="str">
            <v>Puntilla</v>
          </cell>
          <cell r="C87" t="str">
            <v>Lb</v>
          </cell>
          <cell r="D87">
            <v>4</v>
          </cell>
        </row>
        <row r="88">
          <cell r="A88">
            <v>23</v>
          </cell>
          <cell r="B88" t="str">
            <v>Polin</v>
          </cell>
          <cell r="C88" t="str">
            <v>Unid.</v>
          </cell>
          <cell r="D88">
            <v>14</v>
          </cell>
        </row>
        <row r="89">
          <cell r="A89">
            <v>24</v>
          </cell>
          <cell r="B89" t="str">
            <v>Unión de reparación PVC 3" UM</v>
          </cell>
          <cell r="C89" t="str">
            <v>Unid.</v>
          </cell>
          <cell r="D89">
            <v>72</v>
          </cell>
        </row>
        <row r="90">
          <cell r="A90">
            <v>25</v>
          </cell>
          <cell r="B90" t="str">
            <v>Unión de reparación PVC 2" UM</v>
          </cell>
          <cell r="C90" t="str">
            <v>Unid.</v>
          </cell>
          <cell r="D90">
            <v>44</v>
          </cell>
        </row>
        <row r="91">
          <cell r="A91">
            <v>26</v>
          </cell>
          <cell r="B91" t="str">
            <v>Valvula control de 3" sello de bronce</v>
          </cell>
          <cell r="C91" t="str">
            <v>Unid.</v>
          </cell>
          <cell r="D91">
            <v>1360</v>
          </cell>
        </row>
        <row r="92">
          <cell r="A92">
            <v>27</v>
          </cell>
          <cell r="B92" t="str">
            <v>Valvula control de 2" sello de bronce</v>
          </cell>
          <cell r="C92" t="str">
            <v>Unid.</v>
          </cell>
          <cell r="D92">
            <v>1020</v>
          </cell>
        </row>
        <row r="93">
          <cell r="A93">
            <v>28</v>
          </cell>
          <cell r="B93" t="str">
            <v>Hidrante HF tipo Milan de 3"</v>
          </cell>
          <cell r="C93" t="str">
            <v>Unid.</v>
          </cell>
          <cell r="D93">
            <v>4114</v>
          </cell>
        </row>
        <row r="94">
          <cell r="A94">
            <v>29</v>
          </cell>
          <cell r="B94" t="str">
            <v>Tee PVC de 4"x 4"x 3"  UM</v>
          </cell>
          <cell r="C94" t="str">
            <v>Unid.</v>
          </cell>
          <cell r="D94">
            <v>38</v>
          </cell>
        </row>
        <row r="95">
          <cell r="A95">
            <v>30</v>
          </cell>
          <cell r="B95" t="str">
            <v>Tubería PVC RDE 13,5 de 1/2"</v>
          </cell>
          <cell r="C95" t="str">
            <v>Ml</v>
          </cell>
          <cell r="D95">
            <v>5</v>
          </cell>
        </row>
        <row r="96">
          <cell r="A96">
            <v>31</v>
          </cell>
          <cell r="B96" t="str">
            <v>Adaptador macho PVC de 1/2"</v>
          </cell>
          <cell r="C96" t="str">
            <v>Unid.</v>
          </cell>
          <cell r="D96">
            <v>1</v>
          </cell>
        </row>
        <row r="97">
          <cell r="A97">
            <v>32</v>
          </cell>
          <cell r="B97" t="str">
            <v>Adaptador hembra PVC de 1/2"</v>
          </cell>
          <cell r="C97" t="str">
            <v>Unid.</v>
          </cell>
          <cell r="D97">
            <v>1</v>
          </cell>
        </row>
        <row r="98">
          <cell r="A98">
            <v>33</v>
          </cell>
          <cell r="B98" t="str">
            <v>Valvula de bola de 1/2" TP</v>
          </cell>
          <cell r="C98" t="str">
            <v>Unid.</v>
          </cell>
          <cell r="D98">
            <v>16</v>
          </cell>
        </row>
        <row r="99">
          <cell r="A99">
            <v>34</v>
          </cell>
          <cell r="B99" t="str">
            <v>Micromedidor de velocidad de 1/2"</v>
          </cell>
          <cell r="C99" t="str">
            <v>Unid.</v>
          </cell>
          <cell r="D99">
            <v>188</v>
          </cell>
        </row>
        <row r="100">
          <cell r="A100">
            <v>35</v>
          </cell>
          <cell r="B100" t="str">
            <v>Cajilla de cemento para anden</v>
          </cell>
          <cell r="C100" t="str">
            <v>Unid.</v>
          </cell>
          <cell r="D100">
            <v>30</v>
          </cell>
        </row>
        <row r="101">
          <cell r="A101">
            <v>36</v>
          </cell>
          <cell r="B101" t="str">
            <v xml:space="preserve">Tapa HF para cajilla </v>
          </cell>
          <cell r="C101" t="str">
            <v>Unid.</v>
          </cell>
          <cell r="D101">
            <v>30</v>
          </cell>
        </row>
        <row r="102">
          <cell r="A102">
            <v>37</v>
          </cell>
          <cell r="B102" t="str">
            <v>Tee PVC de 3"  US</v>
          </cell>
          <cell r="C102" t="str">
            <v>Unid.</v>
          </cell>
          <cell r="D102">
            <v>38</v>
          </cell>
        </row>
        <row r="103">
          <cell r="A103">
            <v>38</v>
          </cell>
          <cell r="B103" t="str">
            <v>Tee PVC de 2"  US</v>
          </cell>
          <cell r="C103" t="str">
            <v>Unid.</v>
          </cell>
          <cell r="D103">
            <v>38</v>
          </cell>
        </row>
        <row r="104">
          <cell r="A104">
            <v>39</v>
          </cell>
          <cell r="B104" t="str">
            <v>Codo HG de 1/2" X 90</v>
          </cell>
          <cell r="C104" t="str">
            <v>Unid.</v>
          </cell>
          <cell r="D104">
            <v>1</v>
          </cell>
        </row>
        <row r="105">
          <cell r="A105">
            <v>40</v>
          </cell>
          <cell r="B105" t="str">
            <v>Unión HG de 1/2"</v>
          </cell>
          <cell r="C105" t="str">
            <v>Unid.</v>
          </cell>
          <cell r="D105">
            <v>1</v>
          </cell>
        </row>
        <row r="106">
          <cell r="A106">
            <v>41</v>
          </cell>
          <cell r="B106" t="str">
            <v>Llave terminal metalica de 1/2" TP</v>
          </cell>
          <cell r="C106" t="str">
            <v>Unid.</v>
          </cell>
          <cell r="D106">
            <v>31</v>
          </cell>
        </row>
        <row r="107">
          <cell r="A107">
            <v>42</v>
          </cell>
          <cell r="B107" t="str">
            <v>Collar derivador de PVC 3" X 1/2"</v>
          </cell>
          <cell r="C107" t="str">
            <v>Unid.</v>
          </cell>
          <cell r="D107">
            <v>28</v>
          </cell>
        </row>
        <row r="108">
          <cell r="A108">
            <v>43</v>
          </cell>
          <cell r="B108" t="str">
            <v>Collar derivador de PVC 2" X 1/2"</v>
          </cell>
          <cell r="C108" t="str">
            <v>Unid.</v>
          </cell>
          <cell r="D108">
            <v>14</v>
          </cell>
        </row>
        <row r="109">
          <cell r="A109">
            <v>44</v>
          </cell>
          <cell r="B109" t="str">
            <v>Cruz H.F de 3"x 2"</v>
          </cell>
          <cell r="C109" t="str">
            <v>Unid.</v>
          </cell>
          <cell r="D109">
            <v>282</v>
          </cell>
        </row>
        <row r="110">
          <cell r="A110">
            <v>45</v>
          </cell>
          <cell r="B110" t="str">
            <v>Cruz H.F de 3"x 3"</v>
          </cell>
          <cell r="C110" t="str">
            <v>Unid.</v>
          </cell>
          <cell r="D110">
            <v>343</v>
          </cell>
        </row>
        <row r="111">
          <cell r="A111">
            <v>46</v>
          </cell>
          <cell r="B111" t="str">
            <v>Cruz H.F de 2"x 2"</v>
          </cell>
          <cell r="C111" t="str">
            <v>Unid.</v>
          </cell>
          <cell r="D111">
            <v>194</v>
          </cell>
        </row>
        <row r="112">
          <cell r="A112">
            <v>47</v>
          </cell>
          <cell r="B112" t="str">
            <v>Unión de reparación PVC 4" UM</v>
          </cell>
          <cell r="C112" t="str">
            <v>Unid.</v>
          </cell>
          <cell r="D112">
            <v>111</v>
          </cell>
        </row>
        <row r="113">
          <cell r="A113">
            <v>48</v>
          </cell>
        </row>
        <row r="114">
          <cell r="A114">
            <v>49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VC 4&quot; 32,5 "/>
      <sheetName val="PVC  4&quot; 26"/>
      <sheetName val="PVC 3&quot; 32,5"/>
      <sheetName val="PVC 3&quot; 26"/>
      <sheetName val="PVC 3&quot; 21"/>
      <sheetName val="PVC 21,2&quot; 26"/>
      <sheetName val="PVC 2&quot; 26"/>
      <sheetName val="PVC 1 1,2&quot; 21"/>
      <sheetName val="PVC 1 1,4&quot; 21"/>
      <sheetName val="PVC 1&quot; 21"/>
      <sheetName val="PVC 3,4&quot; 21"/>
      <sheetName val="PVC 1,2&quot; 13,5"/>
      <sheetName val="UNION 1 1,2&quot;"/>
      <sheetName val="UNION 1 1,4&quot;"/>
      <sheetName val="UNION 1&quot;"/>
      <sheetName val="UNION 3,4&quot;"/>
      <sheetName val="UNION 1 ,2&quot;"/>
      <sheetName val="REDUCCION 4&quot;3&quot;"/>
      <sheetName val="REDUCCION 3&quot;2 1,2&quot;"/>
      <sheetName val="REDUCCION 2 1,2&quot; 2&quot; "/>
      <sheetName val="BUJES 2&quot; 1 1,2&quot;"/>
      <sheetName val="BUJE 1 1,2&quot; 1 1,4&quot;"/>
      <sheetName val="BUJE 1 1,2&quot; 1&quot;"/>
      <sheetName val="BUJE 1 1,4&quot; 1&quot;"/>
      <sheetName val="BUJE 1 1,4&quot; 3,4&quot;"/>
      <sheetName val="BUJE 1&quot; 3,4&quot;"/>
      <sheetName val="BUJE 1&quot; 1,2&quot;"/>
      <sheetName val="BUJE 3,4&quot; 1,2&quot;"/>
      <sheetName val="TEE 1,2"/>
      <sheetName val="TEE 1 1.2&quot;"/>
      <sheetName val="TEE 1 1.4&quot;"/>
      <sheetName val="TEE 1&quot;"/>
      <sheetName val="TEE 1&quot; 3.4&quot;"/>
      <sheetName val="TEE 3.4&quot; 1.2&quot;"/>
      <sheetName val="VAL CORT 2 1.2&quot;"/>
      <sheetName val="VAL CORT 2&quot;"/>
      <sheetName val="VAL CORT 1 1.2&quot;"/>
      <sheetName val="VAL CORT 1 1.4&quot;"/>
      <sheetName val="COLLAR 4&quot; 1.2&quot;"/>
      <sheetName val="COLLAR 3&quot; 1.2&quot;"/>
      <sheetName val="COLLAR 2 1.2&quot; 1.2&quot;"/>
      <sheetName val="COLLAR 2&quot; 1.2&quot;"/>
      <sheetName val="ENCOFRADO PVC"/>
      <sheetName val="VIADUCTO"/>
      <sheetName val="CAM QUIEB 1,5X1,2X1(1)"/>
      <sheetName val="CAM QUIEB 1,5X1,2X1 (2)"/>
      <sheetName val="CAJILLA VALVULA"/>
    </sheetNames>
    <sheetDataSet>
      <sheetData sheetId="0">
        <row r="1">
          <cell r="A1" t="str">
            <v>REFERENCIA</v>
          </cell>
          <cell r="B1" t="str">
            <v>DESCRIPCION</v>
          </cell>
          <cell r="C1" t="str">
            <v>UND</v>
          </cell>
          <cell r="D1" t="str">
            <v>VR/ UNIT</v>
          </cell>
        </row>
        <row r="2">
          <cell r="A2">
            <v>1</v>
          </cell>
          <cell r="B2" t="str">
            <v>PUNTILLA PROMEDIO</v>
          </cell>
          <cell r="C2" t="str">
            <v>LB</v>
          </cell>
          <cell r="D2">
            <v>2000</v>
          </cell>
        </row>
        <row r="3">
          <cell r="A3">
            <v>2</v>
          </cell>
          <cell r="B3" t="str">
            <v>POLIN</v>
          </cell>
          <cell r="C3" t="str">
            <v>ML</v>
          </cell>
          <cell r="D3">
            <v>1200</v>
          </cell>
        </row>
        <row r="4">
          <cell r="A4">
            <v>3</v>
          </cell>
          <cell r="B4" t="str">
            <v>CERCO</v>
          </cell>
          <cell r="C4" t="str">
            <v>ML</v>
          </cell>
          <cell r="D4">
            <v>2000</v>
          </cell>
        </row>
        <row r="5">
          <cell r="A5">
            <v>4</v>
          </cell>
          <cell r="B5" t="str">
            <v>ALAMBRE NEGRO No. 18</v>
          </cell>
          <cell r="C5" t="str">
            <v>KG</v>
          </cell>
          <cell r="D5">
            <v>2600</v>
          </cell>
        </row>
        <row r="6">
          <cell r="A6">
            <v>5</v>
          </cell>
          <cell r="B6" t="str">
            <v>CEMENTO</v>
          </cell>
          <cell r="C6" t="str">
            <v>KG</v>
          </cell>
          <cell r="D6">
            <v>400</v>
          </cell>
        </row>
        <row r="7">
          <cell r="A7">
            <v>6</v>
          </cell>
          <cell r="B7" t="str">
            <v>ARENA</v>
          </cell>
          <cell r="C7" t="str">
            <v>M3</v>
          </cell>
          <cell r="D7">
            <v>50000</v>
          </cell>
        </row>
        <row r="8">
          <cell r="A8">
            <v>7</v>
          </cell>
          <cell r="B8" t="str">
            <v>AGUA</v>
          </cell>
          <cell r="C8" t="str">
            <v>LT</v>
          </cell>
          <cell r="D8">
            <v>2</v>
          </cell>
        </row>
        <row r="9">
          <cell r="A9">
            <v>8</v>
          </cell>
          <cell r="B9" t="str">
            <v>GRAVILLA DE 1/2</v>
          </cell>
          <cell r="C9" t="str">
            <v>M3</v>
          </cell>
          <cell r="D9">
            <v>70000</v>
          </cell>
        </row>
        <row r="10">
          <cell r="A10">
            <v>9</v>
          </cell>
          <cell r="B10" t="str">
            <v>MEZCLADORA</v>
          </cell>
          <cell r="C10" t="str">
            <v>DIA</v>
          </cell>
          <cell r="D10">
            <v>45000</v>
          </cell>
          <cell r="G10">
            <v>0.85</v>
          </cell>
        </row>
        <row r="11">
          <cell r="A11">
            <v>10</v>
          </cell>
          <cell r="B11" t="str">
            <v>VIBRADOR</v>
          </cell>
          <cell r="C11" t="str">
            <v>DIA</v>
          </cell>
          <cell r="D11">
            <v>25000</v>
          </cell>
        </row>
        <row r="12">
          <cell r="A12">
            <v>11</v>
          </cell>
          <cell r="B12" t="str">
            <v>IMPERMEABILIZANTE</v>
          </cell>
          <cell r="C12" t="str">
            <v>LT</v>
          </cell>
          <cell r="D12">
            <v>7500</v>
          </cell>
        </row>
        <row r="13">
          <cell r="A13">
            <v>12</v>
          </cell>
          <cell r="B13" t="str">
            <v>ACERO DE REFUERZO</v>
          </cell>
          <cell r="C13" t="str">
            <v>KG</v>
          </cell>
          <cell r="D13">
            <v>2400</v>
          </cell>
        </row>
        <row r="14">
          <cell r="A14">
            <v>13</v>
          </cell>
          <cell r="B14" t="str">
            <v>TUBO PVC - P 4" U-Z RDE 26</v>
          </cell>
          <cell r="C14" t="str">
            <v>TUBO</v>
          </cell>
          <cell r="D14">
            <v>35500</v>
          </cell>
        </row>
        <row r="15">
          <cell r="A15">
            <v>14</v>
          </cell>
          <cell r="B15" t="str">
            <v>LUBRICANTE</v>
          </cell>
          <cell r="C15" t="str">
            <v>GL</v>
          </cell>
          <cell r="D15">
            <v>4500</v>
          </cell>
        </row>
        <row r="16">
          <cell r="A16">
            <v>15</v>
          </cell>
          <cell r="B16" t="str">
            <v>TUBO PVC - P 3/4" RDE 21</v>
          </cell>
          <cell r="C16" t="str">
            <v>ML</v>
          </cell>
          <cell r="D16">
            <v>2500</v>
          </cell>
        </row>
        <row r="17">
          <cell r="A17">
            <v>16</v>
          </cell>
          <cell r="B17" t="str">
            <v>LIMPIADOR Y SOLUCION</v>
          </cell>
          <cell r="C17" t="str">
            <v>GL</v>
          </cell>
          <cell r="D17">
            <v>6000</v>
          </cell>
        </row>
        <row r="18">
          <cell r="A18">
            <v>17</v>
          </cell>
          <cell r="B18" t="str">
            <v>UNION PVC 3/4"</v>
          </cell>
          <cell r="C18" t="str">
            <v>UN</v>
          </cell>
          <cell r="D18">
            <v>580</v>
          </cell>
        </row>
        <row r="19">
          <cell r="A19">
            <v>18</v>
          </cell>
          <cell r="B19" t="str">
            <v>TUBO PVC - P 2" U-Z</v>
          </cell>
          <cell r="C19" t="str">
            <v>ML</v>
          </cell>
          <cell r="D19">
            <v>15000</v>
          </cell>
        </row>
        <row r="20">
          <cell r="A20">
            <v>19</v>
          </cell>
          <cell r="B20" t="str">
            <v>TUBO PVC - P 1 1/2"</v>
          </cell>
          <cell r="C20" t="str">
            <v>ML</v>
          </cell>
          <cell r="D20">
            <v>12000</v>
          </cell>
        </row>
        <row r="21">
          <cell r="A21">
            <v>20</v>
          </cell>
          <cell r="B21" t="str">
            <v>UNION PVC 1 1/2"</v>
          </cell>
          <cell r="C21" t="str">
            <v>UN</v>
          </cell>
          <cell r="D21">
            <v>2350</v>
          </cell>
        </row>
        <row r="22">
          <cell r="A22">
            <v>21</v>
          </cell>
          <cell r="B22" t="str">
            <v>TUBO PVC - P 1"</v>
          </cell>
          <cell r="C22" t="str">
            <v>ML</v>
          </cell>
          <cell r="D22">
            <v>5200</v>
          </cell>
        </row>
        <row r="23">
          <cell r="A23">
            <v>22</v>
          </cell>
          <cell r="B23" t="str">
            <v>UNION PVC - P 1"</v>
          </cell>
          <cell r="C23" t="str">
            <v>UN</v>
          </cell>
          <cell r="D23">
            <v>950</v>
          </cell>
        </row>
        <row r="24">
          <cell r="A24">
            <v>23</v>
          </cell>
          <cell r="B24" t="str">
            <v>TUBO 1/2" PVC - P RDE 13,5</v>
          </cell>
          <cell r="C24" t="str">
            <v>ML</v>
          </cell>
          <cell r="D24">
            <v>1500</v>
          </cell>
        </row>
        <row r="25">
          <cell r="A25">
            <v>24</v>
          </cell>
          <cell r="B25" t="str">
            <v>ACCESORIOS PVC</v>
          </cell>
          <cell r="C25" t="str">
            <v>UN</v>
          </cell>
          <cell r="D25">
            <v>600</v>
          </cell>
        </row>
        <row r="26">
          <cell r="A26">
            <v>25</v>
          </cell>
          <cell r="B26" t="str">
            <v>VALVULA CORTINA 4" HF</v>
          </cell>
          <cell r="C26" t="str">
            <v>UN</v>
          </cell>
          <cell r="D26">
            <v>780000</v>
          </cell>
        </row>
        <row r="27">
          <cell r="A27">
            <v>26</v>
          </cell>
          <cell r="B27" t="str">
            <v>TUBERIA SANITARIA PVC 4" DE REBOSO</v>
          </cell>
          <cell r="C27" t="str">
            <v>TUBO</v>
          </cell>
          <cell r="D27">
            <v>35500</v>
          </cell>
        </row>
        <row r="28">
          <cell r="A28">
            <v>27</v>
          </cell>
          <cell r="B28" t="str">
            <v>CODO PVC - S 4" 90º</v>
          </cell>
          <cell r="C28" t="str">
            <v>UN</v>
          </cell>
          <cell r="D28">
            <v>11700</v>
          </cell>
        </row>
        <row r="29">
          <cell r="A29">
            <v>28</v>
          </cell>
          <cell r="B29" t="str">
            <v>TUBO PVC - P U-Z 1 1/4" RDE 21</v>
          </cell>
          <cell r="C29" t="str">
            <v>ML</v>
          </cell>
          <cell r="D29">
            <v>14400</v>
          </cell>
        </row>
        <row r="30">
          <cell r="A30">
            <v>29</v>
          </cell>
          <cell r="B30" t="str">
            <v>VALVULA DE REGISTRO DE 1/2"</v>
          </cell>
          <cell r="C30" t="str">
            <v>UN</v>
          </cell>
          <cell r="D30">
            <v>12000</v>
          </cell>
        </row>
        <row r="31">
          <cell r="A31">
            <v>30</v>
          </cell>
          <cell r="B31" t="str">
            <v>ADAPTADOR MACHO PVC - P 1/2"</v>
          </cell>
          <cell r="C31" t="str">
            <v>UN</v>
          </cell>
          <cell r="D31">
            <v>390</v>
          </cell>
        </row>
        <row r="32">
          <cell r="A32">
            <v>31</v>
          </cell>
          <cell r="B32" t="str">
            <v>ADAPTADOR HEMBRA PVC - P 1/2"</v>
          </cell>
          <cell r="C32" t="str">
            <v>UN</v>
          </cell>
          <cell r="D32">
            <v>800</v>
          </cell>
        </row>
        <row r="33">
          <cell r="A33">
            <v>32</v>
          </cell>
          <cell r="B33" t="str">
            <v>NIPLE HG (1/2*0,60 - 1/2*,2 - 1/2*1,50)</v>
          </cell>
          <cell r="C33" t="str">
            <v>UN</v>
          </cell>
          <cell r="D33">
            <v>22000</v>
          </cell>
        </row>
        <row r="34">
          <cell r="A34">
            <v>33</v>
          </cell>
          <cell r="B34" t="str">
            <v>CODO HG 1/2"*90- UNION HG 1/2"</v>
          </cell>
          <cell r="C34" t="str">
            <v>UN</v>
          </cell>
          <cell r="D34">
            <v>4000</v>
          </cell>
        </row>
        <row r="35">
          <cell r="A35">
            <v>34</v>
          </cell>
          <cell r="B35" t="str">
            <v>LLAVE TERMINAL DE 1/2"</v>
          </cell>
          <cell r="C35" t="str">
            <v>UN</v>
          </cell>
          <cell r="D35">
            <v>12000</v>
          </cell>
        </row>
        <row r="36">
          <cell r="A36">
            <v>35</v>
          </cell>
          <cell r="B36" t="str">
            <v>MICROMEDIDOR DE 1/2"</v>
          </cell>
          <cell r="C36" t="str">
            <v>UN</v>
          </cell>
          <cell r="D36">
            <v>65000</v>
          </cell>
        </row>
        <row r="37">
          <cell r="A37">
            <v>36</v>
          </cell>
          <cell r="B37" t="str">
            <v>VALVULA DE BOLA DE 1 1/2</v>
          </cell>
          <cell r="C37" t="str">
            <v>UN</v>
          </cell>
          <cell r="D37">
            <v>35000</v>
          </cell>
        </row>
        <row r="38">
          <cell r="A38">
            <v>37</v>
          </cell>
          <cell r="B38" t="str">
            <v>TEE PVC  1/2"</v>
          </cell>
          <cell r="C38" t="str">
            <v>UN</v>
          </cell>
          <cell r="D38">
            <v>8400</v>
          </cell>
        </row>
        <row r="39">
          <cell r="A39">
            <v>38</v>
          </cell>
          <cell r="B39" t="str">
            <v>ADAPTADOR MACHO PVC - P 1 1/2"</v>
          </cell>
          <cell r="C39" t="str">
            <v>UN</v>
          </cell>
          <cell r="D39">
            <v>3700</v>
          </cell>
        </row>
        <row r="40">
          <cell r="A40">
            <v>39</v>
          </cell>
          <cell r="B40" t="str">
            <v>VALVULA CORTINA 1"</v>
          </cell>
          <cell r="C40" t="str">
            <v>UN</v>
          </cell>
          <cell r="D40">
            <v>35000</v>
          </cell>
        </row>
        <row r="41">
          <cell r="A41">
            <v>40</v>
          </cell>
          <cell r="B41" t="str">
            <v>ADAPTADOR MACHO DE 1"</v>
          </cell>
          <cell r="C41" t="str">
            <v>UN</v>
          </cell>
          <cell r="D41">
            <v>1480</v>
          </cell>
        </row>
        <row r="42">
          <cell r="A42">
            <v>41</v>
          </cell>
          <cell r="B42" t="str">
            <v>VENTOSA DOBLE ACCION 1/2"</v>
          </cell>
          <cell r="C42" t="str">
            <v>UN</v>
          </cell>
          <cell r="D42">
            <v>180000</v>
          </cell>
        </row>
        <row r="43">
          <cell r="A43">
            <v>42</v>
          </cell>
          <cell r="B43" t="str">
            <v>COLLAR DE DERIVACION  DE 2"x1/2"</v>
          </cell>
          <cell r="C43" t="str">
            <v>UN</v>
          </cell>
          <cell r="D43">
            <v>5000</v>
          </cell>
        </row>
        <row r="44">
          <cell r="A44">
            <v>43</v>
          </cell>
          <cell r="B44" t="str">
            <v>NIPLE HG 1/2" * 0,50</v>
          </cell>
          <cell r="C44" t="str">
            <v>UN</v>
          </cell>
          <cell r="D44">
            <v>8000</v>
          </cell>
        </row>
        <row r="45">
          <cell r="A45">
            <v>44</v>
          </cell>
          <cell r="B45" t="str">
            <v>FLOTADOR Y ACCESORIOS</v>
          </cell>
          <cell r="C45" t="str">
            <v>GL</v>
          </cell>
          <cell r="D45">
            <v>264500</v>
          </cell>
        </row>
        <row r="46">
          <cell r="A46">
            <v>45</v>
          </cell>
          <cell r="B46" t="str">
            <v>CADENA HG 3/4"</v>
          </cell>
          <cell r="C46" t="str">
            <v>GL</v>
          </cell>
          <cell r="D46">
            <v>20000</v>
          </cell>
        </row>
        <row r="47">
          <cell r="A47">
            <v>46</v>
          </cell>
          <cell r="B47" t="str">
            <v>LIMPADOR Y SOLDADURA PVC 1/4 GAL</v>
          </cell>
          <cell r="C47" t="str">
            <v>GL</v>
          </cell>
          <cell r="D47">
            <v>60000</v>
          </cell>
        </row>
        <row r="48">
          <cell r="A48">
            <v>47</v>
          </cell>
          <cell r="B48" t="str">
            <v>UNION PVC - P 1/2"</v>
          </cell>
          <cell r="C48" t="str">
            <v>UN</v>
          </cell>
          <cell r="D48">
            <v>366</v>
          </cell>
        </row>
        <row r="49">
          <cell r="A49">
            <v>48</v>
          </cell>
          <cell r="B49" t="str">
            <v>VALVULA PURGA 3/4</v>
          </cell>
          <cell r="C49" t="str">
            <v>UN</v>
          </cell>
          <cell r="D49">
            <v>20000</v>
          </cell>
        </row>
        <row r="50">
          <cell r="A50">
            <v>49</v>
          </cell>
          <cell r="B50" t="str">
            <v>VALVULA DE CONTROL DE 3/4</v>
          </cell>
          <cell r="C50" t="str">
            <v>UN</v>
          </cell>
          <cell r="D50">
            <v>20000</v>
          </cell>
        </row>
        <row r="51">
          <cell r="A51">
            <v>50</v>
          </cell>
          <cell r="B51" t="str">
            <v>ADAPTADOR MACHO DE 3/4"</v>
          </cell>
          <cell r="C51" t="str">
            <v>UN</v>
          </cell>
          <cell r="D51">
            <v>708</v>
          </cell>
        </row>
        <row r="52">
          <cell r="A52">
            <v>51</v>
          </cell>
          <cell r="B52" t="str">
            <v>DESVIO Y RETORNO  DE LA FUENTE</v>
          </cell>
          <cell r="C52" t="str">
            <v>GL</v>
          </cell>
          <cell r="D52">
            <v>440000</v>
          </cell>
        </row>
        <row r="53">
          <cell r="A53">
            <v>52</v>
          </cell>
          <cell r="B53" t="str">
            <v>TABLA BURRA 30 cm</v>
          </cell>
          <cell r="C53" t="str">
            <v>ML</v>
          </cell>
          <cell r="D53">
            <v>2600</v>
          </cell>
        </row>
        <row r="54">
          <cell r="A54">
            <v>53</v>
          </cell>
          <cell r="B54" t="str">
            <v xml:space="preserve">PIEDRA MEDIA ZONGA </v>
          </cell>
          <cell r="C54" t="str">
            <v>M3</v>
          </cell>
          <cell r="D54">
            <v>22000</v>
          </cell>
        </row>
        <row r="55">
          <cell r="A55">
            <v>54</v>
          </cell>
          <cell r="B55" t="str">
            <v>HIERRO 3/8" A - 37</v>
          </cell>
          <cell r="C55" t="str">
            <v>KG</v>
          </cell>
          <cell r="D55">
            <v>2500</v>
          </cell>
        </row>
        <row r="56">
          <cell r="A56">
            <v>55</v>
          </cell>
          <cell r="B56" t="str">
            <v>HIERRO 1/2" A - 60</v>
          </cell>
          <cell r="C56" t="str">
            <v>KG</v>
          </cell>
          <cell r="D56">
            <v>2500</v>
          </cell>
        </row>
        <row r="57">
          <cell r="A57">
            <v>56</v>
          </cell>
          <cell r="B57" t="str">
            <v>HIERRO 5/8" A - 60</v>
          </cell>
          <cell r="C57" t="str">
            <v>KG</v>
          </cell>
          <cell r="D57">
            <v>2500</v>
          </cell>
        </row>
        <row r="58">
          <cell r="A58">
            <v>57</v>
          </cell>
          <cell r="B58" t="str">
            <v>HOJA DE CEGETA</v>
          </cell>
          <cell r="C58" t="str">
            <v>UN</v>
          </cell>
          <cell r="D58">
            <v>2000</v>
          </cell>
        </row>
        <row r="59">
          <cell r="A59">
            <v>58</v>
          </cell>
          <cell r="B59" t="str">
            <v>ANGULO 1 1/4" x 3 /16"</v>
          </cell>
          <cell r="C59" t="str">
            <v>ML</v>
          </cell>
          <cell r="D59">
            <v>5500</v>
          </cell>
        </row>
        <row r="60">
          <cell r="A60">
            <v>59</v>
          </cell>
          <cell r="B60" t="str">
            <v>SOLDADURA 60 13</v>
          </cell>
          <cell r="C60" t="str">
            <v>KG</v>
          </cell>
          <cell r="D60">
            <v>9500</v>
          </cell>
        </row>
        <row r="61">
          <cell r="A61">
            <v>60</v>
          </cell>
          <cell r="B61" t="str">
            <v>BISABRA TIPO CAPSULA</v>
          </cell>
          <cell r="C61" t="str">
            <v>UN</v>
          </cell>
          <cell r="D61">
            <v>1500</v>
          </cell>
        </row>
        <row r="62">
          <cell r="A62">
            <v>61</v>
          </cell>
          <cell r="B62" t="str">
            <v>PINTURA ANTICORROSIVO</v>
          </cell>
          <cell r="C62" t="str">
            <v>GL</v>
          </cell>
          <cell r="D62">
            <v>22500</v>
          </cell>
        </row>
        <row r="63">
          <cell r="A63">
            <v>62</v>
          </cell>
          <cell r="B63" t="str">
            <v>ADATADOR PVC 4"</v>
          </cell>
          <cell r="C63" t="str">
            <v>UN</v>
          </cell>
          <cell r="D63">
            <v>12000</v>
          </cell>
        </row>
        <row r="64">
          <cell r="A64">
            <v>63</v>
          </cell>
          <cell r="B64" t="str">
            <v>UNION PVC DE 4"</v>
          </cell>
          <cell r="C64" t="str">
            <v>UN</v>
          </cell>
          <cell r="D64">
            <v>4200</v>
          </cell>
        </row>
        <row r="65">
          <cell r="A65">
            <v>64</v>
          </cell>
          <cell r="B65" t="str">
            <v>TUBERIA PVC RDE 32,5 DE 4" UM</v>
          </cell>
          <cell r="C65" t="str">
            <v>TUBO</v>
          </cell>
          <cell r="D65">
            <v>85000</v>
          </cell>
        </row>
        <row r="66">
          <cell r="A66">
            <v>65</v>
          </cell>
          <cell r="B66" t="str">
            <v>TUBERIA PVC RDE 26 DE 4" UM</v>
          </cell>
          <cell r="C66" t="str">
            <v>TUBO</v>
          </cell>
        </row>
        <row r="67">
          <cell r="A67">
            <v>66</v>
          </cell>
          <cell r="B67" t="str">
            <v>TUBERIA PVC RDE 32,5 DE 3" UM</v>
          </cell>
          <cell r="C67" t="str">
            <v>TUBO</v>
          </cell>
        </row>
        <row r="68">
          <cell r="A68">
            <v>67</v>
          </cell>
          <cell r="B68" t="str">
            <v>TUBERIA PVC RDE 26 DE 3" UM</v>
          </cell>
          <cell r="C68" t="str">
            <v>TUBO</v>
          </cell>
        </row>
        <row r="69">
          <cell r="A69">
            <v>68</v>
          </cell>
          <cell r="B69" t="str">
            <v>TUBERIA PVC RDE 21 DE 3" UM</v>
          </cell>
          <cell r="C69" t="str">
            <v>TUBO</v>
          </cell>
        </row>
        <row r="70">
          <cell r="A70">
            <v>69</v>
          </cell>
          <cell r="B70" t="str">
            <v>TUBERIA PVC RDE 26 DE 2 1/2" UM</v>
          </cell>
          <cell r="C70" t="str">
            <v>TUBO</v>
          </cell>
        </row>
        <row r="71">
          <cell r="A71">
            <v>70</v>
          </cell>
          <cell r="B71" t="str">
            <v>TUBERIA PVC RDE 26 DE 2" UM</v>
          </cell>
          <cell r="C71" t="str">
            <v>TUBO</v>
          </cell>
        </row>
        <row r="72">
          <cell r="A72">
            <v>71</v>
          </cell>
          <cell r="B72" t="str">
            <v>TUBERIA PVC RDE 21 DE 1 1/2" US</v>
          </cell>
          <cell r="C72" t="str">
            <v>TUBO</v>
          </cell>
        </row>
        <row r="73">
          <cell r="A73">
            <v>72</v>
          </cell>
          <cell r="B73" t="str">
            <v>TUBERIA PVC RDE 21 DE 1 1/4" US</v>
          </cell>
          <cell r="C73" t="str">
            <v>TUBO</v>
          </cell>
        </row>
        <row r="74">
          <cell r="A74">
            <v>73</v>
          </cell>
          <cell r="B74" t="str">
            <v>TUBERIA PVC RDE 21 DE 1" US</v>
          </cell>
          <cell r="C74" t="str">
            <v>TUBO</v>
          </cell>
        </row>
        <row r="75">
          <cell r="A75">
            <v>74</v>
          </cell>
          <cell r="B75" t="str">
            <v>TUBERIA PVC RDE 21 DE 3/4" US</v>
          </cell>
          <cell r="C75" t="str">
            <v>TUBO</v>
          </cell>
        </row>
        <row r="76">
          <cell r="A76">
            <v>75</v>
          </cell>
          <cell r="B76" t="str">
            <v>TUBERIA PVC RDE 13,5 DE 1/2" US</v>
          </cell>
          <cell r="C76" t="str">
            <v>TUBO</v>
          </cell>
        </row>
        <row r="77">
          <cell r="A77">
            <v>76</v>
          </cell>
          <cell r="B77" t="str">
            <v>UNION PVC DE 1 1/2"</v>
          </cell>
          <cell r="C77" t="str">
            <v>UN</v>
          </cell>
        </row>
        <row r="78">
          <cell r="A78">
            <v>77</v>
          </cell>
          <cell r="B78" t="str">
            <v>UNION PVC DE 1 1/4"</v>
          </cell>
          <cell r="C78" t="str">
            <v>UN</v>
          </cell>
        </row>
        <row r="79">
          <cell r="A79">
            <v>78</v>
          </cell>
          <cell r="B79" t="str">
            <v>UNION PVC DE 1 "</v>
          </cell>
          <cell r="C79" t="str">
            <v>UN</v>
          </cell>
        </row>
        <row r="80">
          <cell r="A80">
            <v>79</v>
          </cell>
          <cell r="B80" t="str">
            <v>UNION PVC DE 3/4"</v>
          </cell>
          <cell r="C80" t="str">
            <v>UN</v>
          </cell>
        </row>
        <row r="81">
          <cell r="A81">
            <v>80</v>
          </cell>
          <cell r="B81" t="str">
            <v>UNION PVC DE 1/2"</v>
          </cell>
          <cell r="C81" t="str">
            <v>UN</v>
          </cell>
        </row>
        <row r="82">
          <cell r="A82">
            <v>81</v>
          </cell>
          <cell r="B82" t="str">
            <v>REDUCCION  PVC DE 4"x 3"</v>
          </cell>
          <cell r="C82" t="str">
            <v>UN</v>
          </cell>
        </row>
        <row r="83">
          <cell r="A83">
            <v>82</v>
          </cell>
          <cell r="B83" t="str">
            <v>REDUCCION  PVC DE 3"x 2 1/2"</v>
          </cell>
          <cell r="C83" t="str">
            <v>UN</v>
          </cell>
        </row>
        <row r="84">
          <cell r="A84">
            <v>83</v>
          </cell>
          <cell r="B84" t="str">
            <v>REDUCCION  PVC DE 2 1 /2"x 2"</v>
          </cell>
          <cell r="C84" t="str">
            <v>UN</v>
          </cell>
        </row>
        <row r="85">
          <cell r="A85">
            <v>84</v>
          </cell>
          <cell r="B85" t="str">
            <v>BUJE SOLDADO PVC DE 2"x 1 1/2"</v>
          </cell>
          <cell r="C85" t="str">
            <v>UN</v>
          </cell>
        </row>
        <row r="86">
          <cell r="A86">
            <v>85</v>
          </cell>
          <cell r="B86" t="str">
            <v>BUJE SOLDADO PVC DE 1 1/2"x 1 1/4"</v>
          </cell>
          <cell r="C86" t="str">
            <v>UN</v>
          </cell>
        </row>
        <row r="87">
          <cell r="A87">
            <v>86</v>
          </cell>
          <cell r="B87" t="str">
            <v>BUJE SOLDADO PVC DE 1  1/2"x 1 "</v>
          </cell>
          <cell r="C87" t="str">
            <v>UN</v>
          </cell>
        </row>
        <row r="88">
          <cell r="A88">
            <v>87</v>
          </cell>
          <cell r="B88" t="str">
            <v>BUJE SOLDADO PVC DE 1 1/4"x 1"</v>
          </cell>
          <cell r="C88" t="str">
            <v>UN</v>
          </cell>
        </row>
        <row r="89">
          <cell r="A89">
            <v>88</v>
          </cell>
          <cell r="B89" t="str">
            <v>BUJE SOLDADO PVC DE 1  1/4"x 3/4"</v>
          </cell>
          <cell r="C89" t="str">
            <v>UN</v>
          </cell>
        </row>
        <row r="90">
          <cell r="A90">
            <v>89</v>
          </cell>
          <cell r="B90" t="str">
            <v>BUJE SOLDADO PVC DE 1"x 3/4"</v>
          </cell>
          <cell r="C90" t="str">
            <v>UN</v>
          </cell>
        </row>
        <row r="91">
          <cell r="A91">
            <v>90</v>
          </cell>
          <cell r="B91" t="str">
            <v>BUJE SOLDADO PVC DE 1"x 1/2"</v>
          </cell>
          <cell r="C91" t="str">
            <v>UN</v>
          </cell>
        </row>
        <row r="92">
          <cell r="A92">
            <v>91</v>
          </cell>
          <cell r="B92" t="str">
            <v>BUJE SOLDADO PVC DE 3/4"x 1/2"</v>
          </cell>
          <cell r="C92" t="str">
            <v>UN</v>
          </cell>
        </row>
        <row r="93">
          <cell r="A93">
            <v>92</v>
          </cell>
          <cell r="B93" t="str">
            <v>TEE PVC DE 1 1/2"</v>
          </cell>
          <cell r="C93" t="str">
            <v>UN</v>
          </cell>
        </row>
        <row r="94">
          <cell r="A94">
            <v>93</v>
          </cell>
          <cell r="B94" t="str">
            <v>TEE PVC DE 1 1/4"</v>
          </cell>
          <cell r="C94" t="str">
            <v>UN</v>
          </cell>
        </row>
        <row r="95">
          <cell r="A95">
            <v>94</v>
          </cell>
          <cell r="B95" t="str">
            <v>TEE PVC DE 1"</v>
          </cell>
          <cell r="C95" t="str">
            <v>UN</v>
          </cell>
        </row>
        <row r="96">
          <cell r="A96">
            <v>95</v>
          </cell>
          <cell r="B96" t="str">
            <v>TEE PVC REDUCIDA DE 1"x3/4"</v>
          </cell>
          <cell r="C96" t="str">
            <v>UN</v>
          </cell>
        </row>
        <row r="97">
          <cell r="A97">
            <v>96</v>
          </cell>
          <cell r="B97" t="str">
            <v>TEE PVC REDUCIDA DE 3/4"x1/2"</v>
          </cell>
          <cell r="C97" t="str">
            <v>UN</v>
          </cell>
        </row>
        <row r="98">
          <cell r="A98">
            <v>97</v>
          </cell>
          <cell r="B98" t="str">
            <v>VALVULA DE CORTINA DE 2  1 /2"</v>
          </cell>
          <cell r="C98" t="str">
            <v>UN</v>
          </cell>
        </row>
        <row r="99">
          <cell r="A99">
            <v>98</v>
          </cell>
          <cell r="B99" t="str">
            <v>VALVULA DE CORTINA DE 2"</v>
          </cell>
          <cell r="C99" t="str">
            <v>UN</v>
          </cell>
        </row>
        <row r="100">
          <cell r="A100">
            <v>99</v>
          </cell>
          <cell r="B100" t="str">
            <v>VALVULA DE CORTINA DE 1 1 /2"</v>
          </cell>
          <cell r="C100" t="str">
            <v>UN</v>
          </cell>
        </row>
        <row r="101">
          <cell r="A101">
            <v>100</v>
          </cell>
          <cell r="B101" t="str">
            <v>VALVULA DE CORTINA DE 1 1 /4"</v>
          </cell>
          <cell r="C101" t="str">
            <v>UN</v>
          </cell>
        </row>
        <row r="102">
          <cell r="A102">
            <v>101</v>
          </cell>
          <cell r="B102" t="str">
            <v>COLLAR DE DERIVACION  DE 4"x1/2"</v>
          </cell>
          <cell r="C102" t="str">
            <v>UN</v>
          </cell>
        </row>
        <row r="103">
          <cell r="A103">
            <v>102</v>
          </cell>
          <cell r="B103" t="str">
            <v>COLLAR DE DERIVACION  DE 3"x1/2"</v>
          </cell>
          <cell r="C103" t="str">
            <v>UN</v>
          </cell>
        </row>
        <row r="104">
          <cell r="A104">
            <v>103</v>
          </cell>
          <cell r="B104" t="str">
            <v>COLLAR DE DERIVACION  DE 2 1/2"x1/2"</v>
          </cell>
          <cell r="C104" t="str">
            <v>UN</v>
          </cell>
        </row>
        <row r="105">
          <cell r="A105">
            <v>104</v>
          </cell>
        </row>
        <row r="106">
          <cell r="A106">
            <v>105</v>
          </cell>
        </row>
        <row r="107">
          <cell r="A107">
            <v>106</v>
          </cell>
        </row>
        <row r="108">
          <cell r="A108">
            <v>107</v>
          </cell>
        </row>
        <row r="109">
          <cell r="A109">
            <v>108</v>
          </cell>
        </row>
        <row r="110">
          <cell r="A110">
            <v>109</v>
          </cell>
        </row>
        <row r="111">
          <cell r="A111">
            <v>110</v>
          </cell>
        </row>
        <row r="112">
          <cell r="A112">
            <v>111</v>
          </cell>
        </row>
        <row r="113">
          <cell r="A113">
            <v>112</v>
          </cell>
        </row>
        <row r="114">
          <cell r="A114">
            <v>113</v>
          </cell>
        </row>
        <row r="115">
          <cell r="A115">
            <v>114</v>
          </cell>
        </row>
        <row r="116">
          <cell r="A116">
            <v>115</v>
          </cell>
        </row>
        <row r="117">
          <cell r="A117">
            <v>116</v>
          </cell>
        </row>
        <row r="118">
          <cell r="A118">
            <v>117</v>
          </cell>
        </row>
        <row r="119">
          <cell r="A119">
            <v>118</v>
          </cell>
        </row>
        <row r="120">
          <cell r="A120">
            <v>119</v>
          </cell>
        </row>
        <row r="121">
          <cell r="A121">
            <v>120</v>
          </cell>
        </row>
        <row r="122">
          <cell r="A122">
            <v>121</v>
          </cell>
        </row>
        <row r="123">
          <cell r="A123">
            <v>122</v>
          </cell>
        </row>
        <row r="124">
          <cell r="A124">
            <v>123</v>
          </cell>
        </row>
        <row r="125">
          <cell r="A125">
            <v>124</v>
          </cell>
        </row>
        <row r="126">
          <cell r="A126">
            <v>125</v>
          </cell>
        </row>
        <row r="127">
          <cell r="A127">
            <v>126</v>
          </cell>
        </row>
        <row r="128">
          <cell r="A128">
            <v>127</v>
          </cell>
        </row>
        <row r="129">
          <cell r="A129">
            <v>128</v>
          </cell>
        </row>
        <row r="130">
          <cell r="A130">
            <v>129</v>
          </cell>
        </row>
        <row r="131">
          <cell r="A131">
            <v>130</v>
          </cell>
        </row>
        <row r="132">
          <cell r="A132">
            <v>131</v>
          </cell>
        </row>
        <row r="133">
          <cell r="A133">
            <v>132</v>
          </cell>
        </row>
        <row r="134">
          <cell r="A134">
            <v>133</v>
          </cell>
        </row>
        <row r="135">
          <cell r="A135">
            <v>134</v>
          </cell>
        </row>
        <row r="136">
          <cell r="A136">
            <v>135</v>
          </cell>
        </row>
        <row r="137">
          <cell r="A137">
            <v>136</v>
          </cell>
        </row>
        <row r="138">
          <cell r="A138">
            <v>137</v>
          </cell>
        </row>
        <row r="139">
          <cell r="A139">
            <v>138</v>
          </cell>
        </row>
        <row r="140">
          <cell r="A140">
            <v>139</v>
          </cell>
        </row>
        <row r="141">
          <cell r="A141">
            <v>140</v>
          </cell>
        </row>
        <row r="142">
          <cell r="A142">
            <v>141</v>
          </cell>
        </row>
        <row r="143">
          <cell r="A143">
            <v>142</v>
          </cell>
        </row>
        <row r="144">
          <cell r="A144">
            <v>143</v>
          </cell>
        </row>
        <row r="145">
          <cell r="A145">
            <v>144</v>
          </cell>
        </row>
        <row r="146">
          <cell r="A146">
            <v>145</v>
          </cell>
        </row>
        <row r="147">
          <cell r="A147">
            <v>146</v>
          </cell>
        </row>
        <row r="148">
          <cell r="A148">
            <v>147</v>
          </cell>
        </row>
        <row r="149">
          <cell r="A149">
            <v>148</v>
          </cell>
        </row>
        <row r="150">
          <cell r="A150">
            <v>149</v>
          </cell>
        </row>
        <row r="151">
          <cell r="A151">
            <v>150</v>
          </cell>
        </row>
        <row r="152">
          <cell r="A152">
            <v>151</v>
          </cell>
        </row>
        <row r="153">
          <cell r="A153">
            <v>152</v>
          </cell>
        </row>
        <row r="154">
          <cell r="A154">
            <v>153</v>
          </cell>
        </row>
        <row r="155">
          <cell r="A155">
            <v>154</v>
          </cell>
        </row>
        <row r="156">
          <cell r="A156">
            <v>155</v>
          </cell>
        </row>
        <row r="157">
          <cell r="A157">
            <v>156</v>
          </cell>
        </row>
        <row r="158">
          <cell r="A158">
            <v>157</v>
          </cell>
        </row>
        <row r="159">
          <cell r="A159">
            <v>158</v>
          </cell>
        </row>
        <row r="160">
          <cell r="A160">
            <v>159</v>
          </cell>
        </row>
        <row r="161">
          <cell r="A161">
            <v>160</v>
          </cell>
        </row>
        <row r="162">
          <cell r="A162">
            <v>161</v>
          </cell>
        </row>
        <row r="163">
          <cell r="A163">
            <v>162</v>
          </cell>
        </row>
        <row r="164">
          <cell r="A164">
            <v>163</v>
          </cell>
        </row>
        <row r="165">
          <cell r="A165">
            <v>164</v>
          </cell>
        </row>
        <row r="166">
          <cell r="A166">
            <v>165</v>
          </cell>
        </row>
        <row r="167">
          <cell r="A167">
            <v>166</v>
          </cell>
        </row>
        <row r="168">
          <cell r="A168">
            <v>167</v>
          </cell>
        </row>
        <row r="169">
          <cell r="A169">
            <v>168</v>
          </cell>
        </row>
        <row r="170">
          <cell r="A170">
            <v>169</v>
          </cell>
        </row>
        <row r="171">
          <cell r="A171">
            <v>170</v>
          </cell>
        </row>
        <row r="172">
          <cell r="A172">
            <v>171</v>
          </cell>
        </row>
        <row r="173">
          <cell r="A173">
            <v>172</v>
          </cell>
        </row>
        <row r="174">
          <cell r="A174">
            <v>173</v>
          </cell>
        </row>
        <row r="175">
          <cell r="A175">
            <v>174</v>
          </cell>
        </row>
        <row r="176">
          <cell r="A176">
            <v>175</v>
          </cell>
        </row>
        <row r="177">
          <cell r="A177">
            <v>176</v>
          </cell>
        </row>
        <row r="178">
          <cell r="A178">
            <v>177</v>
          </cell>
        </row>
        <row r="179">
          <cell r="A179">
            <v>178</v>
          </cell>
        </row>
        <row r="180">
          <cell r="A180">
            <v>179</v>
          </cell>
        </row>
        <row r="181">
          <cell r="A181">
            <v>180</v>
          </cell>
        </row>
        <row r="182">
          <cell r="A182">
            <v>181</v>
          </cell>
        </row>
        <row r="183">
          <cell r="A183">
            <v>182</v>
          </cell>
        </row>
        <row r="184">
          <cell r="A184">
            <v>183</v>
          </cell>
        </row>
        <row r="185">
          <cell r="A185">
            <v>184</v>
          </cell>
        </row>
        <row r="186">
          <cell r="A186">
            <v>185</v>
          </cell>
        </row>
        <row r="187">
          <cell r="A187">
            <v>186</v>
          </cell>
        </row>
        <row r="188">
          <cell r="A188">
            <v>187</v>
          </cell>
        </row>
        <row r="189">
          <cell r="A189">
            <v>188</v>
          </cell>
        </row>
        <row r="190">
          <cell r="A190">
            <v>189</v>
          </cell>
        </row>
        <row r="191">
          <cell r="A191">
            <v>190</v>
          </cell>
        </row>
        <row r="192">
          <cell r="A192">
            <v>191</v>
          </cell>
        </row>
        <row r="193">
          <cell r="A193">
            <v>192</v>
          </cell>
        </row>
        <row r="194">
          <cell r="A194">
            <v>193</v>
          </cell>
        </row>
        <row r="195">
          <cell r="A195">
            <v>194</v>
          </cell>
        </row>
        <row r="196">
          <cell r="A196">
            <v>195</v>
          </cell>
        </row>
        <row r="197">
          <cell r="A197">
            <v>196</v>
          </cell>
        </row>
        <row r="198">
          <cell r="A198">
            <v>197</v>
          </cell>
        </row>
        <row r="199">
          <cell r="A199">
            <v>198</v>
          </cell>
        </row>
        <row r="200">
          <cell r="A200">
            <v>199</v>
          </cell>
        </row>
        <row r="201">
          <cell r="A201">
            <v>200</v>
          </cell>
        </row>
        <row r="202">
          <cell r="A202">
            <v>201</v>
          </cell>
        </row>
        <row r="203">
          <cell r="A203">
            <v>202</v>
          </cell>
        </row>
        <row r="204">
          <cell r="A204">
            <v>203</v>
          </cell>
        </row>
        <row r="205">
          <cell r="A205">
            <v>204</v>
          </cell>
        </row>
        <row r="206">
          <cell r="A206">
            <v>205</v>
          </cell>
        </row>
        <row r="207">
          <cell r="A207">
            <v>206</v>
          </cell>
        </row>
        <row r="208">
          <cell r="A208">
            <v>207</v>
          </cell>
        </row>
        <row r="209">
          <cell r="A209">
            <v>208</v>
          </cell>
        </row>
        <row r="210">
          <cell r="A210">
            <v>209</v>
          </cell>
        </row>
        <row r="211">
          <cell r="A211">
            <v>210</v>
          </cell>
        </row>
        <row r="212">
          <cell r="A212">
            <v>211</v>
          </cell>
        </row>
        <row r="213">
          <cell r="A213">
            <v>212</v>
          </cell>
        </row>
        <row r="214">
          <cell r="A214">
            <v>213</v>
          </cell>
        </row>
        <row r="215">
          <cell r="A215">
            <v>214</v>
          </cell>
        </row>
        <row r="216">
          <cell r="A216">
            <v>215</v>
          </cell>
        </row>
        <row r="217">
          <cell r="A217">
            <v>216</v>
          </cell>
        </row>
        <row r="218">
          <cell r="A218">
            <v>217</v>
          </cell>
        </row>
        <row r="219">
          <cell r="A219">
            <v>218</v>
          </cell>
        </row>
        <row r="220">
          <cell r="A220">
            <v>219</v>
          </cell>
        </row>
        <row r="221">
          <cell r="A221">
            <v>220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TULOS"/>
      <sheetName val="HOJA MODELO"/>
      <sheetName val="MANO DE OBRA"/>
      <sheetName val="ANALISIS BASICOS"/>
      <sheetName val="1- PRELIMINARES"/>
      <sheetName val="2 - DEMOLICIONES"/>
      <sheetName val="3 MOVIMIENTOS DE TIERRA - EXCAV"/>
      <sheetName val="4 - CIMENTACIÓN - CONCRETOS"/>
      <sheetName val="5 - ESTRUCTURA - CONCRETOS "/>
      <sheetName val="6 - MAMPOSTERIA - ESTRUCT. ESP."/>
      <sheetName val="7 - ESTRUCTURA CUBIERTA"/>
      <sheetName val="8 - PISOS - CONCRETO-ENCHAPES"/>
      <sheetName val="9 - PAÑETES - PINTURA"/>
      <sheetName val="10- DEPORTES - ESPECIALES"/>
      <sheetName val="12- INST VARIAS"/>
      <sheetName val="13. ELECTRICOS"/>
      <sheetName val="13. ELECTRICOS 2"/>
      <sheetName val="CERRAMIENTO"/>
      <sheetName val="LISTADO MATERIALES"/>
      <sheetName val="LISTADO EQUIPOS"/>
      <sheetName val="HIDROSANITA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00">
          <cell r="C300" t="str">
            <v>Abrazadera metalica galvanizada con platina de 1"</v>
          </cell>
          <cell r="D300" t="str">
            <v>Und</v>
          </cell>
          <cell r="E300">
            <v>300</v>
          </cell>
        </row>
        <row r="301">
          <cell r="C301" t="str">
            <v>Accesorios</v>
          </cell>
          <cell r="D301" t="str">
            <v>Und</v>
          </cell>
          <cell r="E301">
            <v>250</v>
          </cell>
        </row>
        <row r="302">
          <cell r="C302" t="str">
            <v>Adaptador terminal EMT de 1 1/2"</v>
          </cell>
          <cell r="D302" t="str">
            <v>Und</v>
          </cell>
          <cell r="E302">
            <v>3345</v>
          </cell>
        </row>
        <row r="303">
          <cell r="C303" t="str">
            <v>Adaptador terminal EMT de 1 1/4"</v>
          </cell>
          <cell r="D303" t="str">
            <v>Und</v>
          </cell>
          <cell r="E303">
            <v>0</v>
          </cell>
        </row>
        <row r="304">
          <cell r="C304" t="str">
            <v>Adaptador terminal EMT de 1"</v>
          </cell>
          <cell r="D304" t="str">
            <v>Und</v>
          </cell>
          <cell r="E304">
            <v>900</v>
          </cell>
        </row>
        <row r="305">
          <cell r="C305" t="str">
            <v>Adaptador terminal EMT de 1/2"</v>
          </cell>
          <cell r="D305" t="str">
            <v>Und</v>
          </cell>
          <cell r="E305">
            <v>400</v>
          </cell>
        </row>
        <row r="306">
          <cell r="C306" t="str">
            <v>Adaptador terminal EMT de 2"</v>
          </cell>
          <cell r="D306" t="str">
            <v>Und</v>
          </cell>
          <cell r="E306">
            <v>0</v>
          </cell>
        </row>
        <row r="307">
          <cell r="C307" t="str">
            <v>Adaptador terminal EMT de 3/4"</v>
          </cell>
          <cell r="D307" t="str">
            <v>Und</v>
          </cell>
          <cell r="E307">
            <v>0</v>
          </cell>
        </row>
        <row r="308">
          <cell r="C308" t="str">
            <v>Adaptador terminal PVC de 1 1/2"</v>
          </cell>
          <cell r="D308" t="str">
            <v>Und</v>
          </cell>
          <cell r="E308">
            <v>1884</v>
          </cell>
        </row>
        <row r="309">
          <cell r="C309" t="str">
            <v>Adaptador terminal PVC de 1 1/4"</v>
          </cell>
          <cell r="D309" t="str">
            <v>Und</v>
          </cell>
          <cell r="E309">
            <v>0</v>
          </cell>
        </row>
        <row r="310">
          <cell r="C310" t="str">
            <v>Adaptador terminal PVC de 1"</v>
          </cell>
          <cell r="D310" t="str">
            <v>Und</v>
          </cell>
          <cell r="E310">
            <v>782</v>
          </cell>
        </row>
        <row r="311">
          <cell r="C311" t="str">
            <v>Adaptador terminal PVC de 1/2"</v>
          </cell>
          <cell r="D311" t="str">
            <v>Und</v>
          </cell>
          <cell r="E311">
            <v>272</v>
          </cell>
        </row>
        <row r="312">
          <cell r="C312" t="str">
            <v>Adaptador terminal PVC de 2"</v>
          </cell>
          <cell r="D312" t="str">
            <v>Und</v>
          </cell>
          <cell r="E312">
            <v>3262</v>
          </cell>
        </row>
        <row r="313">
          <cell r="C313" t="str">
            <v>Adaptador terminal PVC de 3"</v>
          </cell>
          <cell r="D313" t="str">
            <v>Und</v>
          </cell>
          <cell r="E313">
            <v>6198</v>
          </cell>
        </row>
        <row r="314">
          <cell r="C314" t="str">
            <v>Adaptador terminal PVC de 3/4"</v>
          </cell>
          <cell r="D314" t="str">
            <v>Und</v>
          </cell>
          <cell r="E314">
            <v>363</v>
          </cell>
        </row>
        <row r="315">
          <cell r="C315" t="str">
            <v>Adaptador tipo campana PVC de 1''</v>
          </cell>
          <cell r="D315" t="str">
            <v>Und</v>
          </cell>
          <cell r="E315">
            <v>0</v>
          </cell>
        </row>
        <row r="316">
          <cell r="C316" t="str">
            <v>Adaptador tipo campana PVC de 1 1/2''</v>
          </cell>
          <cell r="D316" t="str">
            <v>Und</v>
          </cell>
          <cell r="E316">
            <v>0</v>
          </cell>
        </row>
        <row r="317">
          <cell r="C317" t="str">
            <v>Adaptador tipo campana PVC de 2''</v>
          </cell>
          <cell r="D317" t="str">
            <v>Und</v>
          </cell>
          <cell r="E317">
            <v>2346</v>
          </cell>
        </row>
        <row r="318">
          <cell r="C318" t="str">
            <v>Adaptador tipo campana PVC de 3''</v>
          </cell>
          <cell r="D318" t="str">
            <v>Und</v>
          </cell>
          <cell r="E318">
            <v>0</v>
          </cell>
        </row>
        <row r="319">
          <cell r="C319" t="str">
            <v>Adaptador tipo campana PVC de 4''</v>
          </cell>
          <cell r="D319" t="str">
            <v>Und</v>
          </cell>
          <cell r="E319">
            <v>6901</v>
          </cell>
        </row>
        <row r="320">
          <cell r="C320" t="str">
            <v>Aire acond mini split inverter 12000BTU 208V</v>
          </cell>
          <cell r="D320" t="str">
            <v>Und</v>
          </cell>
          <cell r="E320">
            <v>1450000</v>
          </cell>
        </row>
        <row r="321">
          <cell r="C321" t="str">
            <v>Aire acond mini split inverter 9000BTU 208V</v>
          </cell>
          <cell r="D321" t="str">
            <v>Und</v>
          </cell>
          <cell r="E321">
            <v>1000000</v>
          </cell>
        </row>
        <row r="322">
          <cell r="C322" t="str">
            <v>Aislador para barraje plastico 25 mm hembra</v>
          </cell>
          <cell r="D322" t="str">
            <v>Und</v>
          </cell>
          <cell r="E322">
            <v>0</v>
          </cell>
        </row>
        <row r="323">
          <cell r="C323" t="str">
            <v>Aislador para barraje plastico 30 mm hembra</v>
          </cell>
          <cell r="D323" t="str">
            <v>Und</v>
          </cell>
          <cell r="E323">
            <v>0</v>
          </cell>
        </row>
        <row r="324">
          <cell r="C324" t="str">
            <v>Aislador para barraje plastico 45 mm hembra</v>
          </cell>
          <cell r="D324" t="str">
            <v>Und</v>
          </cell>
          <cell r="E324">
            <v>0</v>
          </cell>
        </row>
        <row r="325">
          <cell r="C325" t="str">
            <v>Aislador tipo carrete de porcelana 3 3/16"</v>
          </cell>
          <cell r="D325" t="str">
            <v>Und</v>
          </cell>
          <cell r="E325">
            <v>3770</v>
          </cell>
        </row>
        <row r="326">
          <cell r="C326" t="str">
            <v>Aislador tipo disco de porcelana de 6"</v>
          </cell>
          <cell r="D326" t="str">
            <v>Und</v>
          </cell>
          <cell r="E326">
            <v>0</v>
          </cell>
        </row>
        <row r="327">
          <cell r="C327" t="str">
            <v>Aislador tipo pin de porcelana 13.2 kV</v>
          </cell>
          <cell r="D327" t="str">
            <v>Und</v>
          </cell>
          <cell r="E327">
            <v>19000</v>
          </cell>
        </row>
        <row r="328">
          <cell r="C328" t="str">
            <v>Aislador tipo pin polimerico 13.2 kV</v>
          </cell>
          <cell r="D328" t="str">
            <v>Und</v>
          </cell>
          <cell r="E328">
            <v>0</v>
          </cell>
        </row>
        <row r="329">
          <cell r="C329" t="str">
            <v>Aislador tipo suspension polimerico 13.2 kV</v>
          </cell>
          <cell r="D329" t="str">
            <v>Und</v>
          </cell>
          <cell r="E329">
            <v>26956</v>
          </cell>
        </row>
        <row r="330">
          <cell r="C330" t="str">
            <v>Aislador tipo tensor de porcelana de 3 1/2"</v>
          </cell>
          <cell r="D330" t="str">
            <v>Und</v>
          </cell>
          <cell r="E330">
            <v>7500</v>
          </cell>
        </row>
        <row r="331">
          <cell r="C331" t="str">
            <v>Aislador tipo tensor de porcelana de 4 1/4"</v>
          </cell>
          <cell r="D331" t="str">
            <v>Und</v>
          </cell>
          <cell r="E331">
            <v>8500</v>
          </cell>
        </row>
        <row r="332">
          <cell r="C332" t="str">
            <v>Alambre Cu aislado THHN/THWN No 10 AWG</v>
          </cell>
          <cell r="D332" t="str">
            <v>Ml</v>
          </cell>
          <cell r="E332">
            <v>2695</v>
          </cell>
        </row>
        <row r="333">
          <cell r="C333" t="str">
            <v>Alambre Cu aislado THHN/THWN No 12 AWG</v>
          </cell>
          <cell r="D333" t="str">
            <v>Ml</v>
          </cell>
          <cell r="E333">
            <v>1676</v>
          </cell>
        </row>
        <row r="334">
          <cell r="C334" t="str">
            <v>Alambre Cu aislado THHN/THWN No 14 AWG</v>
          </cell>
          <cell r="D334" t="str">
            <v>Ml</v>
          </cell>
          <cell r="E334">
            <v>1163</v>
          </cell>
        </row>
        <row r="335">
          <cell r="C335" t="str">
            <v>Alambre Cu aislado THHN/THWN No 8 AWG</v>
          </cell>
          <cell r="D335" t="str">
            <v>Ml</v>
          </cell>
          <cell r="E335">
            <v>4290</v>
          </cell>
        </row>
        <row r="336">
          <cell r="C336" t="str">
            <v>Alambron Al de 8mm para apantallamiento</v>
          </cell>
          <cell r="D336" t="str">
            <v>Ml</v>
          </cell>
          <cell r="E336">
            <v>0</v>
          </cell>
        </row>
        <row r="337">
          <cell r="C337" t="str">
            <v>Amarre plastico 4.8 mm x 10 cm pqtex100</v>
          </cell>
          <cell r="D337" t="str">
            <v>Und</v>
          </cell>
          <cell r="E337">
            <v>0</v>
          </cell>
        </row>
        <row r="338">
          <cell r="C338" t="str">
            <v>Amarre plastico 4.8 mm x 30 cm pqtex100</v>
          </cell>
          <cell r="D338" t="str">
            <v>Und</v>
          </cell>
          <cell r="E338">
            <v>0</v>
          </cell>
        </row>
        <row r="339">
          <cell r="C339" t="str">
            <v>Amortiguador tipo Stockbridge para ACSR No 1/0</v>
          </cell>
          <cell r="D339" t="str">
            <v>Und</v>
          </cell>
          <cell r="E339">
            <v>0</v>
          </cell>
        </row>
        <row r="340">
          <cell r="C340" t="str">
            <v>Amortiguador tipo Stockbridge para ACSR No 2</v>
          </cell>
          <cell r="D340" t="str">
            <v>Und</v>
          </cell>
          <cell r="E340">
            <v>0</v>
          </cell>
        </row>
        <row r="341">
          <cell r="C341" t="str">
            <v>Angulo de hierro de 2 1/2"x2 1/2"x3/16"x6m</v>
          </cell>
          <cell r="D341" t="str">
            <v>Und</v>
          </cell>
          <cell r="E341">
            <v>0</v>
          </cell>
        </row>
        <row r="342">
          <cell r="C342" t="str">
            <v>Angulo de hierro de 2"x2"x3/16"x6m</v>
          </cell>
          <cell r="D342" t="str">
            <v>Und</v>
          </cell>
          <cell r="E342">
            <v>0</v>
          </cell>
        </row>
        <row r="343">
          <cell r="C343" t="str">
            <v>Arandela  de presion de 1/2"</v>
          </cell>
          <cell r="D343" t="str">
            <v>Und</v>
          </cell>
          <cell r="E343">
            <v>0</v>
          </cell>
        </row>
        <row r="344">
          <cell r="C344" t="str">
            <v>Arandela cuadrada plana 2"x2"x5/8"</v>
          </cell>
          <cell r="D344" t="str">
            <v>Und</v>
          </cell>
          <cell r="E344">
            <v>876</v>
          </cell>
        </row>
        <row r="345">
          <cell r="C345" t="str">
            <v>Arandela cuadrada plana 4"x4"x5/8"</v>
          </cell>
          <cell r="D345" t="str">
            <v>Und</v>
          </cell>
          <cell r="E345">
            <v>3750</v>
          </cell>
        </row>
        <row r="346">
          <cell r="C346" t="str">
            <v>Arena</v>
          </cell>
          <cell r="D346" t="str">
            <v>Bul</v>
          </cell>
          <cell r="E346">
            <v>0</v>
          </cell>
        </row>
        <row r="347">
          <cell r="C347" t="str">
            <v>Balastro electronico 2x32W</v>
          </cell>
          <cell r="D347" t="str">
            <v>Und</v>
          </cell>
          <cell r="E347">
            <v>27520</v>
          </cell>
        </row>
        <row r="348">
          <cell r="C348" t="str">
            <v>Balastro electronico 4x17W</v>
          </cell>
          <cell r="D348" t="str">
            <v>Und</v>
          </cell>
          <cell r="E348">
            <v>41787</v>
          </cell>
        </row>
        <row r="349">
          <cell r="C349" t="str">
            <v>Base para fotocelda electronica</v>
          </cell>
          <cell r="D349" t="str">
            <v>Und</v>
          </cell>
          <cell r="E349">
            <v>0</v>
          </cell>
        </row>
        <row r="350">
          <cell r="C350" t="str">
            <v>Bloque de pruebas tipo cuchillas</v>
          </cell>
          <cell r="D350" t="str">
            <v>Und</v>
          </cell>
          <cell r="E350">
            <v>220000</v>
          </cell>
        </row>
        <row r="351">
          <cell r="C351" t="str">
            <v>Bloque de pruebas tipo tornillos</v>
          </cell>
          <cell r="D351" t="str">
            <v>Und</v>
          </cell>
          <cell r="E351">
            <v>180000</v>
          </cell>
        </row>
        <row r="352">
          <cell r="C352" t="str">
            <v>Bombillo fluorescente de 100W E40</v>
          </cell>
          <cell r="D352" t="str">
            <v>Und</v>
          </cell>
          <cell r="E352">
            <v>0</v>
          </cell>
        </row>
        <row r="353">
          <cell r="C353" t="str">
            <v>Bombillo fluorescente de 25W E27</v>
          </cell>
          <cell r="D353" t="str">
            <v>Und</v>
          </cell>
          <cell r="E353">
            <v>11415</v>
          </cell>
        </row>
        <row r="354">
          <cell r="C354" t="str">
            <v>Bombillo fluorescente de 30W</v>
          </cell>
          <cell r="D354" t="str">
            <v>Und</v>
          </cell>
          <cell r="E354">
            <v>15000</v>
          </cell>
        </row>
        <row r="355">
          <cell r="C355" t="str">
            <v>Bombillo fluorescente de 32W E27</v>
          </cell>
          <cell r="D355" t="str">
            <v>Und</v>
          </cell>
          <cell r="E355">
            <v>0</v>
          </cell>
        </row>
        <row r="356">
          <cell r="C356" t="str">
            <v>Bombillo fluorescente tubular T5 de 24W</v>
          </cell>
          <cell r="D356" t="str">
            <v>Und</v>
          </cell>
          <cell r="E356">
            <v>20000</v>
          </cell>
        </row>
        <row r="357">
          <cell r="C357" t="str">
            <v>Bombillo fluorescente tubular T8 de 17W</v>
          </cell>
          <cell r="D357" t="str">
            <v>Und</v>
          </cell>
          <cell r="E357">
            <v>6775</v>
          </cell>
        </row>
        <row r="358">
          <cell r="C358" t="str">
            <v>Bombillo fluorescente tubular T8 de 32W</v>
          </cell>
          <cell r="D358" t="str">
            <v>Und</v>
          </cell>
          <cell r="E358">
            <v>6849</v>
          </cell>
        </row>
        <row r="359">
          <cell r="C359" t="str">
            <v>Bombillo MetalHalide 250W</v>
          </cell>
          <cell r="D359" t="str">
            <v>Und</v>
          </cell>
          <cell r="E359">
            <v>19000</v>
          </cell>
        </row>
        <row r="360">
          <cell r="C360" t="str">
            <v>Bombillo MetalHalide 400W</v>
          </cell>
          <cell r="D360" t="str">
            <v>Und</v>
          </cell>
          <cell r="E360">
            <v>34600</v>
          </cell>
        </row>
        <row r="361">
          <cell r="C361" t="str">
            <v>Bombillo sodio 150W tubular 220V</v>
          </cell>
          <cell r="D361" t="str">
            <v>Und</v>
          </cell>
          <cell r="E361">
            <v>0</v>
          </cell>
        </row>
        <row r="362">
          <cell r="C362" t="str">
            <v>Bombillo sodio 250W tubular 220V</v>
          </cell>
          <cell r="D362" t="str">
            <v>Und</v>
          </cell>
          <cell r="E362">
            <v>40716</v>
          </cell>
        </row>
        <row r="363">
          <cell r="C363" t="str">
            <v>Bombillo sodio 70W tubular E27 220V</v>
          </cell>
          <cell r="D363" t="str">
            <v>Und</v>
          </cell>
          <cell r="E363">
            <v>7292</v>
          </cell>
        </row>
        <row r="364">
          <cell r="C364" t="str">
            <v>Brazo luminaria horizontal 1 1/2"x1.20m c/collarin</v>
          </cell>
          <cell r="D364" t="str">
            <v>Und</v>
          </cell>
          <cell r="E364">
            <v>65000</v>
          </cell>
        </row>
        <row r="365">
          <cell r="C365" t="str">
            <v>Brazo templete de guitarra</v>
          </cell>
          <cell r="D365" t="str">
            <v>Und</v>
          </cell>
          <cell r="E365">
            <v>60000</v>
          </cell>
        </row>
        <row r="366">
          <cell r="C366" t="str">
            <v>Bushing metalico de 1"</v>
          </cell>
          <cell r="D366" t="str">
            <v>Und</v>
          </cell>
          <cell r="E366">
            <v>995</v>
          </cell>
        </row>
        <row r="367">
          <cell r="C367" t="str">
            <v>Bushing metalico de 1/2"</v>
          </cell>
          <cell r="D367" t="str">
            <v>Und</v>
          </cell>
          <cell r="E367">
            <v>0</v>
          </cell>
        </row>
        <row r="368">
          <cell r="C368" t="str">
            <v>Bushing metalico de 3/4"</v>
          </cell>
          <cell r="D368" t="str">
            <v>Und</v>
          </cell>
          <cell r="E368">
            <v>0</v>
          </cell>
        </row>
        <row r="369">
          <cell r="C369" t="str">
            <v>Cable acero galv de 1/4" para retenida</v>
          </cell>
          <cell r="D369" t="str">
            <v>Ml</v>
          </cell>
          <cell r="E369">
            <v>3200</v>
          </cell>
        </row>
        <row r="370">
          <cell r="C370" t="str">
            <v>Cable acero galv de 3/8" para retenida</v>
          </cell>
          <cell r="D370" t="str">
            <v>Ml</v>
          </cell>
          <cell r="E370">
            <v>3781</v>
          </cell>
        </row>
        <row r="371">
          <cell r="C371" t="str">
            <v>Cable Al aislado Serie 8000 THHN No 1/0 AWG</v>
          </cell>
          <cell r="D371" t="str">
            <v>Ml</v>
          </cell>
          <cell r="E371">
            <v>8142</v>
          </cell>
        </row>
        <row r="372">
          <cell r="C372" t="str">
            <v>Cable Al aislado Serie 8000 THHN No 2 AWG</v>
          </cell>
          <cell r="D372" t="str">
            <v>Ml</v>
          </cell>
          <cell r="E372">
            <v>4587</v>
          </cell>
        </row>
        <row r="373">
          <cell r="C373" t="str">
            <v>Cable Al aislado Serie 8000 THHN No 2/0 AWG</v>
          </cell>
          <cell r="D373" t="str">
            <v>Ml</v>
          </cell>
          <cell r="E373">
            <v>10592</v>
          </cell>
        </row>
        <row r="374">
          <cell r="C374" t="str">
            <v>Cable Al aislado Serie 8000 THHN No 250 MCM</v>
          </cell>
          <cell r="D374" t="str">
            <v>Ml</v>
          </cell>
          <cell r="E374">
            <v>0</v>
          </cell>
        </row>
        <row r="375">
          <cell r="C375" t="str">
            <v>Cable Al aislado Serie 8000 THHN No 300 MCM</v>
          </cell>
          <cell r="D375" t="str">
            <v>Ml</v>
          </cell>
          <cell r="E375">
            <v>0</v>
          </cell>
        </row>
        <row r="376">
          <cell r="C376" t="str">
            <v>Cable Al aislado Serie 8000 THHN No 350 MCM</v>
          </cell>
          <cell r="D376" t="str">
            <v>Ml</v>
          </cell>
          <cell r="E376">
            <v>0</v>
          </cell>
        </row>
        <row r="377">
          <cell r="C377" t="str">
            <v>Cable Al aislado Serie 8000 THHN No 4 AWG</v>
          </cell>
          <cell r="D377" t="str">
            <v>Ml</v>
          </cell>
          <cell r="E377">
            <v>3134</v>
          </cell>
        </row>
        <row r="378">
          <cell r="C378" t="str">
            <v>Cable Al aislado Serie 8000 THHN No 4/0 AWG</v>
          </cell>
          <cell r="D378" t="str">
            <v>Ml</v>
          </cell>
          <cell r="E378">
            <v>12529</v>
          </cell>
        </row>
        <row r="379">
          <cell r="C379" t="str">
            <v>Cable Al aislado Serie 8000 THHN No 500 MCM</v>
          </cell>
          <cell r="D379" t="str">
            <v>Ml</v>
          </cell>
          <cell r="E379">
            <v>0</v>
          </cell>
        </row>
        <row r="380">
          <cell r="C380" t="str">
            <v>Cable Al aislado Serie 8000 THHN No 6 AWG</v>
          </cell>
          <cell r="D380" t="str">
            <v>Ml</v>
          </cell>
          <cell r="E380">
            <v>0</v>
          </cell>
        </row>
        <row r="381">
          <cell r="C381" t="str">
            <v>Cable Al aislado Serie 8000 THHN No 600 MCM</v>
          </cell>
          <cell r="D381" t="str">
            <v>Ml</v>
          </cell>
          <cell r="E381">
            <v>0</v>
          </cell>
        </row>
        <row r="382">
          <cell r="C382" t="str">
            <v>Cable Al aislado Serie 8000 THHN No 750 MCM</v>
          </cell>
          <cell r="D382" t="str">
            <v>Ml</v>
          </cell>
          <cell r="E382">
            <v>0</v>
          </cell>
        </row>
        <row r="383">
          <cell r="C383" t="str">
            <v>Cable Al aislado THW No 1/0 AWG</v>
          </cell>
          <cell r="D383" t="str">
            <v>Ml</v>
          </cell>
          <cell r="E383">
            <v>0</v>
          </cell>
        </row>
        <row r="384">
          <cell r="C384" t="str">
            <v>Cable Al aislado THW No 2 AWG</v>
          </cell>
          <cell r="D384" t="str">
            <v>Ml</v>
          </cell>
          <cell r="E384">
            <v>0</v>
          </cell>
        </row>
        <row r="385">
          <cell r="C385" t="str">
            <v>Cable Al aislado THW No 2/0 AWG</v>
          </cell>
          <cell r="D385" t="str">
            <v>Ml</v>
          </cell>
          <cell r="E385">
            <v>0</v>
          </cell>
        </row>
        <row r="386">
          <cell r="C386" t="str">
            <v>Cable Al aislado THW No 4 AWG</v>
          </cell>
          <cell r="D386" t="str">
            <v>Ml</v>
          </cell>
          <cell r="E386">
            <v>0</v>
          </cell>
        </row>
        <row r="387">
          <cell r="C387" t="str">
            <v>Cable Al aislado THW No 4/0 AWG</v>
          </cell>
          <cell r="D387" t="str">
            <v>Ml</v>
          </cell>
          <cell r="E387">
            <v>0</v>
          </cell>
        </row>
        <row r="388">
          <cell r="C388" t="str">
            <v>Cable Al aislado THW No 6 AWG</v>
          </cell>
          <cell r="D388" t="str">
            <v>Ml</v>
          </cell>
          <cell r="E388">
            <v>0</v>
          </cell>
        </row>
        <row r="389">
          <cell r="C389" t="str">
            <v>Cable Al cuadruplex 3x35mm + 50mm AAAC (3x2 + 1/0)</v>
          </cell>
          <cell r="D389" t="str">
            <v>Km</v>
          </cell>
          <cell r="E389">
            <v>13544000</v>
          </cell>
        </row>
        <row r="390">
          <cell r="C390" t="str">
            <v>Cable Al cuadruplex 3x70mm + 50mm AAAC (3x2/0 + 1/0)</v>
          </cell>
          <cell r="D390" t="str">
            <v>Km</v>
          </cell>
          <cell r="E390">
            <v>17020400</v>
          </cell>
        </row>
        <row r="391">
          <cell r="C391" t="str">
            <v>Cable Al cuadruplex 3x95mm + 50mm AAAC (3x4/0 + 1/0)</v>
          </cell>
          <cell r="D391" t="str">
            <v>Km</v>
          </cell>
          <cell r="E391">
            <v>19212000</v>
          </cell>
        </row>
        <row r="392">
          <cell r="C392" t="str">
            <v>Cable Al desnudo ACSR No 1/0 AWG</v>
          </cell>
          <cell r="D392" t="str">
            <v>Km</v>
          </cell>
          <cell r="E392">
            <v>2218049</v>
          </cell>
        </row>
        <row r="393">
          <cell r="C393" t="str">
            <v>Cable Al desnudo ACSR No 2 AWG</v>
          </cell>
          <cell r="D393" t="str">
            <v>Km</v>
          </cell>
          <cell r="E393">
            <v>2175000</v>
          </cell>
        </row>
        <row r="394">
          <cell r="C394" t="str">
            <v>Cable Al desnudo ACSR No 2/0 AWG</v>
          </cell>
          <cell r="D394" t="str">
            <v>Km</v>
          </cell>
          <cell r="E394">
            <v>4575000</v>
          </cell>
        </row>
        <row r="395">
          <cell r="C395" t="str">
            <v>Cable Al desnudo ACSR No 4 AWG</v>
          </cell>
          <cell r="D395" t="str">
            <v>Km</v>
          </cell>
          <cell r="E395">
            <v>1571000</v>
          </cell>
        </row>
        <row r="396">
          <cell r="C396" t="str">
            <v>Cable Al desnudo ACSR No 4/0 AWG</v>
          </cell>
          <cell r="D396" t="str">
            <v>Km</v>
          </cell>
          <cell r="E396">
            <v>7365000</v>
          </cell>
        </row>
        <row r="397">
          <cell r="C397" t="str">
            <v>Cable Al galv desnudo de 3/8" grado cumun</v>
          </cell>
          <cell r="D397" t="str">
            <v>Ml</v>
          </cell>
          <cell r="E397">
            <v>2834</v>
          </cell>
        </row>
        <row r="398">
          <cell r="C398" t="str">
            <v>Cable Al triplex 2x35mm + 35mm AAAC (2x2 + 2)</v>
          </cell>
          <cell r="D398" t="str">
            <v>Km</v>
          </cell>
          <cell r="E398">
            <v>9257200</v>
          </cell>
        </row>
        <row r="399">
          <cell r="C399" t="str">
            <v>Cable Al triplex 2x35mm + 50mm AAAC (2x2 + 1/0)</v>
          </cell>
          <cell r="D399" t="str">
            <v>Km</v>
          </cell>
          <cell r="E399">
            <v>11800400</v>
          </cell>
        </row>
        <row r="400">
          <cell r="C400" t="str">
            <v>Cable Al triplex 2x50mm + 50mm AAAC (2x1/0 + 1/0)</v>
          </cell>
          <cell r="D400" t="str">
            <v>Km</v>
          </cell>
          <cell r="E400">
            <v>13183200</v>
          </cell>
        </row>
        <row r="401">
          <cell r="C401" t="str">
            <v>Cable Al triplex 2x70mm + 50mm AAAC (2x2/0 + 1/0)</v>
          </cell>
          <cell r="D401" t="str">
            <v>Km</v>
          </cell>
          <cell r="E401">
            <v>14004000</v>
          </cell>
        </row>
        <row r="402">
          <cell r="C402" t="str">
            <v>Cable Al triplex 2x95mm + 50mm AAAC (2x4/0 + 1/0)</v>
          </cell>
          <cell r="D402" t="str">
            <v>Km</v>
          </cell>
          <cell r="E402">
            <v>15120500</v>
          </cell>
        </row>
        <row r="403">
          <cell r="C403" t="str">
            <v>Cable Cu acometida trebol trifasico 3x2 + 4 AWG</v>
          </cell>
          <cell r="D403" t="str">
            <v>Ml</v>
          </cell>
          <cell r="E403">
            <v>47950</v>
          </cell>
        </row>
        <row r="404">
          <cell r="C404" t="str">
            <v>Cable Cu acometida trebol trifasico 3x4 + 6 AWG</v>
          </cell>
          <cell r="D404" t="str">
            <v>Ml</v>
          </cell>
          <cell r="E404">
            <v>49843</v>
          </cell>
        </row>
        <row r="405">
          <cell r="C405" t="str">
            <v>Cable Cu acometida trebol trifasico 3x6 + 8 AWG</v>
          </cell>
          <cell r="D405" t="str">
            <v>Ml</v>
          </cell>
          <cell r="E405">
            <v>0</v>
          </cell>
        </row>
        <row r="406">
          <cell r="C406" t="str">
            <v>Cable Cu acometida trebol trifasico 3x8 + 10 AWG</v>
          </cell>
          <cell r="D406" t="str">
            <v>Ml</v>
          </cell>
          <cell r="E406">
            <v>18000</v>
          </cell>
        </row>
        <row r="407">
          <cell r="C407" t="str">
            <v>Cable Cu aislado No 10 AWG tipo vehicular</v>
          </cell>
          <cell r="D407" t="str">
            <v>Ml</v>
          </cell>
          <cell r="E407">
            <v>0</v>
          </cell>
        </row>
        <row r="408">
          <cell r="C408" t="str">
            <v>Cable Cu aislado No 12 AWG tipo vehicular</v>
          </cell>
          <cell r="D408" t="str">
            <v>Ml</v>
          </cell>
          <cell r="E408">
            <v>0</v>
          </cell>
        </row>
        <row r="409">
          <cell r="C409" t="str">
            <v>Cable Cu aislado No 14 AWG tipo vehicular</v>
          </cell>
          <cell r="D409" t="str">
            <v>Ml</v>
          </cell>
          <cell r="E409">
            <v>0</v>
          </cell>
        </row>
        <row r="410">
          <cell r="C410" t="str">
            <v>Cable Cu aislado THHN/THWN No 1/0 AWG</v>
          </cell>
          <cell r="D410" t="str">
            <v>Ml</v>
          </cell>
          <cell r="E410">
            <v>30743</v>
          </cell>
        </row>
        <row r="411">
          <cell r="C411" t="str">
            <v>Cable Cu aislado THHN/THWN No 10 AWG</v>
          </cell>
          <cell r="D411" t="str">
            <v>Ml</v>
          </cell>
          <cell r="E411">
            <v>3839</v>
          </cell>
        </row>
        <row r="412">
          <cell r="C412" t="str">
            <v>Cable Cu aislado THHN/THWN No 12 AWG</v>
          </cell>
          <cell r="D412" t="str">
            <v>Ml</v>
          </cell>
          <cell r="E412">
            <v>2669</v>
          </cell>
        </row>
        <row r="413">
          <cell r="C413" t="str">
            <v>Cable Cu aislado THHN/THWN No 14 AWG</v>
          </cell>
          <cell r="D413" t="str">
            <v>Ml</v>
          </cell>
          <cell r="E413">
            <v>1778</v>
          </cell>
        </row>
        <row r="414">
          <cell r="C414" t="str">
            <v>Cable Cu aislado THHN/THWN No 2 AWG</v>
          </cell>
          <cell r="D414" t="str">
            <v>Ml</v>
          </cell>
          <cell r="E414">
            <v>21344</v>
          </cell>
        </row>
        <row r="415">
          <cell r="C415" t="str">
            <v>Cable Cu aislado THHN/THWN No 2/0 AWG</v>
          </cell>
          <cell r="D415" t="str">
            <v>Ml</v>
          </cell>
          <cell r="E415">
            <v>34882</v>
          </cell>
        </row>
        <row r="416">
          <cell r="C416" t="str">
            <v>Cable Cu aislado THHN/THWN No 250 MCM</v>
          </cell>
          <cell r="D416" t="str">
            <v>Ml</v>
          </cell>
          <cell r="E416">
            <v>78730</v>
          </cell>
        </row>
        <row r="417">
          <cell r="C417" t="str">
            <v>Cable Cu aislado THHN/THWN No 300 MCM</v>
          </cell>
          <cell r="D417" t="str">
            <v>Ml</v>
          </cell>
          <cell r="E417">
            <v>0</v>
          </cell>
        </row>
        <row r="418">
          <cell r="C418" t="str">
            <v>Cable Cu aislado THHN/THWN No 350 MCM</v>
          </cell>
          <cell r="D418" t="str">
            <v>Ml</v>
          </cell>
          <cell r="E418">
            <v>109694</v>
          </cell>
        </row>
        <row r="419">
          <cell r="C419" t="str">
            <v>Cable Cu aislado THHN/THWN No 4 AWG</v>
          </cell>
          <cell r="D419" t="str">
            <v>Ml</v>
          </cell>
          <cell r="E419">
            <v>12646</v>
          </cell>
        </row>
        <row r="420">
          <cell r="C420" t="str">
            <v>Cable Cu aislado THHN/THWN No 4/0 AWG</v>
          </cell>
          <cell r="D420" t="str">
            <v>Ml</v>
          </cell>
          <cell r="E420">
            <v>63219</v>
          </cell>
        </row>
        <row r="421">
          <cell r="C421" t="str">
            <v>Cable Cu aislado THHN/THWN No 500 MCM</v>
          </cell>
          <cell r="D421" t="str">
            <v>Ml</v>
          </cell>
          <cell r="E421">
            <v>163366</v>
          </cell>
        </row>
        <row r="422">
          <cell r="C422" t="str">
            <v>Cable Cu aislado THHN/THWN No 6 AWG</v>
          </cell>
          <cell r="D422" t="str">
            <v>Ml</v>
          </cell>
          <cell r="E422">
            <v>8201</v>
          </cell>
        </row>
        <row r="423">
          <cell r="C423" t="str">
            <v>Cable Cu aislado THHN/THWN No 8 AWG</v>
          </cell>
          <cell r="D423" t="str">
            <v>Ml</v>
          </cell>
          <cell r="E423">
            <v>5321</v>
          </cell>
        </row>
        <row r="424">
          <cell r="C424" t="str">
            <v>Cable Cu aislado XLPE 15 kV No 1/0 AWG cinta</v>
          </cell>
          <cell r="D424" t="str">
            <v>Ml</v>
          </cell>
          <cell r="E424">
            <v>0</v>
          </cell>
        </row>
        <row r="425">
          <cell r="C425" t="str">
            <v>Cable Cu aislado XLPE 15 kV No 1/0 AWG hilos</v>
          </cell>
          <cell r="D425" t="str">
            <v>Ml</v>
          </cell>
          <cell r="E425">
            <v>0</v>
          </cell>
        </row>
        <row r="426">
          <cell r="C426" t="str">
            <v>Cable Cu aislado XLPE 15 kV No 2 AWG cinta</v>
          </cell>
          <cell r="D426" t="str">
            <v>Ml</v>
          </cell>
          <cell r="E426">
            <v>0</v>
          </cell>
        </row>
        <row r="427">
          <cell r="C427" t="str">
            <v>Cable Cu aislado XLPE 15 kV No 2 AWG hilos</v>
          </cell>
          <cell r="D427" t="str">
            <v>Ml</v>
          </cell>
          <cell r="E427">
            <v>0</v>
          </cell>
        </row>
        <row r="428">
          <cell r="C428" t="str">
            <v>Cable Cu aislado XLPE 15 kV No 2/0 AWG cinta</v>
          </cell>
          <cell r="D428" t="str">
            <v>Ml</v>
          </cell>
          <cell r="E428">
            <v>62283</v>
          </cell>
        </row>
        <row r="429">
          <cell r="C429" t="str">
            <v>Cable Cu aislado XLPE 15 kV No 2/0 AWG hilos</v>
          </cell>
          <cell r="D429" t="str">
            <v>Ml</v>
          </cell>
          <cell r="E429">
            <v>62283</v>
          </cell>
        </row>
        <row r="430">
          <cell r="C430" t="str">
            <v>Cable Cu aislado XLPE 15 kV No 4/0 AWG cinta</v>
          </cell>
          <cell r="D430" t="str">
            <v>Ml</v>
          </cell>
          <cell r="E430">
            <v>94313</v>
          </cell>
        </row>
        <row r="431">
          <cell r="C431" t="str">
            <v>Cable Cu aislado XLPE 15 kV No 4/0 AWG hilos</v>
          </cell>
          <cell r="D431" t="str">
            <v>Ml</v>
          </cell>
          <cell r="E431">
            <v>94313</v>
          </cell>
        </row>
        <row r="432">
          <cell r="C432" t="str">
            <v>Cable Cu desnudo No 1/0 AWG</v>
          </cell>
          <cell r="D432" t="str">
            <v>Ml</v>
          </cell>
          <cell r="E432">
            <v>29096</v>
          </cell>
        </row>
        <row r="433">
          <cell r="C433" t="str">
            <v>Cable Cu desnudo No 2 AWG</v>
          </cell>
          <cell r="D433" t="str">
            <v>Ml</v>
          </cell>
          <cell r="E433">
            <v>10536</v>
          </cell>
        </row>
        <row r="434">
          <cell r="C434" t="str">
            <v>Cable Cu desnudo No 2/0 AWG</v>
          </cell>
          <cell r="D434" t="str">
            <v>Ml</v>
          </cell>
          <cell r="E434">
            <v>27153</v>
          </cell>
        </row>
        <row r="435">
          <cell r="C435" t="str">
            <v>Cable Cu desnudo No 4 AWG</v>
          </cell>
          <cell r="D435" t="str">
            <v>Ml</v>
          </cell>
          <cell r="E435">
            <v>10946</v>
          </cell>
        </row>
        <row r="436">
          <cell r="C436" t="str">
            <v>Cable Cu desnudo No 4/0 AWG</v>
          </cell>
          <cell r="D436" t="str">
            <v>Ml</v>
          </cell>
          <cell r="E436">
            <v>0</v>
          </cell>
        </row>
        <row r="437">
          <cell r="C437" t="str">
            <v>Cable Cu duplex aislado No 2x12 AWG</v>
          </cell>
          <cell r="D437" t="str">
            <v>Ml</v>
          </cell>
          <cell r="E437">
            <v>0</v>
          </cell>
        </row>
        <row r="438">
          <cell r="C438" t="str">
            <v>Cable Cu duplex aislado No 2x14 AWG</v>
          </cell>
          <cell r="D438" t="str">
            <v>Ml</v>
          </cell>
          <cell r="E438">
            <v>0</v>
          </cell>
        </row>
        <row r="439">
          <cell r="C439" t="str">
            <v>Cable Cu duplex aislado No 2x16 AWG</v>
          </cell>
          <cell r="D439" t="str">
            <v>Ml</v>
          </cell>
          <cell r="E439">
            <v>0</v>
          </cell>
        </row>
        <row r="440">
          <cell r="C440" t="str">
            <v>Cable Cu encauchetado 2x10 AWG</v>
          </cell>
          <cell r="D440" t="str">
            <v>Ml</v>
          </cell>
          <cell r="E440">
            <v>0</v>
          </cell>
        </row>
        <row r="441">
          <cell r="C441" t="str">
            <v>Cable Cu encauchetado 2x12 AWG</v>
          </cell>
          <cell r="D441" t="str">
            <v>Ml</v>
          </cell>
          <cell r="E441">
            <v>0</v>
          </cell>
        </row>
        <row r="442">
          <cell r="C442" t="str">
            <v>Cable Cu encauchetado 2x14 AWG</v>
          </cell>
          <cell r="D442" t="str">
            <v>Ml</v>
          </cell>
          <cell r="E442">
            <v>2430</v>
          </cell>
        </row>
        <row r="443">
          <cell r="C443" t="str">
            <v>Cable Cu encauchetado 3x10 AWG</v>
          </cell>
          <cell r="D443" t="str">
            <v>Ml</v>
          </cell>
          <cell r="E443">
            <v>0</v>
          </cell>
        </row>
        <row r="444">
          <cell r="C444" t="str">
            <v>Cable Cu encauchetado 3x12 AWG</v>
          </cell>
          <cell r="D444" t="str">
            <v>Ml</v>
          </cell>
          <cell r="E444">
            <v>8296</v>
          </cell>
        </row>
        <row r="445">
          <cell r="C445" t="str">
            <v>Cable Cu encauchetado 3x14 AWG</v>
          </cell>
          <cell r="D445" t="str">
            <v>Ml</v>
          </cell>
          <cell r="E445">
            <v>0</v>
          </cell>
        </row>
        <row r="446">
          <cell r="C446" t="str">
            <v>Cable Cu encauchetado 3x4 AWG de fuerza</v>
          </cell>
          <cell r="D446" t="str">
            <v>Ml</v>
          </cell>
          <cell r="E446">
            <v>32100</v>
          </cell>
        </row>
        <row r="447">
          <cell r="C447" t="str">
            <v>Cable Cu encauchetado 3x6 AWG</v>
          </cell>
          <cell r="D447" t="str">
            <v>Ml</v>
          </cell>
          <cell r="E447">
            <v>0</v>
          </cell>
        </row>
        <row r="448">
          <cell r="C448" t="str">
            <v>Cable Cu encauchetado 3x8 AWG</v>
          </cell>
          <cell r="D448" t="str">
            <v>Ml</v>
          </cell>
          <cell r="E448">
            <v>0</v>
          </cell>
        </row>
        <row r="449">
          <cell r="C449" t="str">
            <v>Cable Cu encauchetado 4x12 AWG</v>
          </cell>
          <cell r="D449" t="str">
            <v>Ml</v>
          </cell>
          <cell r="E449">
            <v>6100</v>
          </cell>
        </row>
        <row r="450">
          <cell r="C450" t="str">
            <v>Cable Cu encauchetado 4x6 AWG</v>
          </cell>
          <cell r="D450" t="str">
            <v>Ml</v>
          </cell>
          <cell r="E450">
            <v>0</v>
          </cell>
        </row>
        <row r="451">
          <cell r="C451" t="str">
            <v>Cable Cu encauchetado 4x8 AWG</v>
          </cell>
          <cell r="D451" t="str">
            <v>Ml</v>
          </cell>
          <cell r="E451">
            <v>0</v>
          </cell>
        </row>
        <row r="452">
          <cell r="C452" t="str">
            <v>Cable Cu neutro concentr bifasico 2x6+6 AWG</v>
          </cell>
          <cell r="D452" t="str">
            <v>Ml</v>
          </cell>
          <cell r="E452">
            <v>24766</v>
          </cell>
        </row>
        <row r="453">
          <cell r="C453" t="str">
            <v>Cable Cu neutro concentr bifasico 2x8+8 AWG</v>
          </cell>
          <cell r="D453" t="str">
            <v>Ml</v>
          </cell>
          <cell r="E453">
            <v>12600</v>
          </cell>
        </row>
        <row r="454">
          <cell r="C454" t="str">
            <v>Cable Cu neutro concentr monof 8+8 AWG</v>
          </cell>
          <cell r="D454" t="str">
            <v>Ml</v>
          </cell>
          <cell r="E454">
            <v>5800</v>
          </cell>
        </row>
        <row r="455">
          <cell r="C455" t="str">
            <v>Cable Cu neutro concentrico antifraude trifasico 3x8 + 8 AWG</v>
          </cell>
          <cell r="D455" t="str">
            <v>Ml</v>
          </cell>
          <cell r="E455">
            <v>0</v>
          </cell>
        </row>
        <row r="456">
          <cell r="C456" t="str">
            <v>Cable de Cu para acometida 2x4+4 AWG</v>
          </cell>
          <cell r="D456" t="str">
            <v>Ml</v>
          </cell>
          <cell r="E456">
            <v>32100</v>
          </cell>
        </row>
        <row r="457">
          <cell r="C457" t="str">
            <v>Cable F/UTP CAT 6</v>
          </cell>
          <cell r="D457" t="str">
            <v>Ml</v>
          </cell>
          <cell r="E457">
            <v>1902</v>
          </cell>
        </row>
        <row r="458">
          <cell r="C458" t="str">
            <v>Caja de 12 circuitos metalica monofasica</v>
          </cell>
          <cell r="D458" t="str">
            <v>Und</v>
          </cell>
          <cell r="E458">
            <v>50175</v>
          </cell>
        </row>
        <row r="459">
          <cell r="C459" t="str">
            <v>Caja de 2 circuitos metalica monofasica</v>
          </cell>
          <cell r="D459" t="str">
            <v>Und</v>
          </cell>
          <cell r="E459">
            <v>0</v>
          </cell>
        </row>
        <row r="460">
          <cell r="C460" t="str">
            <v>Caja de 3 circuitos metalica monofasica</v>
          </cell>
          <cell r="D460" t="str">
            <v>Und</v>
          </cell>
          <cell r="E460">
            <v>0</v>
          </cell>
        </row>
        <row r="461">
          <cell r="C461" t="str">
            <v>Caja de 4 circuitos metalica monofasica</v>
          </cell>
          <cell r="D461" t="str">
            <v>Und</v>
          </cell>
          <cell r="E461">
            <v>26000</v>
          </cell>
        </row>
        <row r="462">
          <cell r="C462" t="str">
            <v>Caja de 6 circuitos metalica monofasica</v>
          </cell>
          <cell r="D462" t="str">
            <v>Und</v>
          </cell>
          <cell r="E462">
            <v>48256</v>
          </cell>
        </row>
        <row r="463">
          <cell r="C463" t="str">
            <v>Caja de 8 circuitos metalica monofasica</v>
          </cell>
          <cell r="D463" t="str">
            <v>Und</v>
          </cell>
          <cell r="E463">
            <v>0</v>
          </cell>
        </row>
        <row r="464">
          <cell r="C464" t="str">
            <v>Caja de deriv trifasica de policarb de 8 usu</v>
          </cell>
          <cell r="D464" t="str">
            <v>Und</v>
          </cell>
          <cell r="E464">
            <v>143956</v>
          </cell>
        </row>
        <row r="465">
          <cell r="C465" t="str">
            <v>Caja de derivacion trifasica de policarbonato para 4 usuarios</v>
          </cell>
          <cell r="D465" t="str">
            <v>Und</v>
          </cell>
          <cell r="E465">
            <v>0</v>
          </cell>
        </row>
        <row r="466">
          <cell r="C466" t="str">
            <v>Caja de derivacion trifasica de policarbonato para 6 usuarios</v>
          </cell>
          <cell r="D466" t="str">
            <v>Und</v>
          </cell>
          <cell r="E466">
            <v>0</v>
          </cell>
        </row>
        <row r="467">
          <cell r="C467" t="str">
            <v>Caja de inspeccion con marco y tapa</v>
          </cell>
          <cell r="D467" t="str">
            <v>Und</v>
          </cell>
          <cell r="E467">
            <v>43200</v>
          </cell>
        </row>
        <row r="468">
          <cell r="C468" t="str">
            <v>Caja de paso metalica 15x15x10 con puerta y chapa</v>
          </cell>
          <cell r="D468" t="str">
            <v>Und</v>
          </cell>
          <cell r="E468">
            <v>37760</v>
          </cell>
        </row>
        <row r="469">
          <cell r="C469" t="str">
            <v>Caja de paso metalica 20x25x10 con puerta y chapa</v>
          </cell>
          <cell r="D469" t="str">
            <v>Und</v>
          </cell>
          <cell r="E469">
            <v>0</v>
          </cell>
        </row>
        <row r="470">
          <cell r="C470" t="str">
            <v>Caja inspeccion en concreto con marco y tapa</v>
          </cell>
          <cell r="D470" t="str">
            <v>Und</v>
          </cell>
          <cell r="E470">
            <v>43200</v>
          </cell>
        </row>
        <row r="471">
          <cell r="C471" t="str">
            <v>Caja metalica con puerta de 35x35cm</v>
          </cell>
          <cell r="D471" t="str">
            <v>Und</v>
          </cell>
          <cell r="E471">
            <v>69619</v>
          </cell>
        </row>
        <row r="472">
          <cell r="C472" t="str">
            <v>Caja metalica con puerta t intemperie 15x15cm</v>
          </cell>
          <cell r="D472" t="str">
            <v>Und</v>
          </cell>
          <cell r="E472">
            <v>42500</v>
          </cell>
        </row>
        <row r="473">
          <cell r="C473" t="str">
            <v>Caja metalica para contador monof cal 18</v>
          </cell>
          <cell r="D473" t="str">
            <v>Und</v>
          </cell>
          <cell r="E473">
            <v>50000</v>
          </cell>
        </row>
        <row r="474">
          <cell r="C474" t="str">
            <v>Caja metalica para contador trifasico</v>
          </cell>
          <cell r="D474" t="str">
            <v>Und</v>
          </cell>
          <cell r="E474">
            <v>50000</v>
          </cell>
        </row>
        <row r="475">
          <cell r="C475" t="str">
            <v>Caja metalica para contador trifilar cal 18</v>
          </cell>
          <cell r="D475" t="str">
            <v>Und</v>
          </cell>
          <cell r="E475">
            <v>50000</v>
          </cell>
        </row>
        <row r="476">
          <cell r="C476" t="str">
            <v>Caja metalica RETIE 2400</v>
          </cell>
          <cell r="D476" t="str">
            <v>Und</v>
          </cell>
          <cell r="E476">
            <v>0</v>
          </cell>
        </row>
        <row r="477">
          <cell r="C477" t="str">
            <v>Caja metalica RETIE 5800</v>
          </cell>
          <cell r="D477" t="str">
            <v>Und</v>
          </cell>
          <cell r="E477">
            <v>1302</v>
          </cell>
        </row>
        <row r="478">
          <cell r="C478" t="str">
            <v>Caja metalica RETIE octogonal</v>
          </cell>
          <cell r="D478" t="str">
            <v>Und</v>
          </cell>
          <cell r="E478">
            <v>0</v>
          </cell>
        </row>
        <row r="479">
          <cell r="C479" t="str">
            <v>Caja policarbonato para contador monofasico</v>
          </cell>
          <cell r="D479" t="str">
            <v>Und</v>
          </cell>
          <cell r="E479">
            <v>0</v>
          </cell>
        </row>
        <row r="480">
          <cell r="C480" t="str">
            <v>Caja policarbonato para contador trifasico</v>
          </cell>
          <cell r="D480" t="str">
            <v>Und</v>
          </cell>
          <cell r="E480">
            <v>0</v>
          </cell>
        </row>
        <row r="481">
          <cell r="C481" t="str">
            <v>Caja policarbonato para contador trifilar</v>
          </cell>
          <cell r="D481" t="str">
            <v>Und</v>
          </cell>
          <cell r="E481">
            <v>80000</v>
          </cell>
        </row>
        <row r="482">
          <cell r="C482" t="str">
            <v>Caja PVC 2400</v>
          </cell>
          <cell r="D482" t="str">
            <v>Und</v>
          </cell>
          <cell r="E482">
            <v>1302</v>
          </cell>
        </row>
        <row r="483">
          <cell r="C483" t="str">
            <v>Caja PVC 5800</v>
          </cell>
          <cell r="D483" t="str">
            <v>Und</v>
          </cell>
          <cell r="E483">
            <v>724</v>
          </cell>
        </row>
        <row r="484">
          <cell r="C484" t="str">
            <v>Caja PVC octogonal</v>
          </cell>
          <cell r="D484" t="str">
            <v>Und</v>
          </cell>
          <cell r="E484">
            <v>839</v>
          </cell>
        </row>
        <row r="485">
          <cell r="C485" t="str">
            <v>Canaleta metalica 12x5cm calibre 22BWG</v>
          </cell>
          <cell r="D485" t="str">
            <v>Ml</v>
          </cell>
          <cell r="E485">
            <v>24167</v>
          </cell>
        </row>
        <row r="486">
          <cell r="C486" t="str">
            <v>Capacete metalico galv de 1 1/2"</v>
          </cell>
          <cell r="D486" t="str">
            <v>Und</v>
          </cell>
          <cell r="E486">
            <v>6307</v>
          </cell>
        </row>
        <row r="487">
          <cell r="C487" t="str">
            <v>Capacete metalico galv de 1 1/4"</v>
          </cell>
          <cell r="D487" t="str">
            <v>Und</v>
          </cell>
          <cell r="E487">
            <v>5046</v>
          </cell>
        </row>
        <row r="488">
          <cell r="C488" t="str">
            <v>Capacete metalico galv de 1"</v>
          </cell>
          <cell r="D488" t="str">
            <v>Und</v>
          </cell>
          <cell r="E488">
            <v>2650</v>
          </cell>
        </row>
        <row r="489">
          <cell r="C489" t="str">
            <v>Capacete metalico galv de 2 1/2"</v>
          </cell>
          <cell r="D489" t="str">
            <v>Und</v>
          </cell>
          <cell r="E489">
            <v>0</v>
          </cell>
        </row>
        <row r="490">
          <cell r="C490" t="str">
            <v>Capacete metalico galv de 2"</v>
          </cell>
          <cell r="D490" t="str">
            <v>Und</v>
          </cell>
          <cell r="E490">
            <v>0</v>
          </cell>
        </row>
        <row r="491">
          <cell r="C491" t="str">
            <v>Capacete metalico galv de 3"</v>
          </cell>
          <cell r="D491" t="str">
            <v>Und</v>
          </cell>
          <cell r="E491">
            <v>17000</v>
          </cell>
        </row>
        <row r="492">
          <cell r="C492" t="str">
            <v>Capacete metalico galv de 3/4"</v>
          </cell>
          <cell r="D492" t="str">
            <v>Und</v>
          </cell>
          <cell r="E492">
            <v>1800</v>
          </cell>
        </row>
        <row r="493">
          <cell r="C493" t="str">
            <v>Capacete metalico galv de 4"</v>
          </cell>
          <cell r="D493" t="str">
            <v>Und</v>
          </cell>
          <cell r="E493">
            <v>0</v>
          </cell>
        </row>
        <row r="494">
          <cell r="C494" t="str">
            <v>CD</v>
          </cell>
          <cell r="D494" t="str">
            <v>Und</v>
          </cell>
          <cell r="E494">
            <v>3000</v>
          </cell>
        </row>
        <row r="495">
          <cell r="C495" t="str">
            <v>Cemento gris x 50 kg</v>
          </cell>
          <cell r="D495" t="str">
            <v>Bul</v>
          </cell>
          <cell r="E495">
            <v>0</v>
          </cell>
        </row>
        <row r="496">
          <cell r="C496" t="str">
            <v>Cinta acero inoxidable Band-It de 1/2"</v>
          </cell>
          <cell r="D496" t="str">
            <v>Ml</v>
          </cell>
          <cell r="E496">
            <v>1656</v>
          </cell>
        </row>
        <row r="497">
          <cell r="C497" t="str">
            <v>Cinta acero inoxidable Band-It de 3/4"</v>
          </cell>
          <cell r="D497" t="str">
            <v>Ml</v>
          </cell>
          <cell r="E497">
            <v>0</v>
          </cell>
        </row>
        <row r="498">
          <cell r="C498" t="str">
            <v>Cinta acero inoxidable Band-It de 3/8"</v>
          </cell>
          <cell r="D498" t="str">
            <v>Ml</v>
          </cell>
          <cell r="E498">
            <v>1260</v>
          </cell>
        </row>
        <row r="499">
          <cell r="C499" t="str">
            <v>Cinta acero inoxidable Band-It de 5/8"</v>
          </cell>
          <cell r="D499" t="str">
            <v>Ml</v>
          </cell>
          <cell r="E499">
            <v>2125</v>
          </cell>
        </row>
        <row r="500">
          <cell r="C500" t="str">
            <v>Cinta aislante autofundente Scoth No 23</v>
          </cell>
          <cell r="D500" t="str">
            <v>Und</v>
          </cell>
          <cell r="E500">
            <v>0</v>
          </cell>
        </row>
        <row r="501">
          <cell r="C501" t="str">
            <v>Cinta aislante por rollo</v>
          </cell>
          <cell r="D501" t="str">
            <v>Und</v>
          </cell>
          <cell r="E501">
            <v>9000</v>
          </cell>
        </row>
        <row r="502">
          <cell r="C502" t="str">
            <v>Collarin metalico galv de 4" a 6" de 1 salida</v>
          </cell>
          <cell r="D502" t="str">
            <v>Und</v>
          </cell>
          <cell r="E502">
            <v>0</v>
          </cell>
        </row>
        <row r="503">
          <cell r="C503" t="str">
            <v>Collarin metalico galv de 4" a 6" de 2 salida</v>
          </cell>
          <cell r="D503" t="str">
            <v>Und</v>
          </cell>
          <cell r="E503">
            <v>9000</v>
          </cell>
        </row>
        <row r="504">
          <cell r="C504" t="str">
            <v>Collarin metalico galv de 6" a 8" de 1 salida</v>
          </cell>
          <cell r="D504" t="str">
            <v>Und</v>
          </cell>
          <cell r="E504">
            <v>10672</v>
          </cell>
        </row>
        <row r="505">
          <cell r="C505" t="str">
            <v>Collarin metalico galv de 6" a 8" de 2 salida</v>
          </cell>
          <cell r="D505" t="str">
            <v>Und</v>
          </cell>
          <cell r="E505">
            <v>15834</v>
          </cell>
        </row>
        <row r="506">
          <cell r="C506" t="str">
            <v>Collarin metalico galv de 6" a 8" para transf</v>
          </cell>
          <cell r="D506" t="str">
            <v>Und</v>
          </cell>
          <cell r="E506">
            <v>21275</v>
          </cell>
        </row>
        <row r="507">
          <cell r="C507" t="str">
            <v>Collarin metalico galv de 8" a 10" de 1 salida</v>
          </cell>
          <cell r="D507" t="str">
            <v>Und</v>
          </cell>
          <cell r="E507">
            <v>12180</v>
          </cell>
        </row>
        <row r="508">
          <cell r="C508" t="str">
            <v>Collarin metalico galv de 8" a 10" de 2 salida</v>
          </cell>
          <cell r="D508" t="str">
            <v>Und</v>
          </cell>
          <cell r="E508">
            <v>0</v>
          </cell>
        </row>
        <row r="509">
          <cell r="C509" t="str">
            <v>Collarin metalico galv de 8" a 10" para transf</v>
          </cell>
          <cell r="D509" t="str">
            <v>Und</v>
          </cell>
          <cell r="E509">
            <v>0</v>
          </cell>
        </row>
        <row r="510">
          <cell r="C510" t="str">
            <v>Conector Al - Al 1 perno</v>
          </cell>
          <cell r="D510" t="str">
            <v>Und</v>
          </cell>
          <cell r="E510">
            <v>0</v>
          </cell>
        </row>
        <row r="511">
          <cell r="C511" t="str">
            <v>Conector Al - Al 2 pernos 6 - 2/0</v>
          </cell>
          <cell r="D511" t="str">
            <v>Und</v>
          </cell>
          <cell r="E511">
            <v>3100</v>
          </cell>
        </row>
        <row r="512">
          <cell r="C512" t="str">
            <v>Conector bimetalico 1 perno Al 2 - Cu 8</v>
          </cell>
          <cell r="D512" t="str">
            <v>Und</v>
          </cell>
          <cell r="E512">
            <v>1200</v>
          </cell>
        </row>
        <row r="513">
          <cell r="C513" t="str">
            <v>Conector bimetalico 2 pernos Al 6 - Cu 2/0</v>
          </cell>
          <cell r="D513" t="str">
            <v>Und</v>
          </cell>
          <cell r="E513">
            <v>3465</v>
          </cell>
        </row>
        <row r="514">
          <cell r="C514" t="str">
            <v>Conector Cu estañado tubular No 1/0</v>
          </cell>
          <cell r="D514" t="str">
            <v>Und</v>
          </cell>
          <cell r="E514">
            <v>0</v>
          </cell>
        </row>
        <row r="515">
          <cell r="C515" t="str">
            <v>Conector Cu estañado tubular No 2</v>
          </cell>
          <cell r="D515" t="str">
            <v>Und</v>
          </cell>
          <cell r="E515">
            <v>0</v>
          </cell>
        </row>
        <row r="516">
          <cell r="C516" t="str">
            <v>Conector Cu estañado tubular No 2/0</v>
          </cell>
          <cell r="D516" t="str">
            <v>Und</v>
          </cell>
          <cell r="E516">
            <v>0</v>
          </cell>
        </row>
        <row r="517">
          <cell r="C517" t="str">
            <v>Conector Cu estañado tubular No 4</v>
          </cell>
          <cell r="D517" t="str">
            <v>Und</v>
          </cell>
          <cell r="E517">
            <v>0</v>
          </cell>
        </row>
        <row r="518">
          <cell r="C518" t="str">
            <v>Conector curvo Liquid Tight 1 1/2"</v>
          </cell>
          <cell r="D518" t="str">
            <v>Und</v>
          </cell>
          <cell r="E518">
            <v>0</v>
          </cell>
        </row>
        <row r="519">
          <cell r="C519" t="str">
            <v>Conector curvo Liquid Tight 1 1/4"</v>
          </cell>
          <cell r="D519" t="str">
            <v>Und</v>
          </cell>
          <cell r="E519">
            <v>0</v>
          </cell>
        </row>
        <row r="520">
          <cell r="C520" t="str">
            <v>Conector curvo Liquid Tight 1"</v>
          </cell>
          <cell r="D520" t="str">
            <v>Und</v>
          </cell>
          <cell r="E520">
            <v>0</v>
          </cell>
        </row>
        <row r="521">
          <cell r="C521" t="str">
            <v>Conector curvo Liquid Tight 2 1/2"</v>
          </cell>
          <cell r="D521" t="str">
            <v>Und</v>
          </cell>
          <cell r="E521">
            <v>0</v>
          </cell>
        </row>
        <row r="522">
          <cell r="C522" t="str">
            <v>Conector curvo Liquid Tight 2"</v>
          </cell>
          <cell r="D522" t="str">
            <v>Und</v>
          </cell>
          <cell r="E522">
            <v>0</v>
          </cell>
        </row>
        <row r="523">
          <cell r="C523" t="str">
            <v>Conector curvo Liquid Tight 3/4"</v>
          </cell>
          <cell r="D523" t="str">
            <v>Und</v>
          </cell>
          <cell r="E523">
            <v>0</v>
          </cell>
        </row>
        <row r="524">
          <cell r="C524" t="str">
            <v>Conector de comprension DBH-4</v>
          </cell>
          <cell r="D524" t="str">
            <v>Und</v>
          </cell>
          <cell r="E524">
            <v>0</v>
          </cell>
        </row>
        <row r="525">
          <cell r="C525" t="str">
            <v>Conector de tornillo de perfor 4 a 2/0-8 a 2</v>
          </cell>
          <cell r="D525" t="str">
            <v>Und</v>
          </cell>
          <cell r="E525">
            <v>12480</v>
          </cell>
        </row>
        <row r="526">
          <cell r="C526" t="str">
            <v>Conector de tornillo de perfor 6 a 4/0 - 12 a 2</v>
          </cell>
          <cell r="D526" t="str">
            <v>Und</v>
          </cell>
          <cell r="E526">
            <v>12480</v>
          </cell>
        </row>
        <row r="527">
          <cell r="C527" t="str">
            <v>Conector para operar en caliente</v>
          </cell>
          <cell r="D527" t="str">
            <v>Und</v>
          </cell>
          <cell r="E527">
            <v>19147</v>
          </cell>
        </row>
        <row r="528">
          <cell r="C528" t="str">
            <v>Conector recto Liquid Tight 1 1/2"</v>
          </cell>
          <cell r="D528" t="str">
            <v>Und</v>
          </cell>
          <cell r="E528">
            <v>11020</v>
          </cell>
        </row>
        <row r="529">
          <cell r="C529" t="str">
            <v>Conector recto Liquid Tight 1 1/4"</v>
          </cell>
          <cell r="D529" t="str">
            <v>Und</v>
          </cell>
          <cell r="E529">
            <v>7500</v>
          </cell>
        </row>
        <row r="530">
          <cell r="C530" t="str">
            <v>Conector recto Liquid Tight 1"</v>
          </cell>
          <cell r="D530" t="str">
            <v>Und</v>
          </cell>
          <cell r="E530">
            <v>0</v>
          </cell>
        </row>
        <row r="531">
          <cell r="C531" t="str">
            <v>Conector recto Liquid Tight 2 1/2"</v>
          </cell>
          <cell r="D531" t="str">
            <v>Und</v>
          </cell>
          <cell r="E531">
            <v>0</v>
          </cell>
        </row>
        <row r="532">
          <cell r="C532" t="str">
            <v>Conector recto Liquid Tight 2"</v>
          </cell>
          <cell r="D532" t="str">
            <v>Und</v>
          </cell>
          <cell r="E532">
            <v>0</v>
          </cell>
        </row>
        <row r="533">
          <cell r="C533" t="str">
            <v>Conector recto Liquid Tight 3/4"</v>
          </cell>
          <cell r="D533" t="str">
            <v>Und</v>
          </cell>
          <cell r="E533">
            <v>0</v>
          </cell>
        </row>
        <row r="534">
          <cell r="C534" t="str">
            <v>Conector resorte 18 - 8  R/Y</v>
          </cell>
          <cell r="D534" t="str">
            <v>Und</v>
          </cell>
          <cell r="E534">
            <v>619</v>
          </cell>
        </row>
        <row r="535">
          <cell r="C535" t="str">
            <v>Conector RJ11</v>
          </cell>
          <cell r="D535" t="str">
            <v>Und</v>
          </cell>
          <cell r="E535">
            <v>800</v>
          </cell>
        </row>
        <row r="536">
          <cell r="C536" t="str">
            <v>Conector RJ45</v>
          </cell>
          <cell r="D536" t="str">
            <v>Und</v>
          </cell>
          <cell r="E536">
            <v>1000</v>
          </cell>
        </row>
        <row r="537">
          <cell r="C537" t="str">
            <v>Conector tipo cuña 5/8" - 8</v>
          </cell>
          <cell r="D537" t="str">
            <v>Und</v>
          </cell>
          <cell r="E537">
            <v>5336</v>
          </cell>
        </row>
        <row r="538">
          <cell r="C538" t="str">
            <v>Contador bifasico electromecanico 20(100)A 120/208V Cl 2</v>
          </cell>
          <cell r="D538" t="str">
            <v>Und</v>
          </cell>
          <cell r="E538">
            <v>0</v>
          </cell>
        </row>
        <row r="539">
          <cell r="C539" t="str">
            <v>Contador electr indirec 1(10)A 120/208V Cl 1</v>
          </cell>
          <cell r="D539" t="str">
            <v>Und</v>
          </cell>
          <cell r="E539">
            <v>850000</v>
          </cell>
        </row>
        <row r="540">
          <cell r="C540" t="str">
            <v>Contador electronico indirecto 1(10)A 120/208V Cl 0.5</v>
          </cell>
          <cell r="D540" t="str">
            <v>Und</v>
          </cell>
          <cell r="E540">
            <v>0</v>
          </cell>
        </row>
        <row r="541">
          <cell r="C541" t="str">
            <v>Contador electronico indirecto 1(10)A 120/208V Cl 0.5S</v>
          </cell>
          <cell r="D541" t="str">
            <v>Und</v>
          </cell>
          <cell r="E541">
            <v>0</v>
          </cell>
        </row>
        <row r="542">
          <cell r="C542" t="str">
            <v>Contador monof electr 5(100)A 120/208V Cl 1</v>
          </cell>
          <cell r="D542" t="str">
            <v>Und</v>
          </cell>
          <cell r="E542">
            <v>100000</v>
          </cell>
        </row>
        <row r="543">
          <cell r="C543" t="str">
            <v>Contador monof trifilar 120/240V 5(10)A Cl 1</v>
          </cell>
          <cell r="D543" t="str">
            <v>Und</v>
          </cell>
          <cell r="E543">
            <v>0</v>
          </cell>
        </row>
        <row r="544">
          <cell r="C544" t="str">
            <v>Contador monof trifilar 5(100)A 120/208V Cl 1</v>
          </cell>
          <cell r="D544" t="str">
            <v>Und</v>
          </cell>
          <cell r="E544">
            <v>250000</v>
          </cell>
        </row>
        <row r="545">
          <cell r="C545" t="str">
            <v>Coraza flexible Liquid Tight de 1 1/2"</v>
          </cell>
          <cell r="D545" t="str">
            <v>Ml</v>
          </cell>
          <cell r="E545">
            <v>12300</v>
          </cell>
        </row>
        <row r="546">
          <cell r="C546" t="str">
            <v>Coraza flexible Liquid Tight de 1 1/4"</v>
          </cell>
          <cell r="D546" t="str">
            <v>Ml</v>
          </cell>
          <cell r="E546">
            <v>9555</v>
          </cell>
        </row>
        <row r="547">
          <cell r="C547" t="str">
            <v>Coraza flexible Liquid Tight de 1"</v>
          </cell>
          <cell r="D547" t="str">
            <v>Ml</v>
          </cell>
          <cell r="E547">
            <v>8000</v>
          </cell>
        </row>
        <row r="548">
          <cell r="C548" t="str">
            <v>Coraza flexible Liquid Tight de 2 1/2"</v>
          </cell>
          <cell r="D548" t="str">
            <v>Ml</v>
          </cell>
          <cell r="E548">
            <v>0</v>
          </cell>
        </row>
        <row r="549">
          <cell r="C549" t="str">
            <v>Coraza flexible Liquid Tight de 2"</v>
          </cell>
          <cell r="D549" t="str">
            <v>Ml</v>
          </cell>
          <cell r="E549">
            <v>0</v>
          </cell>
        </row>
        <row r="550">
          <cell r="C550" t="str">
            <v>Coraza flexible Liquid Tight de 3/4"</v>
          </cell>
          <cell r="D550" t="str">
            <v>Ml</v>
          </cell>
          <cell r="E550">
            <v>0</v>
          </cell>
        </row>
        <row r="551">
          <cell r="C551" t="str">
            <v>Cortacircuito para 15kV 100A 12kA</v>
          </cell>
          <cell r="D551" t="str">
            <v>Und</v>
          </cell>
          <cell r="E551">
            <v>115710</v>
          </cell>
        </row>
        <row r="552">
          <cell r="C552" t="str">
            <v>Cruceta metalica galv 2mx2 1/2"x2 1/2"x1/4"</v>
          </cell>
          <cell r="D552" t="str">
            <v>Und</v>
          </cell>
          <cell r="E552">
            <v>58000</v>
          </cell>
        </row>
        <row r="553">
          <cell r="C553" t="str">
            <v>Cruceta metalica galv 2mx2 1/2"x2 1/2"x3/16"</v>
          </cell>
          <cell r="D553" t="str">
            <v>Und</v>
          </cell>
          <cell r="E553">
            <v>55465</v>
          </cell>
        </row>
        <row r="554">
          <cell r="C554" t="str">
            <v>Cruceta metalica galv 2mx3"x3"x1/4"</v>
          </cell>
          <cell r="D554" t="str">
            <v>Und</v>
          </cell>
          <cell r="E554">
            <v>0</v>
          </cell>
        </row>
        <row r="555">
          <cell r="C555" t="str">
            <v>Cruceta metalica galv 3mx2 1/2"x2 1/2"x3/16"</v>
          </cell>
          <cell r="D555" t="str">
            <v>Und</v>
          </cell>
          <cell r="E555">
            <v>0</v>
          </cell>
        </row>
        <row r="556">
          <cell r="C556" t="str">
            <v>Cruceta metalica galv 3mx3"x3"x1/4"</v>
          </cell>
          <cell r="D556" t="str">
            <v>Und</v>
          </cell>
          <cell r="E556">
            <v>0</v>
          </cell>
        </row>
        <row r="557">
          <cell r="C557" t="str">
            <v>Cruceta metalica galv 4mx2 1/2"x2 1/2"x3/16"</v>
          </cell>
          <cell r="D557" t="str">
            <v>Und</v>
          </cell>
          <cell r="E557">
            <v>0</v>
          </cell>
        </row>
        <row r="558">
          <cell r="C558" t="str">
            <v>Cruceta metalica galv 4mx3"x3"x1/4"</v>
          </cell>
          <cell r="D558" t="str">
            <v>Und</v>
          </cell>
          <cell r="E558">
            <v>0</v>
          </cell>
        </row>
        <row r="559">
          <cell r="C559" t="str">
            <v>Curva EMT de 1 1/2"</v>
          </cell>
          <cell r="D559" t="str">
            <v>Und</v>
          </cell>
          <cell r="E559">
            <v>0</v>
          </cell>
        </row>
        <row r="560">
          <cell r="C560" t="str">
            <v>Curva EMT de 1 1/4"</v>
          </cell>
          <cell r="D560" t="str">
            <v>Und</v>
          </cell>
          <cell r="E560">
            <v>0</v>
          </cell>
        </row>
        <row r="561">
          <cell r="C561" t="str">
            <v>Curva EMT de 1"</v>
          </cell>
          <cell r="D561" t="str">
            <v>Und</v>
          </cell>
          <cell r="E561">
            <v>3843</v>
          </cell>
        </row>
        <row r="562">
          <cell r="C562" t="str">
            <v>Curva EMT de 1/2"</v>
          </cell>
          <cell r="D562" t="str">
            <v>Und</v>
          </cell>
          <cell r="E562">
            <v>0</v>
          </cell>
        </row>
        <row r="563">
          <cell r="C563" t="str">
            <v>Curva EMT de 2 1/2"</v>
          </cell>
          <cell r="D563" t="str">
            <v>Und</v>
          </cell>
          <cell r="E563">
            <v>0</v>
          </cell>
        </row>
        <row r="564">
          <cell r="C564" t="str">
            <v>Curva EMT de 2"</v>
          </cell>
          <cell r="D564" t="str">
            <v>Und</v>
          </cell>
          <cell r="E564">
            <v>0</v>
          </cell>
        </row>
        <row r="565">
          <cell r="C565" t="str">
            <v>Curva EMT de 3"</v>
          </cell>
          <cell r="D565" t="str">
            <v>Und</v>
          </cell>
          <cell r="E565">
            <v>0</v>
          </cell>
        </row>
        <row r="566">
          <cell r="C566" t="str">
            <v>Curva EMT de 3/4"</v>
          </cell>
          <cell r="D566" t="str">
            <v>Und</v>
          </cell>
          <cell r="E566">
            <v>0</v>
          </cell>
        </row>
        <row r="567">
          <cell r="C567" t="str">
            <v>Curva EMT de 4"</v>
          </cell>
          <cell r="D567" t="str">
            <v>Und</v>
          </cell>
          <cell r="E567">
            <v>0</v>
          </cell>
        </row>
        <row r="568">
          <cell r="C568" t="str">
            <v>Curva IMC de 1 1/2"</v>
          </cell>
          <cell r="D568" t="str">
            <v>Und</v>
          </cell>
          <cell r="E568">
            <v>11000</v>
          </cell>
        </row>
        <row r="569">
          <cell r="C569" t="str">
            <v>Curva IMC de 1 1/4"</v>
          </cell>
          <cell r="D569" t="str">
            <v>Und</v>
          </cell>
          <cell r="E569">
            <v>0</v>
          </cell>
        </row>
        <row r="570">
          <cell r="C570" t="str">
            <v>Curva IMC de 1"</v>
          </cell>
          <cell r="D570" t="str">
            <v>Und</v>
          </cell>
          <cell r="E570">
            <v>5450</v>
          </cell>
        </row>
        <row r="571">
          <cell r="C571" t="str">
            <v>Curva IMC de 1/2"</v>
          </cell>
          <cell r="D571" t="str">
            <v>Und</v>
          </cell>
          <cell r="E571">
            <v>0</v>
          </cell>
        </row>
        <row r="572">
          <cell r="C572" t="str">
            <v>Curva IMC de 2 1/2"</v>
          </cell>
          <cell r="D572" t="str">
            <v>Und</v>
          </cell>
          <cell r="E572">
            <v>0</v>
          </cell>
        </row>
        <row r="573">
          <cell r="C573" t="str">
            <v>Curva IMC de 2"</v>
          </cell>
          <cell r="D573" t="str">
            <v>Und</v>
          </cell>
          <cell r="E573">
            <v>0</v>
          </cell>
        </row>
        <row r="574">
          <cell r="C574" t="str">
            <v>Curva IMC de 3"</v>
          </cell>
          <cell r="D574" t="str">
            <v>Und</v>
          </cell>
          <cell r="E574">
            <v>77650</v>
          </cell>
        </row>
        <row r="575">
          <cell r="C575" t="str">
            <v>Curva IMC de 3/4"</v>
          </cell>
          <cell r="D575" t="str">
            <v>Und</v>
          </cell>
          <cell r="E575">
            <v>0</v>
          </cell>
        </row>
        <row r="576">
          <cell r="C576" t="str">
            <v>Curva IMC de 4"</v>
          </cell>
          <cell r="D576" t="str">
            <v>Und</v>
          </cell>
          <cell r="E576">
            <v>113800</v>
          </cell>
        </row>
        <row r="577">
          <cell r="C577" t="str">
            <v>Curva PVC de 1 1/2"</v>
          </cell>
          <cell r="D577" t="str">
            <v>Und</v>
          </cell>
          <cell r="E577">
            <v>4333</v>
          </cell>
        </row>
        <row r="578">
          <cell r="C578" t="str">
            <v>Curva PVC de 1 1/4"</v>
          </cell>
          <cell r="D578" t="str">
            <v>Und</v>
          </cell>
          <cell r="E578">
            <v>3373</v>
          </cell>
        </row>
        <row r="579">
          <cell r="C579" t="str">
            <v>Curva PVC de 1"</v>
          </cell>
          <cell r="D579" t="str">
            <v>Und</v>
          </cell>
          <cell r="E579">
            <v>1915</v>
          </cell>
        </row>
        <row r="580">
          <cell r="C580" t="str">
            <v>Curva PVC de 1/2"</v>
          </cell>
          <cell r="D580" t="str">
            <v>Und</v>
          </cell>
          <cell r="E580">
            <v>559</v>
          </cell>
        </row>
        <row r="581">
          <cell r="C581" t="str">
            <v>Curva PVC de 2 1/2"</v>
          </cell>
          <cell r="D581" t="str">
            <v>Und</v>
          </cell>
          <cell r="E581">
            <v>0</v>
          </cell>
        </row>
        <row r="582">
          <cell r="C582" t="str">
            <v>Curva PVC de 2"</v>
          </cell>
          <cell r="D582" t="str">
            <v>Und</v>
          </cell>
          <cell r="E582">
            <v>9021</v>
          </cell>
        </row>
        <row r="583">
          <cell r="C583" t="str">
            <v>Curva PVC de 3"</v>
          </cell>
          <cell r="D583" t="str">
            <v>Und</v>
          </cell>
          <cell r="E583">
            <v>0</v>
          </cell>
        </row>
        <row r="584">
          <cell r="C584" t="str">
            <v>Curva PVC de 3/4"</v>
          </cell>
          <cell r="D584" t="str">
            <v>Und</v>
          </cell>
          <cell r="E584">
            <v>893</v>
          </cell>
        </row>
        <row r="585">
          <cell r="C585" t="str">
            <v>Curva PVC de 4"</v>
          </cell>
          <cell r="D585" t="str">
            <v>Und</v>
          </cell>
          <cell r="E585">
            <v>0</v>
          </cell>
        </row>
        <row r="586">
          <cell r="C586" t="str">
            <v>Desperdicio de Material</v>
          </cell>
          <cell r="D586" t="str">
            <v>%mat</v>
          </cell>
          <cell r="E586">
            <v>35000</v>
          </cell>
        </row>
        <row r="587">
          <cell r="C587" t="str">
            <v>Diagonal recta metalica 110cmx3/16"</v>
          </cell>
          <cell r="D587" t="str">
            <v>Und</v>
          </cell>
          <cell r="E587">
            <v>24643</v>
          </cell>
        </row>
        <row r="588">
          <cell r="C588" t="str">
            <v>Diagonal recta metalica 68cmx3/16"</v>
          </cell>
          <cell r="D588" t="str">
            <v>Und</v>
          </cell>
          <cell r="E588">
            <v>14859</v>
          </cell>
        </row>
        <row r="589">
          <cell r="C589" t="str">
            <v>DPS polimerico 12kV 10kA con herraje</v>
          </cell>
          <cell r="D589" t="str">
            <v>Und</v>
          </cell>
          <cell r="E589">
            <v>93960</v>
          </cell>
        </row>
        <row r="590">
          <cell r="C590" t="str">
            <v>Esparrago galv roscado de 5/8"x10"</v>
          </cell>
          <cell r="D590" t="str">
            <v>Und</v>
          </cell>
          <cell r="E590">
            <v>3800</v>
          </cell>
        </row>
        <row r="591">
          <cell r="C591" t="str">
            <v>Esparrago galv roscado de 5/8"x12"</v>
          </cell>
          <cell r="D591" t="str">
            <v>Und</v>
          </cell>
          <cell r="E591">
            <v>3800</v>
          </cell>
        </row>
        <row r="592">
          <cell r="C592" t="str">
            <v>Espigo para extremo de poste 13.2kV</v>
          </cell>
          <cell r="D592" t="str">
            <v>Und</v>
          </cell>
          <cell r="E592">
            <v>8900</v>
          </cell>
        </row>
        <row r="593">
          <cell r="C593" t="str">
            <v>Estuco plastico x 5 Gal</v>
          </cell>
          <cell r="D593" t="str">
            <v>Und</v>
          </cell>
          <cell r="E593">
            <v>60000</v>
          </cell>
        </row>
        <row r="594">
          <cell r="C594" t="str">
            <v>Face plate doble</v>
          </cell>
          <cell r="D594" t="str">
            <v>Und</v>
          </cell>
          <cell r="E594">
            <v>5914</v>
          </cell>
        </row>
        <row r="595">
          <cell r="C595" t="str">
            <v>Factura de Electrohuila por concepto de demanda no asistida</v>
          </cell>
          <cell r="D595" t="str">
            <v>Und</v>
          </cell>
          <cell r="E595">
            <v>900000</v>
          </cell>
        </row>
        <row r="596">
          <cell r="C596" t="str">
            <v>Factura de Electrohuila por concepto de revision de diseños</v>
          </cell>
          <cell r="D596" t="str">
            <v>Und</v>
          </cell>
          <cell r="E596">
            <v>140000</v>
          </cell>
        </row>
        <row r="597">
          <cell r="C597" t="str">
            <v>Factura de Electrohuila por concepto de revision y conexión de obra</v>
          </cell>
          <cell r="D597" t="str">
            <v>Hr</v>
          </cell>
          <cell r="E597">
            <v>146000</v>
          </cell>
        </row>
        <row r="598">
          <cell r="C598" t="str">
            <v>Fotocelda electronica 120/277V</v>
          </cell>
          <cell r="D598" t="str">
            <v>Und</v>
          </cell>
          <cell r="E598">
            <v>14000</v>
          </cell>
        </row>
        <row r="599">
          <cell r="C599" t="str">
            <v>Funda termoencogible para barra de 1"</v>
          </cell>
          <cell r="D599" t="str">
            <v>Ml</v>
          </cell>
          <cell r="E599">
            <v>0</v>
          </cell>
        </row>
        <row r="600">
          <cell r="C600" t="str">
            <v>Funda termoencogible para barra de 3/4"</v>
          </cell>
          <cell r="D600" t="str">
            <v>Ml</v>
          </cell>
          <cell r="E600">
            <v>0</v>
          </cell>
        </row>
        <row r="601">
          <cell r="C601" t="str">
            <v>Fusible hilo tipo h 15 kV 1 amp</v>
          </cell>
          <cell r="D601" t="str">
            <v>Und</v>
          </cell>
          <cell r="E601">
            <v>5300</v>
          </cell>
        </row>
        <row r="602">
          <cell r="C602" t="str">
            <v>Fusible hilo tipo h 15 kV 10 amp</v>
          </cell>
          <cell r="D602" t="str">
            <v>Und</v>
          </cell>
          <cell r="E602">
            <v>5300</v>
          </cell>
        </row>
        <row r="603">
          <cell r="C603" t="str">
            <v>Fusible hilo tipo h 15 kV 15 amp</v>
          </cell>
          <cell r="D603" t="str">
            <v>Und</v>
          </cell>
          <cell r="E603">
            <v>5300</v>
          </cell>
        </row>
        <row r="604">
          <cell r="C604" t="str">
            <v>Fusible hilo tipo h 15 kV 2 amp</v>
          </cell>
          <cell r="D604" t="str">
            <v>Und</v>
          </cell>
          <cell r="E604">
            <v>5300</v>
          </cell>
        </row>
        <row r="605">
          <cell r="C605" t="str">
            <v>Fusible hilo tipo h 15 kV 3 amp</v>
          </cell>
          <cell r="D605" t="str">
            <v>Und</v>
          </cell>
          <cell r="E605">
            <v>5300</v>
          </cell>
        </row>
        <row r="606">
          <cell r="C606" t="str">
            <v>Fusible hilo tipo h 15 kV 4 amp</v>
          </cell>
          <cell r="D606" t="str">
            <v>Und</v>
          </cell>
          <cell r="E606">
            <v>5300</v>
          </cell>
        </row>
        <row r="607">
          <cell r="C607" t="str">
            <v>Fusible hilo tipo h 15 kV 5 amp</v>
          </cell>
          <cell r="D607" t="str">
            <v>Und</v>
          </cell>
          <cell r="E607">
            <v>5300</v>
          </cell>
        </row>
        <row r="608">
          <cell r="C608" t="str">
            <v>Fusible hilo tipo h 15 kV 7 amp</v>
          </cell>
          <cell r="D608" t="str">
            <v>Und</v>
          </cell>
          <cell r="E608">
            <v>5300</v>
          </cell>
        </row>
        <row r="609">
          <cell r="C609" t="str">
            <v>Grapa acerada de suspension para cable de guarda</v>
          </cell>
          <cell r="D609" t="str">
            <v>Und</v>
          </cell>
          <cell r="E609">
            <v>0</v>
          </cell>
        </row>
        <row r="610">
          <cell r="C610" t="str">
            <v>Grapa Al de ret tipo pistola para ACSR 6 - 2/0</v>
          </cell>
          <cell r="D610" t="str">
            <v>Und</v>
          </cell>
          <cell r="E610">
            <v>18562</v>
          </cell>
        </row>
        <row r="611">
          <cell r="C611" t="str">
            <v>Grapa Al de retencion tipo pistola para ACSR 4/0 - 266</v>
          </cell>
          <cell r="D611" t="str">
            <v>Und</v>
          </cell>
          <cell r="E611">
            <v>0</v>
          </cell>
        </row>
        <row r="612">
          <cell r="C612" t="str">
            <v>Grapa Al de retencion tipo recta para ACSR 6 - 2/0</v>
          </cell>
          <cell r="D612" t="str">
            <v>Und</v>
          </cell>
          <cell r="E612">
            <v>0</v>
          </cell>
        </row>
        <row r="613">
          <cell r="C613" t="str">
            <v>Grapa Al de suspension para ACSR 2/0 - 300</v>
          </cell>
          <cell r="D613" t="str">
            <v>Und</v>
          </cell>
          <cell r="E613">
            <v>0</v>
          </cell>
        </row>
        <row r="614">
          <cell r="C614" t="str">
            <v>Grapa de retencion para red trenzada</v>
          </cell>
          <cell r="D614" t="str">
            <v>Und</v>
          </cell>
          <cell r="E614">
            <v>16450</v>
          </cell>
        </row>
        <row r="615">
          <cell r="C615" t="str">
            <v>Grapa de suspension para red trenzada</v>
          </cell>
          <cell r="D615" t="str">
            <v>Und</v>
          </cell>
          <cell r="E615">
            <v>6043</v>
          </cell>
        </row>
        <row r="616">
          <cell r="C616" t="str">
            <v>Grapa metalica 1 1/2"</v>
          </cell>
          <cell r="D616" t="str">
            <v>Und</v>
          </cell>
          <cell r="E616">
            <v>0</v>
          </cell>
        </row>
        <row r="617">
          <cell r="C617" t="str">
            <v>Grapa metalica 1 1/4"</v>
          </cell>
          <cell r="D617" t="str">
            <v>Und</v>
          </cell>
          <cell r="E617">
            <v>0</v>
          </cell>
        </row>
        <row r="618">
          <cell r="C618" t="str">
            <v>Grapa metalica 1"</v>
          </cell>
          <cell r="D618" t="str">
            <v>Und</v>
          </cell>
          <cell r="E618">
            <v>0</v>
          </cell>
        </row>
        <row r="619">
          <cell r="C619" t="str">
            <v>Grapa metalica de 1/2"</v>
          </cell>
          <cell r="D619" t="str">
            <v>Und</v>
          </cell>
          <cell r="E619">
            <v>0</v>
          </cell>
        </row>
        <row r="620">
          <cell r="C620" t="str">
            <v>Grapa metalica de 3/4"</v>
          </cell>
          <cell r="D620" t="str">
            <v>Und</v>
          </cell>
          <cell r="E620">
            <v>0</v>
          </cell>
        </row>
        <row r="621">
          <cell r="C621" t="str">
            <v>Grapa para acometida cable concentrico par 14</v>
          </cell>
          <cell r="D621" t="str">
            <v>Und</v>
          </cell>
          <cell r="E621">
            <v>4700</v>
          </cell>
        </row>
        <row r="622">
          <cell r="C622" t="str">
            <v>Grapa prensora de 1 1/2"x1/4"x6" tres pernos</v>
          </cell>
          <cell r="D622" t="str">
            <v>Und</v>
          </cell>
          <cell r="E622">
            <v>6250</v>
          </cell>
        </row>
        <row r="623">
          <cell r="C623" t="str">
            <v>Grapa prensora de 1 1/2"x3/8"x6" tres pernos</v>
          </cell>
          <cell r="D623" t="str">
            <v>Und</v>
          </cell>
          <cell r="E623">
            <v>7750</v>
          </cell>
        </row>
        <row r="624">
          <cell r="C624" t="str">
            <v>Guardacabo galv de 3/8"</v>
          </cell>
          <cell r="D624" t="str">
            <v>Und</v>
          </cell>
          <cell r="E624">
            <v>680</v>
          </cell>
        </row>
        <row r="625">
          <cell r="C625" t="str">
            <v>Hebilla de acero inox para cinta Band-It 1/2"</v>
          </cell>
          <cell r="D625" t="str">
            <v>Und</v>
          </cell>
          <cell r="E625">
            <v>471</v>
          </cell>
        </row>
        <row r="626">
          <cell r="C626" t="str">
            <v>Hebilla de acero inox para cinta Band-It 3/4"</v>
          </cell>
          <cell r="D626" t="str">
            <v>Und</v>
          </cell>
          <cell r="E626">
            <v>596</v>
          </cell>
        </row>
        <row r="627">
          <cell r="C627" t="str">
            <v>Hebilla de acero inox para cinta Band-It 5/8"</v>
          </cell>
          <cell r="D627" t="str">
            <v>Und</v>
          </cell>
          <cell r="E627">
            <v>504</v>
          </cell>
        </row>
        <row r="628">
          <cell r="C628" t="str">
            <v>Impresión de plano</v>
          </cell>
          <cell r="D628" t="str">
            <v>Und</v>
          </cell>
          <cell r="E628">
            <v>9800</v>
          </cell>
        </row>
        <row r="629">
          <cell r="C629" t="str">
            <v>Interruptor conmutable doble de 3 vias</v>
          </cell>
          <cell r="D629" t="str">
            <v>Und</v>
          </cell>
          <cell r="E629">
            <v>11369</v>
          </cell>
        </row>
        <row r="630">
          <cell r="C630" t="str">
            <v>Interruptor conmutable doble de 4 vias</v>
          </cell>
          <cell r="D630" t="str">
            <v>Und</v>
          </cell>
          <cell r="E630">
            <v>0</v>
          </cell>
        </row>
        <row r="631">
          <cell r="C631" t="str">
            <v>Interruptor conmutable sencillo de 3 vias</v>
          </cell>
          <cell r="D631" t="str">
            <v>Und</v>
          </cell>
          <cell r="E631">
            <v>8688</v>
          </cell>
        </row>
        <row r="632">
          <cell r="C632" t="str">
            <v>Interruptor conmutable sencillo de 4 vias</v>
          </cell>
          <cell r="D632" t="str">
            <v>Und</v>
          </cell>
          <cell r="E632">
            <v>17748</v>
          </cell>
        </row>
        <row r="633">
          <cell r="C633" t="str">
            <v>Interruptor conmutable triple de 3 vias</v>
          </cell>
          <cell r="D633" t="str">
            <v>Und</v>
          </cell>
          <cell r="E633">
            <v>15103</v>
          </cell>
        </row>
        <row r="634">
          <cell r="C634" t="str">
            <v>Interruptor de incrustar doble</v>
          </cell>
          <cell r="D634" t="str">
            <v>Und</v>
          </cell>
          <cell r="E634">
            <v>9295</v>
          </cell>
        </row>
        <row r="635">
          <cell r="C635" t="str">
            <v>Interruptor de incrustar sencillo</v>
          </cell>
          <cell r="D635" t="str">
            <v>Und</v>
          </cell>
          <cell r="E635">
            <v>6861</v>
          </cell>
        </row>
        <row r="636">
          <cell r="C636" t="str">
            <v>Interruptor de incrustar triple</v>
          </cell>
          <cell r="D636" t="str">
            <v>Und</v>
          </cell>
          <cell r="E636">
            <v>12525</v>
          </cell>
        </row>
        <row r="637">
          <cell r="C637" t="str">
            <v>Interruptor termomag atornillable de 1x15A</v>
          </cell>
          <cell r="D637" t="str">
            <v>Und</v>
          </cell>
          <cell r="E637">
            <v>0</v>
          </cell>
        </row>
        <row r="638">
          <cell r="C638" t="str">
            <v>Interruptor termomag atornillable de 1x20A</v>
          </cell>
          <cell r="D638" t="str">
            <v>Und</v>
          </cell>
          <cell r="E638">
            <v>22388</v>
          </cell>
        </row>
        <row r="639">
          <cell r="C639" t="str">
            <v>Interruptor termomag atornillable de 2x15A</v>
          </cell>
          <cell r="D639" t="str">
            <v>Und</v>
          </cell>
          <cell r="E639">
            <v>52664</v>
          </cell>
        </row>
        <row r="640">
          <cell r="C640" t="str">
            <v>Interruptor termomag atornillable de 2x20A</v>
          </cell>
          <cell r="D640" t="str">
            <v>Und</v>
          </cell>
          <cell r="E640">
            <v>52664</v>
          </cell>
        </row>
        <row r="641">
          <cell r="C641" t="str">
            <v>Interruptor termomag atornillable de 2x30A</v>
          </cell>
          <cell r="D641" t="str">
            <v>Und</v>
          </cell>
          <cell r="E641">
            <v>0</v>
          </cell>
        </row>
        <row r="642">
          <cell r="C642" t="str">
            <v>Interruptor termomag atornillable de 2x40A</v>
          </cell>
          <cell r="D642" t="str">
            <v>Und</v>
          </cell>
          <cell r="E642">
            <v>66700</v>
          </cell>
        </row>
        <row r="643">
          <cell r="C643" t="str">
            <v>Interruptor termomag atornillable de 2x50A</v>
          </cell>
          <cell r="D643" t="str">
            <v>Und</v>
          </cell>
          <cell r="E643">
            <v>0</v>
          </cell>
        </row>
        <row r="644">
          <cell r="C644" t="str">
            <v>Interruptor termomag atornillable de 2x60A</v>
          </cell>
          <cell r="D644" t="str">
            <v>Und</v>
          </cell>
          <cell r="E644">
            <v>72964</v>
          </cell>
        </row>
        <row r="645">
          <cell r="C645" t="str">
            <v>Interruptor termomag atornillable de 2x70A</v>
          </cell>
          <cell r="D645" t="str">
            <v>Und</v>
          </cell>
          <cell r="E645">
            <v>95555</v>
          </cell>
        </row>
        <row r="646">
          <cell r="C646" t="str">
            <v>Interruptor termomag atornillable de 2x90A</v>
          </cell>
          <cell r="D646" t="str">
            <v>Und</v>
          </cell>
          <cell r="E646">
            <v>95555</v>
          </cell>
        </row>
        <row r="647">
          <cell r="C647" t="str">
            <v>Interruptor termomag atornillable de 3x15A</v>
          </cell>
          <cell r="D647" t="str">
            <v>Und</v>
          </cell>
          <cell r="E647">
            <v>113216</v>
          </cell>
        </row>
        <row r="648">
          <cell r="C648" t="str">
            <v>Interruptor termomag atornillable de 3x20A</v>
          </cell>
          <cell r="D648" t="str">
            <v>Und</v>
          </cell>
          <cell r="E648">
            <v>113216</v>
          </cell>
        </row>
        <row r="649">
          <cell r="C649" t="str">
            <v>Interruptor termomag atornillable de 3x30A</v>
          </cell>
          <cell r="D649" t="str">
            <v>Und</v>
          </cell>
          <cell r="E649">
            <v>113216</v>
          </cell>
        </row>
        <row r="650">
          <cell r="C650" t="str">
            <v>Interruptor termomag atornillable de 3x40A</v>
          </cell>
          <cell r="D650" t="str">
            <v>Und</v>
          </cell>
          <cell r="E650">
            <v>113216</v>
          </cell>
        </row>
        <row r="651">
          <cell r="C651" t="str">
            <v>Interruptor termomag atornillable de 3x50A</v>
          </cell>
          <cell r="D651" t="str">
            <v>Und</v>
          </cell>
          <cell r="E651">
            <v>113216</v>
          </cell>
        </row>
        <row r="652">
          <cell r="C652" t="str">
            <v>Interruptor termomag atornillable de 3x60A</v>
          </cell>
          <cell r="D652" t="str">
            <v>Und</v>
          </cell>
          <cell r="E652">
            <v>113216</v>
          </cell>
        </row>
        <row r="653">
          <cell r="C653" t="str">
            <v>Interruptor termomag atornillable de 3x75A</v>
          </cell>
          <cell r="D653" t="str">
            <v>Und</v>
          </cell>
          <cell r="E653">
            <v>155440</v>
          </cell>
        </row>
        <row r="654">
          <cell r="C654" t="str">
            <v>Interruptor termomag enchufable de 1x15A</v>
          </cell>
          <cell r="D654" t="str">
            <v>Und</v>
          </cell>
          <cell r="E654">
            <v>13308</v>
          </cell>
        </row>
        <row r="655">
          <cell r="C655" t="str">
            <v>Interruptor termomag enchufable de 1x20A</v>
          </cell>
          <cell r="D655" t="str">
            <v>Und</v>
          </cell>
          <cell r="E655">
            <v>13572</v>
          </cell>
        </row>
        <row r="656">
          <cell r="C656" t="str">
            <v>Interruptor termomag enchufable de 2x15A</v>
          </cell>
          <cell r="D656" t="str">
            <v>Und</v>
          </cell>
          <cell r="E656">
            <v>20000</v>
          </cell>
        </row>
        <row r="657">
          <cell r="C657" t="str">
            <v>Interruptor termomag enchufable de 2x20A</v>
          </cell>
          <cell r="D657" t="str">
            <v>Und</v>
          </cell>
          <cell r="E657">
            <v>39728</v>
          </cell>
        </row>
        <row r="658">
          <cell r="C658" t="str">
            <v>Interruptor termomag enchufable de 2x30A</v>
          </cell>
          <cell r="D658" t="str">
            <v>Und</v>
          </cell>
          <cell r="E658">
            <v>39728</v>
          </cell>
        </row>
        <row r="659">
          <cell r="C659" t="str">
            <v>Interruptor termomag enchufable de 2x40A</v>
          </cell>
          <cell r="D659" t="str">
            <v>Und</v>
          </cell>
          <cell r="E659">
            <v>70064</v>
          </cell>
        </row>
        <row r="660">
          <cell r="C660" t="str">
            <v>Interruptor termomag enchufable de 2x50A</v>
          </cell>
          <cell r="D660" t="str">
            <v>Und</v>
          </cell>
          <cell r="E660">
            <v>28867</v>
          </cell>
        </row>
        <row r="661">
          <cell r="C661" t="str">
            <v>Interruptor termomag industrial de 3x100A</v>
          </cell>
          <cell r="D661" t="str">
            <v>Und</v>
          </cell>
          <cell r="E661">
            <v>0</v>
          </cell>
        </row>
        <row r="662">
          <cell r="C662" t="str">
            <v>Interruptor termomag industrial de 3x125A</v>
          </cell>
          <cell r="D662" t="str">
            <v>Und</v>
          </cell>
          <cell r="E662">
            <v>0</v>
          </cell>
        </row>
        <row r="663">
          <cell r="C663" t="str">
            <v>Interruptor termomag industrial de 3x150A</v>
          </cell>
          <cell r="D663" t="str">
            <v>Und</v>
          </cell>
          <cell r="E663">
            <v>559600</v>
          </cell>
        </row>
        <row r="664">
          <cell r="C664" t="str">
            <v>Interruptor termomag industrial de 3x15A</v>
          </cell>
          <cell r="D664" t="str">
            <v>Und</v>
          </cell>
          <cell r="E664">
            <v>0</v>
          </cell>
        </row>
        <row r="665">
          <cell r="C665" t="str">
            <v>Interruptor termomag industrial de 3x175A</v>
          </cell>
          <cell r="D665" t="str">
            <v>Und</v>
          </cell>
          <cell r="E665">
            <v>0</v>
          </cell>
        </row>
        <row r="666">
          <cell r="C666" t="str">
            <v>Interruptor termomag industrial de 3x200A</v>
          </cell>
          <cell r="D666" t="str">
            <v>Und</v>
          </cell>
          <cell r="E666">
            <v>0</v>
          </cell>
        </row>
        <row r="667">
          <cell r="C667" t="str">
            <v>Interruptor termomag industrial de 3x20A</v>
          </cell>
          <cell r="D667" t="str">
            <v>Und</v>
          </cell>
          <cell r="E667">
            <v>0</v>
          </cell>
        </row>
        <row r="668">
          <cell r="C668" t="str">
            <v>Interruptor termomag industrial de 3x225A</v>
          </cell>
          <cell r="D668" t="str">
            <v>Und</v>
          </cell>
          <cell r="E668">
            <v>0</v>
          </cell>
        </row>
        <row r="669">
          <cell r="C669" t="str">
            <v>Interruptor termomag industrial de 3x250A</v>
          </cell>
          <cell r="D669" t="str">
            <v>Und</v>
          </cell>
          <cell r="E669">
            <v>0</v>
          </cell>
        </row>
        <row r="670">
          <cell r="C670" t="str">
            <v>Interruptor termomag industrial de 3x300A</v>
          </cell>
          <cell r="D670" t="str">
            <v>Und</v>
          </cell>
          <cell r="E670">
            <v>0</v>
          </cell>
        </row>
        <row r="671">
          <cell r="C671" t="str">
            <v>Interruptor termomag industrial de 3x30A</v>
          </cell>
          <cell r="D671" t="str">
            <v>Und</v>
          </cell>
          <cell r="E671">
            <v>0</v>
          </cell>
        </row>
        <row r="672">
          <cell r="C672" t="str">
            <v>Interruptor termomag industrial de 3x350A</v>
          </cell>
          <cell r="D672" t="str">
            <v>Und</v>
          </cell>
          <cell r="E672">
            <v>0</v>
          </cell>
        </row>
        <row r="673">
          <cell r="C673" t="str">
            <v>Interruptor termomag industrial de 3x400A</v>
          </cell>
          <cell r="D673" t="str">
            <v>Und</v>
          </cell>
          <cell r="E673">
            <v>0</v>
          </cell>
        </row>
        <row r="674">
          <cell r="C674" t="str">
            <v>Interruptor termomag industrial de 3x40A</v>
          </cell>
          <cell r="D674" t="str">
            <v>Und</v>
          </cell>
          <cell r="E674">
            <v>284200</v>
          </cell>
        </row>
        <row r="675">
          <cell r="C675" t="str">
            <v>Interruptor termomag industrial de 3x50A</v>
          </cell>
          <cell r="D675" t="str">
            <v>Und</v>
          </cell>
          <cell r="E675">
            <v>0</v>
          </cell>
        </row>
        <row r="676">
          <cell r="C676" t="str">
            <v>Interruptor termomag industrial de 3x60A</v>
          </cell>
          <cell r="D676" t="str">
            <v>Und</v>
          </cell>
          <cell r="E676">
            <v>0</v>
          </cell>
        </row>
        <row r="677">
          <cell r="C677" t="str">
            <v>Interruptor termomag industrial de 3x75A</v>
          </cell>
          <cell r="D677" t="str">
            <v>Und</v>
          </cell>
          <cell r="E677">
            <v>0</v>
          </cell>
        </row>
        <row r="678">
          <cell r="C678" t="str">
            <v>Interruptor termomag industrial de 3x80A</v>
          </cell>
          <cell r="D678" t="str">
            <v>Und</v>
          </cell>
          <cell r="E678">
            <v>0</v>
          </cell>
        </row>
        <row r="679">
          <cell r="C679" t="str">
            <v>Interruptor termomag industrial de 3x90A</v>
          </cell>
          <cell r="D679" t="str">
            <v>Und</v>
          </cell>
          <cell r="E679">
            <v>0</v>
          </cell>
        </row>
        <row r="680">
          <cell r="C680" t="str">
            <v>Interruptor termomangetico riel de 1x15A</v>
          </cell>
          <cell r="D680" t="str">
            <v>Und</v>
          </cell>
          <cell r="E680">
            <v>0</v>
          </cell>
        </row>
        <row r="681">
          <cell r="C681" t="str">
            <v>Interruptor termomangetico riel de 1x20A</v>
          </cell>
          <cell r="D681" t="str">
            <v>Und</v>
          </cell>
          <cell r="E681">
            <v>0</v>
          </cell>
        </row>
        <row r="682">
          <cell r="C682" t="str">
            <v>Interruptor termomangetico riel de 2x20A</v>
          </cell>
          <cell r="D682" t="str">
            <v>Und</v>
          </cell>
          <cell r="E682">
            <v>0</v>
          </cell>
        </row>
        <row r="683">
          <cell r="C683" t="str">
            <v>Interruptor termomangetico riel de 2x40A</v>
          </cell>
          <cell r="D683" t="str">
            <v>Und</v>
          </cell>
          <cell r="E683">
            <v>0</v>
          </cell>
        </row>
        <row r="684">
          <cell r="C684" t="str">
            <v>Interruptor termomangetico riel de 2x50A</v>
          </cell>
          <cell r="D684" t="str">
            <v>Und</v>
          </cell>
          <cell r="E684">
            <v>0</v>
          </cell>
        </row>
        <row r="685">
          <cell r="C685" t="str">
            <v>Jack RJ45 CAT 6</v>
          </cell>
          <cell r="D685" t="str">
            <v>Und</v>
          </cell>
          <cell r="E685">
            <v>13000</v>
          </cell>
        </row>
        <row r="686">
          <cell r="C686" t="str">
            <v>Limpiador removedor PVC 1/4 Gal</v>
          </cell>
          <cell r="D686" t="str">
            <v>Und</v>
          </cell>
          <cell r="E686">
            <v>31655</v>
          </cell>
        </row>
        <row r="687">
          <cell r="C687" t="str">
            <v>Luminaria de sodio horizontal 150W 208/220/240V</v>
          </cell>
          <cell r="D687" t="str">
            <v>Und</v>
          </cell>
          <cell r="E687">
            <v>273864</v>
          </cell>
        </row>
        <row r="688">
          <cell r="C688" t="str">
            <v>Luminaria de sodio horizontal 250W 208/220/240V</v>
          </cell>
          <cell r="D688" t="str">
            <v>Und</v>
          </cell>
          <cell r="E688">
            <v>327109</v>
          </cell>
        </row>
        <row r="689">
          <cell r="C689" t="str">
            <v>Luminaria de sodio horizontal 70W 208/220/240V</v>
          </cell>
          <cell r="D689" t="str">
            <v>Und</v>
          </cell>
          <cell r="E689">
            <v>266800</v>
          </cell>
        </row>
        <row r="690">
          <cell r="C690" t="str">
            <v>Luminaria fluorescente de sobreponer 2x32W</v>
          </cell>
          <cell r="D690" t="str">
            <v>Und</v>
          </cell>
          <cell r="E690">
            <v>150000</v>
          </cell>
        </row>
        <row r="691">
          <cell r="C691" t="str">
            <v>Luminaria fluorescente de sobreponer 4x17W</v>
          </cell>
          <cell r="D691" t="str">
            <v>Und</v>
          </cell>
          <cell r="E691">
            <v>130744</v>
          </cell>
        </row>
        <row r="692">
          <cell r="C692" t="str">
            <v>Luminaria horizontal cerrada de sodio de 70 W 220 V, incluye bombillo, fotocelda, reactancia, brazo  de 1.5m x 1 1/2" y collarines</v>
          </cell>
          <cell r="D692" t="str">
            <v>Und</v>
          </cell>
          <cell r="E692">
            <v>350000</v>
          </cell>
        </row>
        <row r="693">
          <cell r="C693" t="str">
            <v>Luminaria ornamental tipo colonial</v>
          </cell>
          <cell r="D693" t="str">
            <v>Und</v>
          </cell>
          <cell r="E693">
            <v>280000</v>
          </cell>
        </row>
        <row r="694">
          <cell r="C694" t="str">
            <v>Luminaria ornamental tipo colonial con brazo horizontal</v>
          </cell>
          <cell r="D694" t="str">
            <v>Und</v>
          </cell>
          <cell r="E694">
            <v>330000</v>
          </cell>
        </row>
        <row r="695">
          <cell r="C695" t="str">
            <v>Luminaria tipo bala de 4" 1xE27 Blanca</v>
          </cell>
          <cell r="D695" t="str">
            <v>Und</v>
          </cell>
          <cell r="E695">
            <v>13920</v>
          </cell>
        </row>
        <row r="696">
          <cell r="C696" t="str">
            <v>Luminaria tipo bala de 8" 2xE27 Blanca</v>
          </cell>
          <cell r="D696" t="str">
            <v>Und</v>
          </cell>
          <cell r="E696">
            <v>0</v>
          </cell>
        </row>
        <row r="697">
          <cell r="C697" t="str">
            <v>Mortero 1:3(produccion)</v>
          </cell>
          <cell r="D697" t="str">
            <v>M3</v>
          </cell>
          <cell r="E697">
            <v>206667</v>
          </cell>
        </row>
        <row r="698">
          <cell r="C698" t="str">
            <v>Papel</v>
          </cell>
          <cell r="D698" t="str">
            <v>Hj</v>
          </cell>
          <cell r="E698">
            <v>150</v>
          </cell>
        </row>
        <row r="699">
          <cell r="C699" t="str">
            <v>Patch cord CAT 6 de 1m</v>
          </cell>
          <cell r="D699" t="str">
            <v>Und</v>
          </cell>
          <cell r="E699">
            <v>19080</v>
          </cell>
        </row>
        <row r="700">
          <cell r="C700" t="str">
            <v>Patch cord CAT 6 de 2m</v>
          </cell>
          <cell r="D700" t="str">
            <v>Und</v>
          </cell>
          <cell r="E700">
            <v>23000</v>
          </cell>
        </row>
        <row r="701">
          <cell r="C701" t="str">
            <v>Patch cord CAT 6 de 3m</v>
          </cell>
          <cell r="D701" t="str">
            <v>Und</v>
          </cell>
          <cell r="E701">
            <v>26880</v>
          </cell>
        </row>
        <row r="702">
          <cell r="C702" t="str">
            <v>Patch panel 24 puertos CAT 6</v>
          </cell>
          <cell r="D702" t="str">
            <v>Und</v>
          </cell>
          <cell r="E702">
            <v>591495</v>
          </cell>
        </row>
        <row r="703">
          <cell r="C703" t="str">
            <v xml:space="preserve">Pegamento para PVC </v>
          </cell>
          <cell r="D703" t="str">
            <v>Und</v>
          </cell>
          <cell r="E703">
            <v>0</v>
          </cell>
        </row>
        <row r="704">
          <cell r="C704" t="str">
            <v>Percha de gancho abierto</v>
          </cell>
          <cell r="D704" t="str">
            <v>Und</v>
          </cell>
          <cell r="E704">
            <v>7935</v>
          </cell>
        </row>
        <row r="705">
          <cell r="C705" t="str">
            <v xml:space="preserve">Percha tipo pesado de 1 puesto </v>
          </cell>
          <cell r="D705" t="str">
            <v>Und</v>
          </cell>
          <cell r="E705">
            <v>6891</v>
          </cell>
        </row>
        <row r="706">
          <cell r="C706" t="str">
            <v>Percha tipo pesado de 2 puestos</v>
          </cell>
          <cell r="D706" t="str">
            <v>Und</v>
          </cell>
          <cell r="E706">
            <v>0</v>
          </cell>
        </row>
        <row r="707">
          <cell r="C707" t="str">
            <v>Percha tipo pesado de 3 puestos</v>
          </cell>
          <cell r="D707" t="str">
            <v>Und</v>
          </cell>
          <cell r="E707">
            <v>19987</v>
          </cell>
        </row>
        <row r="708">
          <cell r="C708" t="str">
            <v>Percha tipo pesado de 5 puestos</v>
          </cell>
          <cell r="D708" t="str">
            <v>Und</v>
          </cell>
          <cell r="E708">
            <v>0</v>
          </cell>
        </row>
        <row r="709">
          <cell r="C709" t="str">
            <v>Perno de carruaje de 5/8"x1 1/2"</v>
          </cell>
          <cell r="D709" t="str">
            <v>Und</v>
          </cell>
          <cell r="E709">
            <v>1538</v>
          </cell>
        </row>
        <row r="710">
          <cell r="C710" t="str">
            <v>Perno de carruaje de 5/8"x1/2"</v>
          </cell>
          <cell r="D710" t="str">
            <v>Und</v>
          </cell>
          <cell r="E710">
            <v>0</v>
          </cell>
        </row>
        <row r="711">
          <cell r="C711" t="str">
            <v>Perno de carruaje de 5/8"x3"</v>
          </cell>
          <cell r="D711" t="str">
            <v>Und</v>
          </cell>
          <cell r="E711">
            <v>0</v>
          </cell>
        </row>
        <row r="712">
          <cell r="C712" t="str">
            <v>Perno de maquina 1/2"x1 1/2"</v>
          </cell>
          <cell r="D712" t="str">
            <v>Und</v>
          </cell>
          <cell r="E712">
            <v>800</v>
          </cell>
        </row>
        <row r="713">
          <cell r="C713" t="str">
            <v>Perno de maquina 1/2"x6"</v>
          </cell>
          <cell r="D713" t="str">
            <v>Und</v>
          </cell>
          <cell r="E713">
            <v>0</v>
          </cell>
        </row>
        <row r="714">
          <cell r="C714" t="str">
            <v>Perno de maquina 5/8"x10"</v>
          </cell>
          <cell r="D714" t="str">
            <v>Und</v>
          </cell>
          <cell r="E714">
            <v>5500</v>
          </cell>
        </row>
        <row r="715">
          <cell r="C715" t="str">
            <v>Perno de maquina 5/8"x12"</v>
          </cell>
          <cell r="D715" t="str">
            <v>Und</v>
          </cell>
          <cell r="E715">
            <v>5500</v>
          </cell>
        </row>
        <row r="716">
          <cell r="C716" t="str">
            <v>Perno de maquina 5/8"x8"</v>
          </cell>
          <cell r="D716" t="str">
            <v>Und</v>
          </cell>
          <cell r="E716">
            <v>2500</v>
          </cell>
        </row>
        <row r="717">
          <cell r="C717" t="str">
            <v>Perno de ojo abierto de 5/8"x10"</v>
          </cell>
          <cell r="D717" t="str">
            <v>Und</v>
          </cell>
          <cell r="E717">
            <v>4300</v>
          </cell>
        </row>
        <row r="718">
          <cell r="C718" t="str">
            <v>Perno de ojo abierto de 5/8"x12"</v>
          </cell>
          <cell r="D718" t="str">
            <v>Und</v>
          </cell>
          <cell r="E718">
            <v>0</v>
          </cell>
        </row>
        <row r="719">
          <cell r="C719" t="str">
            <v>Perno de ojo abierto de 5/8"x8"</v>
          </cell>
          <cell r="D719" t="str">
            <v>Und</v>
          </cell>
          <cell r="E719">
            <v>4000</v>
          </cell>
        </row>
        <row r="720">
          <cell r="C720" t="str">
            <v>Pin para cruceta metalica 13.2kV</v>
          </cell>
          <cell r="D720" t="str">
            <v>Und</v>
          </cell>
          <cell r="E720">
            <v>8451</v>
          </cell>
        </row>
        <row r="721">
          <cell r="C721" t="str">
            <v>Pin para cruceta metalica 34.5kV</v>
          </cell>
          <cell r="D721" t="str">
            <v>Und</v>
          </cell>
          <cell r="E721">
            <v>0</v>
          </cell>
        </row>
        <row r="722">
          <cell r="C722" t="str">
            <v>Placa metalica con codigo EH</v>
          </cell>
          <cell r="D722" t="str">
            <v>Und</v>
          </cell>
          <cell r="E722">
            <v>10000</v>
          </cell>
        </row>
        <row r="723">
          <cell r="C723" t="str">
            <v>Plafon de loza E27</v>
          </cell>
          <cell r="D723" t="str">
            <v>Und</v>
          </cell>
          <cell r="E723">
            <v>2181</v>
          </cell>
        </row>
        <row r="724">
          <cell r="C724" t="str">
            <v>Planta central telef IP PBX de 4 lineas 100 ext</v>
          </cell>
          <cell r="D724" t="str">
            <v>Und</v>
          </cell>
          <cell r="E724">
            <v>1745000</v>
          </cell>
        </row>
        <row r="725">
          <cell r="C725" t="str">
            <v>Planta telefonica de 3 lineas con 8 ext con soporte</v>
          </cell>
          <cell r="D725" t="str">
            <v>Und</v>
          </cell>
          <cell r="E725">
            <v>858000</v>
          </cell>
        </row>
        <row r="726">
          <cell r="C726" t="str">
            <v>Platina de cobre de 1000A</v>
          </cell>
          <cell r="D726" t="str">
            <v>Ml</v>
          </cell>
          <cell r="E726">
            <v>0</v>
          </cell>
        </row>
        <row r="727">
          <cell r="C727" t="str">
            <v>Platina de cobre de 100A</v>
          </cell>
          <cell r="D727" t="str">
            <v>Ml</v>
          </cell>
          <cell r="E727">
            <v>0</v>
          </cell>
        </row>
        <row r="728">
          <cell r="C728" t="str">
            <v>Platina de cobre de 150A</v>
          </cell>
          <cell r="D728" t="str">
            <v>Ml</v>
          </cell>
          <cell r="E728">
            <v>0</v>
          </cell>
        </row>
        <row r="729">
          <cell r="C729" t="str">
            <v>Platina de cobre de 175A</v>
          </cell>
          <cell r="D729" t="str">
            <v>Ml</v>
          </cell>
          <cell r="E729">
            <v>0</v>
          </cell>
        </row>
        <row r="730">
          <cell r="C730" t="str">
            <v>Platina de cobre de 200A</v>
          </cell>
          <cell r="D730" t="str">
            <v>Ml</v>
          </cell>
          <cell r="E730">
            <v>0</v>
          </cell>
        </row>
        <row r="731">
          <cell r="C731" t="str">
            <v>Platina de cobre de 225A</v>
          </cell>
          <cell r="D731" t="str">
            <v>Ml</v>
          </cell>
          <cell r="E731">
            <v>0</v>
          </cell>
        </row>
        <row r="732">
          <cell r="C732" t="str">
            <v>Platina de cobre de 250A</v>
          </cell>
          <cell r="D732" t="str">
            <v>Ml</v>
          </cell>
          <cell r="E732">
            <v>0</v>
          </cell>
        </row>
        <row r="733">
          <cell r="C733" t="str">
            <v>Platina de cobre de 300A</v>
          </cell>
          <cell r="D733" t="str">
            <v>Ml</v>
          </cell>
          <cell r="E733">
            <v>0</v>
          </cell>
        </row>
        <row r="734">
          <cell r="C734" t="str">
            <v>Platina de cobre de 400A</v>
          </cell>
          <cell r="D734" t="str">
            <v>Ml</v>
          </cell>
          <cell r="E734">
            <v>0</v>
          </cell>
        </row>
        <row r="735">
          <cell r="C735" t="str">
            <v>Platina de cobre de 500A</v>
          </cell>
          <cell r="D735" t="str">
            <v>Ml</v>
          </cell>
          <cell r="E735">
            <v>0</v>
          </cell>
        </row>
        <row r="736">
          <cell r="C736" t="str">
            <v>Platina de cobre de 600A</v>
          </cell>
          <cell r="D736" t="str">
            <v>Ml</v>
          </cell>
          <cell r="E736">
            <v>0</v>
          </cell>
        </row>
        <row r="737">
          <cell r="C737" t="str">
            <v>Platina de cobre de 700A</v>
          </cell>
          <cell r="D737" t="str">
            <v>Ml</v>
          </cell>
          <cell r="E737">
            <v>0</v>
          </cell>
        </row>
        <row r="738">
          <cell r="C738" t="str">
            <v>Platina de cobre de 800A</v>
          </cell>
          <cell r="D738" t="str">
            <v>Ml</v>
          </cell>
          <cell r="E738">
            <v>0</v>
          </cell>
        </row>
        <row r="739">
          <cell r="C739" t="str">
            <v>Platina de cobre de 80A</v>
          </cell>
          <cell r="D739" t="str">
            <v>Ml</v>
          </cell>
          <cell r="E739">
            <v>0</v>
          </cell>
        </row>
        <row r="740">
          <cell r="C740" t="str">
            <v>Platina de cobre de 900A</v>
          </cell>
          <cell r="D740" t="str">
            <v>Ml</v>
          </cell>
          <cell r="E740">
            <v>0</v>
          </cell>
        </row>
        <row r="741">
          <cell r="C741" t="str">
            <v>Platina de hierro de 2 1/2"x3/16"x6m</v>
          </cell>
          <cell r="D741" t="str">
            <v>Und</v>
          </cell>
          <cell r="E741">
            <v>0</v>
          </cell>
        </row>
        <row r="742">
          <cell r="C742" t="str">
            <v>Poste de concreto reforzado de 10m 1050kgf</v>
          </cell>
          <cell r="D742" t="str">
            <v>Und</v>
          </cell>
          <cell r="E742">
            <v>702000</v>
          </cell>
        </row>
        <row r="743">
          <cell r="C743" t="str">
            <v>Poste de concreto reforzado de 10m 510kgf</v>
          </cell>
          <cell r="D743" t="str">
            <v>Und</v>
          </cell>
          <cell r="E743">
            <v>528000</v>
          </cell>
        </row>
        <row r="744">
          <cell r="C744" t="str">
            <v>Poste de concreto reforzado de 10m 750kgf</v>
          </cell>
          <cell r="D744" t="str">
            <v>Und</v>
          </cell>
          <cell r="E744">
            <v>562368</v>
          </cell>
        </row>
        <row r="745">
          <cell r="C745" t="str">
            <v>Poste de concreto reforzado de 12m 1050kgf</v>
          </cell>
          <cell r="D745" t="str">
            <v>Und</v>
          </cell>
          <cell r="E745">
            <v>846800</v>
          </cell>
        </row>
        <row r="746">
          <cell r="C746" t="str">
            <v>Poste de concreto reforzado de 12m 1350kgf</v>
          </cell>
          <cell r="D746" t="str">
            <v>Und</v>
          </cell>
          <cell r="E746">
            <v>0</v>
          </cell>
        </row>
        <row r="747">
          <cell r="C747" t="str">
            <v>Poste de concreto reforzado de 12m 510kgf</v>
          </cell>
          <cell r="D747" t="str">
            <v>Und</v>
          </cell>
          <cell r="E747">
            <v>591600</v>
          </cell>
        </row>
        <row r="748">
          <cell r="C748" t="str">
            <v>Poste de concreto reforzado de 12m 750kgf</v>
          </cell>
          <cell r="D748" t="str">
            <v>Und</v>
          </cell>
          <cell r="E748">
            <v>649600</v>
          </cell>
        </row>
        <row r="749">
          <cell r="C749" t="str">
            <v>Poste de concreto reforzado de 14m 1050kgf</v>
          </cell>
          <cell r="D749" t="str">
            <v>Und</v>
          </cell>
          <cell r="E749">
            <v>0</v>
          </cell>
        </row>
        <row r="750">
          <cell r="C750" t="str">
            <v>Poste de concreto reforzado de 8m 1050kgf</v>
          </cell>
          <cell r="D750" t="str">
            <v>Und</v>
          </cell>
          <cell r="E750">
            <v>440800</v>
          </cell>
        </row>
        <row r="751">
          <cell r="C751" t="str">
            <v>Poste de concreto reforzado de 8m 510kgf</v>
          </cell>
          <cell r="D751" t="str">
            <v>Und</v>
          </cell>
          <cell r="E751">
            <v>324800</v>
          </cell>
        </row>
        <row r="752">
          <cell r="C752" t="str">
            <v>Poste de concreto reforzado de 8m 750kgf</v>
          </cell>
          <cell r="D752" t="str">
            <v>Und</v>
          </cell>
          <cell r="E752">
            <v>371200</v>
          </cell>
        </row>
        <row r="753">
          <cell r="C753" t="str">
            <v>Poste de metalico embonado de 10m 1050kgf</v>
          </cell>
          <cell r="D753" t="str">
            <v>Und</v>
          </cell>
          <cell r="E753">
            <v>1492720</v>
          </cell>
        </row>
        <row r="754">
          <cell r="C754" t="str">
            <v>Poste de metalico embonado de 10m 510kgf</v>
          </cell>
          <cell r="D754" t="str">
            <v>Und</v>
          </cell>
          <cell r="E754">
            <v>1292720</v>
          </cell>
        </row>
        <row r="755">
          <cell r="C755" t="str">
            <v>Poste de metalico embonado de 10m 750kgf</v>
          </cell>
          <cell r="D755" t="str">
            <v>Und</v>
          </cell>
          <cell r="E755">
            <v>1342720</v>
          </cell>
        </row>
        <row r="756">
          <cell r="C756" t="str">
            <v>Poste de metalico embonado de 12m 1050kgf</v>
          </cell>
          <cell r="D756" t="str">
            <v>Und</v>
          </cell>
          <cell r="E756">
            <v>1650300</v>
          </cell>
        </row>
        <row r="757">
          <cell r="C757" t="str">
            <v>Poste de metalico embonado de 12m 510kgf</v>
          </cell>
          <cell r="D757" t="str">
            <v>Und</v>
          </cell>
          <cell r="E757">
            <v>1450300</v>
          </cell>
        </row>
        <row r="758">
          <cell r="C758" t="str">
            <v>Poste de metalico embonado de 12m 750kgf</v>
          </cell>
          <cell r="D758" t="str">
            <v>Und</v>
          </cell>
          <cell r="E758">
            <v>1500300</v>
          </cell>
        </row>
        <row r="759">
          <cell r="C759" t="str">
            <v>Poste de metalico embonado de 8m 1050kgf</v>
          </cell>
          <cell r="D759" t="str">
            <v>Und</v>
          </cell>
          <cell r="E759">
            <v>1203000</v>
          </cell>
        </row>
        <row r="760">
          <cell r="C760" t="str">
            <v>Poste de metalico embonado de 8m 510kgf</v>
          </cell>
          <cell r="D760" t="str">
            <v>Und</v>
          </cell>
          <cell r="E760">
            <v>1053000</v>
          </cell>
        </row>
        <row r="761">
          <cell r="C761" t="str">
            <v>Proyector MetalHalide 400W</v>
          </cell>
          <cell r="D761" t="str">
            <v>Und</v>
          </cell>
          <cell r="E761">
            <v>190000</v>
          </cell>
        </row>
        <row r="762">
          <cell r="C762" t="str">
            <v>Rack gabinete de pared de 12 UR</v>
          </cell>
          <cell r="D762" t="str">
            <v>Und</v>
          </cell>
          <cell r="E762">
            <v>300000</v>
          </cell>
        </row>
        <row r="763">
          <cell r="C763" t="str">
            <v>Rack gabinete de piso de 27 UR</v>
          </cell>
          <cell r="D763" t="str">
            <v>Und</v>
          </cell>
          <cell r="E763">
            <v>927800</v>
          </cell>
        </row>
        <row r="764">
          <cell r="C764" t="str">
            <v>Recuperacion de piso</v>
          </cell>
          <cell r="D764" t="str">
            <v>Gl</v>
          </cell>
          <cell r="E764">
            <v>300000</v>
          </cell>
        </row>
        <row r="765">
          <cell r="C765" t="str">
            <v>Señal de riesgo electrico adherente de 15x15cm</v>
          </cell>
          <cell r="D765" t="str">
            <v>Und</v>
          </cell>
          <cell r="E765">
            <v>0</v>
          </cell>
        </row>
        <row r="766">
          <cell r="C766" t="str">
            <v xml:space="preserve">Sistema de ducteria de gas y desague, incluye tuberia de Cu y aislamiento </v>
          </cell>
          <cell r="D766" t="str">
            <v>Gl</v>
          </cell>
          <cell r="E766">
            <v>190000</v>
          </cell>
        </row>
        <row r="767">
          <cell r="C767" t="str">
            <v>Soldadura exotermica CadWeld 115gr</v>
          </cell>
          <cell r="D767" t="str">
            <v>Und</v>
          </cell>
          <cell r="E767">
            <v>17182</v>
          </cell>
        </row>
        <row r="768">
          <cell r="C768" t="str">
            <v>Soldadura exotermica CadWeld 150gr</v>
          </cell>
          <cell r="D768" t="str">
            <v>Und</v>
          </cell>
          <cell r="E768">
            <v>17950</v>
          </cell>
        </row>
        <row r="769">
          <cell r="C769" t="str">
            <v>Soldadura PVC liquida</v>
          </cell>
          <cell r="D769" t="str">
            <v>Gal</v>
          </cell>
          <cell r="E769">
            <v>0</v>
          </cell>
        </row>
        <row r="770">
          <cell r="C770" t="str">
            <v xml:space="preserve">Soporte para acometida domiciliaria </v>
          </cell>
          <cell r="D770" t="str">
            <v>Und</v>
          </cell>
          <cell r="E770">
            <v>3200</v>
          </cell>
        </row>
        <row r="771">
          <cell r="C771" t="str">
            <v>Soporte para aire acondicionado</v>
          </cell>
          <cell r="D771" t="str">
            <v>Gl</v>
          </cell>
          <cell r="E771">
            <v>12000</v>
          </cell>
        </row>
        <row r="772">
          <cell r="C772" t="str">
            <v>Soporte para undad condensadora</v>
          </cell>
          <cell r="D772" t="str">
            <v>Gl</v>
          </cell>
          <cell r="E772">
            <v>32800</v>
          </cell>
        </row>
        <row r="773">
          <cell r="C773" t="str">
            <v>Suplemento metalico para caja 2400</v>
          </cell>
          <cell r="D773" t="str">
            <v>Und</v>
          </cell>
          <cell r="E773">
            <v>0</v>
          </cell>
        </row>
        <row r="774">
          <cell r="C774" t="str">
            <v>Suplemento metalico para caja 5800</v>
          </cell>
          <cell r="D774" t="str">
            <v>Und</v>
          </cell>
          <cell r="E774">
            <v>0</v>
          </cell>
        </row>
        <row r="775">
          <cell r="C775" t="str">
            <v>Suplemento plastico para caja 2400</v>
          </cell>
          <cell r="D775" t="str">
            <v>Und</v>
          </cell>
          <cell r="E775">
            <v>0</v>
          </cell>
        </row>
        <row r="776">
          <cell r="C776" t="str">
            <v>Suplemento plastico para caja 5800</v>
          </cell>
          <cell r="D776" t="str">
            <v>Und</v>
          </cell>
          <cell r="E776">
            <v>0</v>
          </cell>
        </row>
        <row r="777">
          <cell r="C777" t="str">
            <v>Switch de 24 puertos 10/100/1000Mbps</v>
          </cell>
          <cell r="D777" t="str">
            <v>Und</v>
          </cell>
          <cell r="E777">
            <v>833800</v>
          </cell>
        </row>
        <row r="778">
          <cell r="C778" t="str">
            <v>Tab de medida semidirec 4 puertas 1.7x0.7x0.35m cold rolled 16BWG</v>
          </cell>
          <cell r="D778" t="str">
            <v>Und</v>
          </cell>
          <cell r="E778">
            <v>0</v>
          </cell>
        </row>
        <row r="779">
          <cell r="C779" t="str">
            <v>Tablero de 12 circuitos bifasico con puerta</v>
          </cell>
          <cell r="D779" t="str">
            <v>Und</v>
          </cell>
          <cell r="E779">
            <v>0</v>
          </cell>
        </row>
        <row r="780">
          <cell r="C780" t="str">
            <v>Tablero de 12 circuitos bifasico con puerta y esp para totalizador</v>
          </cell>
          <cell r="D780" t="str">
            <v>Und</v>
          </cell>
          <cell r="E780">
            <v>443932</v>
          </cell>
        </row>
        <row r="781">
          <cell r="C781" t="str">
            <v>Tablero de 12 circuitos bifasico sin puerta</v>
          </cell>
          <cell r="D781" t="str">
            <v>Und</v>
          </cell>
          <cell r="E781">
            <v>110200</v>
          </cell>
        </row>
        <row r="782">
          <cell r="C782" t="str">
            <v>Tablero de 12 circuitos trifasico con puerta</v>
          </cell>
          <cell r="D782" t="str">
            <v>Und</v>
          </cell>
          <cell r="E782">
            <v>0</v>
          </cell>
        </row>
        <row r="783">
          <cell r="C783" t="str">
            <v>Tablero de 12 circuitos trifasico con puerta y esp para totalizador</v>
          </cell>
          <cell r="D783" t="str">
            <v>Und</v>
          </cell>
          <cell r="E783">
            <v>426764</v>
          </cell>
        </row>
        <row r="784">
          <cell r="C784" t="str">
            <v>Tablero de 18 circuitos bifasico con puerta</v>
          </cell>
          <cell r="D784" t="str">
            <v>Und</v>
          </cell>
          <cell r="E784">
            <v>0</v>
          </cell>
        </row>
        <row r="785">
          <cell r="C785" t="str">
            <v>Tablero de 18 circuitos trifasico con puerta</v>
          </cell>
          <cell r="D785" t="str">
            <v>Und</v>
          </cell>
          <cell r="E785">
            <v>0</v>
          </cell>
        </row>
        <row r="786">
          <cell r="C786" t="str">
            <v>Tablero de 18 circuitos trifasico con puerta y esp para totalizador</v>
          </cell>
          <cell r="D786" t="str">
            <v>Und</v>
          </cell>
          <cell r="E786">
            <v>551290</v>
          </cell>
        </row>
        <row r="787">
          <cell r="C787" t="str">
            <v>Tablero de 24 circuitos bifasico con puerta</v>
          </cell>
          <cell r="D787" t="str">
            <v>Und</v>
          </cell>
          <cell r="E787">
            <v>0</v>
          </cell>
        </row>
        <row r="788">
          <cell r="C788" t="str">
            <v>Tablero de 24 circuitos trifasico con puerta</v>
          </cell>
          <cell r="D788" t="str">
            <v>Und</v>
          </cell>
          <cell r="E788">
            <v>0</v>
          </cell>
        </row>
        <row r="789">
          <cell r="C789" t="str">
            <v>Tablero de 24 circuitos trifasico con puerta y esp para totalizador</v>
          </cell>
          <cell r="D789" t="str">
            <v>Und</v>
          </cell>
          <cell r="E789">
            <v>588700</v>
          </cell>
        </row>
        <row r="790">
          <cell r="C790" t="str">
            <v>Tablero de 30 circuitos trifasico con puerta</v>
          </cell>
          <cell r="D790" t="str">
            <v>Und</v>
          </cell>
          <cell r="E790">
            <v>486504</v>
          </cell>
        </row>
        <row r="791">
          <cell r="C791" t="str">
            <v>Tablero de 30 circuitos trifasico con puerta y esp para totalizador</v>
          </cell>
          <cell r="D791" t="str">
            <v>Und</v>
          </cell>
          <cell r="E791">
            <v>0</v>
          </cell>
        </row>
        <row r="792">
          <cell r="C792" t="str">
            <v>Tablero de 36 circuitos trifasico con puerta</v>
          </cell>
          <cell r="D792" t="str">
            <v>Und</v>
          </cell>
          <cell r="E792">
            <v>513184</v>
          </cell>
        </row>
        <row r="793">
          <cell r="C793" t="str">
            <v>Tablero de 36 circuitos trifasico con puerta y esp para totalizador</v>
          </cell>
          <cell r="D793" t="str">
            <v>Und</v>
          </cell>
          <cell r="E793">
            <v>730452</v>
          </cell>
        </row>
        <row r="794">
          <cell r="C794" t="str">
            <v>Tablero de 42 circuitos trifasico con puerta</v>
          </cell>
          <cell r="D794" t="str">
            <v>Und</v>
          </cell>
          <cell r="E794">
            <v>0</v>
          </cell>
        </row>
        <row r="795">
          <cell r="C795" t="str">
            <v>Tablero de 42 circuitos trifasico con puerta y esp para totalizador</v>
          </cell>
          <cell r="D795" t="str">
            <v>Und</v>
          </cell>
          <cell r="E795">
            <v>0</v>
          </cell>
        </row>
        <row r="796">
          <cell r="C796" t="str">
            <v>Tablero de 8 circuitos bifasico con puerta</v>
          </cell>
          <cell r="D796" t="str">
            <v>Und</v>
          </cell>
          <cell r="E796">
            <v>0</v>
          </cell>
        </row>
        <row r="797">
          <cell r="C797" t="str">
            <v>Tablero de 8 circuitos bifasico sin puerta</v>
          </cell>
          <cell r="D797" t="str">
            <v>Und</v>
          </cell>
          <cell r="E797">
            <v>94076</v>
          </cell>
        </row>
        <row r="798">
          <cell r="C798" t="str">
            <v>Tablero de distribucion general</v>
          </cell>
          <cell r="D798" t="str">
            <v>Und</v>
          </cell>
          <cell r="E798">
            <v>0</v>
          </cell>
        </row>
        <row r="799">
          <cell r="C799" t="str">
            <v>Tapa metalica para caja 2400</v>
          </cell>
          <cell r="D799" t="str">
            <v>Und</v>
          </cell>
          <cell r="E799">
            <v>0</v>
          </cell>
        </row>
        <row r="800">
          <cell r="C800" t="str">
            <v>Tapa metalica para caja 5800</v>
          </cell>
          <cell r="D800" t="str">
            <v>Und</v>
          </cell>
          <cell r="E800">
            <v>0</v>
          </cell>
        </row>
        <row r="801">
          <cell r="C801" t="str">
            <v>Tapa metalica para caja octogonal</v>
          </cell>
          <cell r="D801" t="str">
            <v>Und</v>
          </cell>
          <cell r="E801">
            <v>0</v>
          </cell>
        </row>
        <row r="802">
          <cell r="C802" t="str">
            <v>Tapa plastica para caja 2400</v>
          </cell>
          <cell r="D802" t="str">
            <v>Und</v>
          </cell>
          <cell r="E802">
            <v>0</v>
          </cell>
        </row>
        <row r="803">
          <cell r="C803" t="str">
            <v>Tapa plastica para caja 5800</v>
          </cell>
          <cell r="D803" t="str">
            <v>Und</v>
          </cell>
          <cell r="E803">
            <v>0</v>
          </cell>
        </row>
        <row r="804">
          <cell r="C804" t="str">
            <v>Tapa plastica para caja octogonal</v>
          </cell>
          <cell r="D804" t="str">
            <v>Und</v>
          </cell>
          <cell r="E804">
            <v>0</v>
          </cell>
        </row>
        <row r="805">
          <cell r="C805" t="str">
            <v>Tapon de inspeccion roscado de 4"</v>
          </cell>
          <cell r="D805" t="str">
            <v>Und</v>
          </cell>
          <cell r="E805">
            <v>4810</v>
          </cell>
        </row>
        <row r="806">
          <cell r="C806" t="str">
            <v>Terminal de ojo estañado No 1/0</v>
          </cell>
          <cell r="D806" t="str">
            <v>Und</v>
          </cell>
          <cell r="E806">
            <v>0</v>
          </cell>
        </row>
        <row r="807">
          <cell r="C807" t="str">
            <v>Terminal de ojo estañado No 1/0 largo</v>
          </cell>
          <cell r="D807" t="str">
            <v>Und</v>
          </cell>
          <cell r="E807">
            <v>0</v>
          </cell>
        </row>
        <row r="808">
          <cell r="C808" t="str">
            <v>Terminal de ojo estañado No 2</v>
          </cell>
          <cell r="D808" t="str">
            <v>Und</v>
          </cell>
          <cell r="E808">
            <v>2436</v>
          </cell>
        </row>
        <row r="809">
          <cell r="C809" t="str">
            <v>Terminal de ojo estañado No 2 largo</v>
          </cell>
          <cell r="D809" t="str">
            <v>Und</v>
          </cell>
          <cell r="E809">
            <v>0</v>
          </cell>
        </row>
        <row r="810">
          <cell r="C810" t="str">
            <v>Terminal de ojo estañado No 2/0</v>
          </cell>
          <cell r="D810" t="str">
            <v>Und</v>
          </cell>
          <cell r="E810">
            <v>3609</v>
          </cell>
        </row>
        <row r="811">
          <cell r="C811" t="str">
            <v>Terminal de ojo estañado No 2/0 largo</v>
          </cell>
          <cell r="D811" t="str">
            <v>Und</v>
          </cell>
          <cell r="E811">
            <v>0</v>
          </cell>
        </row>
        <row r="812">
          <cell r="C812" t="str">
            <v>Terminal de ojo estañado No 4</v>
          </cell>
          <cell r="D812" t="str">
            <v>Und</v>
          </cell>
          <cell r="E812">
            <v>1438</v>
          </cell>
        </row>
        <row r="813">
          <cell r="C813" t="str">
            <v>Terminal de ojo estañado No 4 largo</v>
          </cell>
          <cell r="D813" t="str">
            <v>Und</v>
          </cell>
          <cell r="E813">
            <v>0</v>
          </cell>
        </row>
        <row r="814">
          <cell r="C814" t="str">
            <v>Terminal de ojo estañado No 4/0</v>
          </cell>
          <cell r="D814" t="str">
            <v>Und</v>
          </cell>
          <cell r="E814">
            <v>7482</v>
          </cell>
        </row>
        <row r="815">
          <cell r="C815" t="str">
            <v>Terminal de ojo estañado No 4/0 largo</v>
          </cell>
          <cell r="D815" t="str">
            <v>Und</v>
          </cell>
          <cell r="E815">
            <v>0</v>
          </cell>
        </row>
        <row r="816">
          <cell r="C816" t="str">
            <v>Terminal de ojo estañado No 6</v>
          </cell>
          <cell r="D816" t="str">
            <v>Und</v>
          </cell>
          <cell r="E816">
            <v>0</v>
          </cell>
        </row>
        <row r="817">
          <cell r="C817" t="str">
            <v>Terminal de ojo estañado No 6 largo</v>
          </cell>
          <cell r="D817" t="str">
            <v>Und</v>
          </cell>
          <cell r="E817">
            <v>0</v>
          </cell>
        </row>
        <row r="818">
          <cell r="C818" t="str">
            <v>Terminal de ojo estañado No 8</v>
          </cell>
          <cell r="D818" t="str">
            <v>Und</v>
          </cell>
          <cell r="E818">
            <v>0</v>
          </cell>
        </row>
        <row r="819">
          <cell r="C819" t="str">
            <v>Terminal de ojo estañado No 8 largo</v>
          </cell>
          <cell r="D819" t="str">
            <v>Und</v>
          </cell>
          <cell r="E819">
            <v>0</v>
          </cell>
        </row>
        <row r="820">
          <cell r="C820" t="str">
            <v>Terminal de ojo No 10-12</v>
          </cell>
          <cell r="D820" t="str">
            <v>Und</v>
          </cell>
          <cell r="E820">
            <v>300</v>
          </cell>
        </row>
        <row r="821">
          <cell r="C821" t="str">
            <v>Terminal premoldeado 15kV tipo exterior 2-4/0</v>
          </cell>
          <cell r="D821" t="str">
            <v>Und</v>
          </cell>
          <cell r="E821">
            <v>0</v>
          </cell>
        </row>
        <row r="822">
          <cell r="C822" t="str">
            <v>Terminal premoldeado 15kV tipo exterior 2-4/0 juego x 3</v>
          </cell>
          <cell r="D822" t="str">
            <v>Und</v>
          </cell>
          <cell r="E822">
            <v>0</v>
          </cell>
        </row>
        <row r="823">
          <cell r="C823" t="str">
            <v>Terminal premoldeado 15kV tipo exterior 4/0-500</v>
          </cell>
          <cell r="D823" t="str">
            <v>Und</v>
          </cell>
          <cell r="E823">
            <v>0</v>
          </cell>
        </row>
        <row r="824">
          <cell r="C824" t="str">
            <v>Terminal premoldeado 15kV tipo exterior 4/0-500 juego x 3</v>
          </cell>
          <cell r="D824" t="str">
            <v>Und</v>
          </cell>
          <cell r="E824">
            <v>0</v>
          </cell>
        </row>
        <row r="825">
          <cell r="C825" t="str">
            <v>Terminal premoldeado 15kV tipo interior 2-4/0</v>
          </cell>
          <cell r="D825" t="str">
            <v>Und</v>
          </cell>
          <cell r="E825">
            <v>0</v>
          </cell>
        </row>
        <row r="826">
          <cell r="C826" t="str">
            <v>Terminal premoldeado 15kV tipo interior 2-4/0 juego x 3</v>
          </cell>
          <cell r="D826" t="str">
            <v>Und</v>
          </cell>
          <cell r="E826">
            <v>0</v>
          </cell>
        </row>
        <row r="827">
          <cell r="C827" t="str">
            <v>Terminal premoldeado 15kV tipo interior 4/0-500</v>
          </cell>
          <cell r="D827" t="str">
            <v>Und</v>
          </cell>
          <cell r="E827">
            <v>0</v>
          </cell>
        </row>
        <row r="828">
          <cell r="C828" t="str">
            <v>Terminal premoldeado 15kV tipo interior 4/0-500 juego x 3</v>
          </cell>
          <cell r="D828" t="str">
            <v>Und</v>
          </cell>
          <cell r="E828">
            <v>0</v>
          </cell>
        </row>
        <row r="829">
          <cell r="C829" t="str">
            <v>Terminal premoldeado tipo exterior 15 kV</v>
          </cell>
          <cell r="D829" t="str">
            <v>Und</v>
          </cell>
          <cell r="E829">
            <v>0</v>
          </cell>
        </row>
        <row r="830">
          <cell r="C830" t="str">
            <v>Terminal premoldeado tipo interior 15 kV</v>
          </cell>
          <cell r="D830" t="str">
            <v>Und</v>
          </cell>
          <cell r="E830">
            <v>0</v>
          </cell>
        </row>
        <row r="831">
          <cell r="C831" t="str">
            <v>Tomacorriente doble con P/T 120V</v>
          </cell>
          <cell r="D831" t="str">
            <v>Und</v>
          </cell>
          <cell r="E831">
            <v>9907</v>
          </cell>
        </row>
        <row r="832">
          <cell r="C832" t="str">
            <v>Tomacorriente doble con P/T 120V naranja</v>
          </cell>
          <cell r="D832" t="str">
            <v>Und</v>
          </cell>
          <cell r="E832">
            <v>11360</v>
          </cell>
        </row>
        <row r="833">
          <cell r="C833" t="str">
            <v>Tomacorriente doble con P/T 220V</v>
          </cell>
          <cell r="D833" t="str">
            <v>Und</v>
          </cell>
          <cell r="E833">
            <v>10000</v>
          </cell>
        </row>
        <row r="834">
          <cell r="C834" t="str">
            <v>Tomacorriente doble GFCI 120V</v>
          </cell>
          <cell r="D834" t="str">
            <v>Und</v>
          </cell>
          <cell r="E834">
            <v>40874</v>
          </cell>
        </row>
        <row r="835">
          <cell r="C835" t="str">
            <v>Tomacorriente industrial de seguridad 30A</v>
          </cell>
          <cell r="D835" t="str">
            <v>Und</v>
          </cell>
          <cell r="E835">
            <v>48282</v>
          </cell>
        </row>
        <row r="836">
          <cell r="C836" t="str">
            <v>Tomacorriente pata trabada 220V 20A</v>
          </cell>
          <cell r="D836" t="str">
            <v>Und</v>
          </cell>
          <cell r="E836">
            <v>11750</v>
          </cell>
        </row>
        <row r="837">
          <cell r="C837" t="str">
            <v>Transf de corriente 100/5A 600V 5VA Cl 0.5 tipo barra</v>
          </cell>
          <cell r="D837" t="str">
            <v>Und</v>
          </cell>
          <cell r="E837">
            <v>0</v>
          </cell>
        </row>
        <row r="838">
          <cell r="C838" t="str">
            <v>Transf de corriente 100/5A 600V 5VA Cl 0.5 tipo ventana</v>
          </cell>
          <cell r="D838" t="str">
            <v>Und</v>
          </cell>
          <cell r="E838">
            <v>93496</v>
          </cell>
        </row>
        <row r="839">
          <cell r="C839" t="str">
            <v>Transf de corriente 10-20/5A 17.5kV 5VA Cl 0.5S tipo exterior</v>
          </cell>
          <cell r="D839" t="str">
            <v>Und</v>
          </cell>
          <cell r="E839">
            <v>0</v>
          </cell>
        </row>
        <row r="840">
          <cell r="C840" t="str">
            <v>Transf de corriente 10-20/5A 17.5kV 5VA Cl 0.5S tipo interior</v>
          </cell>
          <cell r="D840" t="str">
            <v>Und</v>
          </cell>
          <cell r="E840">
            <v>0</v>
          </cell>
        </row>
        <row r="841">
          <cell r="C841" t="str">
            <v>Transf de corriente 150/5A 600V 5VA Cl 0.5 tipo barra</v>
          </cell>
          <cell r="D841" t="str">
            <v>Und</v>
          </cell>
          <cell r="E841">
            <v>0</v>
          </cell>
        </row>
        <row r="842">
          <cell r="C842" t="str">
            <v>Transf de corriente 150/5A 600V 5VA Cl 0.5 tipo ventana</v>
          </cell>
          <cell r="D842" t="str">
            <v>Und</v>
          </cell>
          <cell r="E842">
            <v>123424</v>
          </cell>
        </row>
        <row r="843">
          <cell r="C843" t="str">
            <v>Transf de corriente 15-30/5A 17.5kV 5VA Cl 0.5S tipo exterior</v>
          </cell>
          <cell r="D843" t="str">
            <v>Und</v>
          </cell>
          <cell r="E843">
            <v>0</v>
          </cell>
        </row>
        <row r="844">
          <cell r="C844" t="str">
            <v>Transf de corriente 15-30/5A 17.5kV 5VA Cl 0.5S tipo interior</v>
          </cell>
          <cell r="D844" t="str">
            <v>Und</v>
          </cell>
          <cell r="E844">
            <v>0</v>
          </cell>
        </row>
        <row r="845">
          <cell r="C845" t="str">
            <v>Transf de corriente 200/5A 600V 5VA Cl 0.5 tipo barra</v>
          </cell>
          <cell r="D845" t="str">
            <v>Und</v>
          </cell>
          <cell r="E845">
            <v>0</v>
          </cell>
        </row>
        <row r="846">
          <cell r="C846" t="str">
            <v>Transf de corriente 200/5A 600V 5VA Cl 0.5 tipo ventana</v>
          </cell>
          <cell r="D846" t="str">
            <v>Und</v>
          </cell>
          <cell r="E846">
            <v>72610</v>
          </cell>
        </row>
        <row r="847">
          <cell r="C847" t="str">
            <v>Transf de corriente 20-40/5A 17.5kV 5VA Cl 0.5S tipo exterior</v>
          </cell>
          <cell r="D847" t="str">
            <v>Und</v>
          </cell>
          <cell r="E847">
            <v>0</v>
          </cell>
        </row>
        <row r="848">
          <cell r="C848" t="str">
            <v>Transf de corriente 20-40/5A 17.5kV 5VA Cl 0.5S tipo interior</v>
          </cell>
          <cell r="D848" t="str">
            <v>Und</v>
          </cell>
          <cell r="E848">
            <v>0</v>
          </cell>
        </row>
        <row r="849">
          <cell r="C849" t="str">
            <v>Transf de corriente 250/5A 600V 5VA Cl 0.5 tipo barra</v>
          </cell>
          <cell r="D849" t="str">
            <v>Und</v>
          </cell>
          <cell r="E849">
            <v>0</v>
          </cell>
        </row>
        <row r="850">
          <cell r="C850" t="str">
            <v>Transf de corriente 250/5A 600V 5VA Cl 0.5 tipo ventana</v>
          </cell>
          <cell r="D850" t="str">
            <v>Und</v>
          </cell>
          <cell r="E850">
            <v>72610</v>
          </cell>
        </row>
        <row r="851">
          <cell r="C851" t="str">
            <v>Transf de corriente 25-50/5A 17.5kV 5VA Cl 0.5S tipo exterior</v>
          </cell>
          <cell r="D851" t="str">
            <v>Und</v>
          </cell>
          <cell r="E851">
            <v>0</v>
          </cell>
        </row>
        <row r="852">
          <cell r="C852" t="str">
            <v>Transf de corriente 25-50/5A 17.5kV 5VA Cl 0.5S tipo interior</v>
          </cell>
          <cell r="D852" t="str">
            <v>Und</v>
          </cell>
          <cell r="E852">
            <v>0</v>
          </cell>
        </row>
        <row r="853">
          <cell r="C853" t="str">
            <v>Transf de corriente 300/5A 600V 5VA Cl 0.5 tipo barra</v>
          </cell>
          <cell r="D853" t="str">
            <v>Und</v>
          </cell>
          <cell r="E853">
            <v>0</v>
          </cell>
        </row>
        <row r="854">
          <cell r="C854" t="str">
            <v>Transf de corriente 300/5A 600V 5VA Cl 0.5 tipo ventana</v>
          </cell>
          <cell r="D854" t="str">
            <v>Und</v>
          </cell>
          <cell r="E854">
            <v>72610</v>
          </cell>
        </row>
        <row r="855">
          <cell r="C855" t="str">
            <v>Transf de corriente 30-60/5A 17.5kV 5VA Cl 0.5S tipo exterior</v>
          </cell>
          <cell r="D855" t="str">
            <v>Und</v>
          </cell>
          <cell r="E855">
            <v>0</v>
          </cell>
        </row>
        <row r="856">
          <cell r="C856" t="str">
            <v>Transf de corriente 30-60/5A 17.5kV 5VA Cl 0.5S tipo interior</v>
          </cell>
          <cell r="D856" t="str">
            <v>Und</v>
          </cell>
          <cell r="E856">
            <v>0</v>
          </cell>
        </row>
        <row r="857">
          <cell r="C857" t="str">
            <v>Transf de corriente 400/5A 600V 5VA Cl 0.5 tipo barra</v>
          </cell>
          <cell r="D857" t="str">
            <v>Und</v>
          </cell>
          <cell r="E857">
            <v>0</v>
          </cell>
        </row>
        <row r="858">
          <cell r="C858" t="str">
            <v>Transf de corriente 400/5A 600V 5VA Cl 0.5 tipo ventana</v>
          </cell>
          <cell r="D858" t="str">
            <v>Und</v>
          </cell>
          <cell r="E858">
            <v>72610</v>
          </cell>
        </row>
        <row r="859">
          <cell r="C859" t="str">
            <v>Transf de corriente 50/5A 600V 5VA Cl 0.5 tipo barra</v>
          </cell>
          <cell r="D859" t="str">
            <v>Und</v>
          </cell>
          <cell r="E859">
            <v>0</v>
          </cell>
        </row>
        <row r="860">
          <cell r="C860" t="str">
            <v>Transf de corriente 50/5A 600V 5VA Cl 0.5 tipo ventana</v>
          </cell>
          <cell r="D860" t="str">
            <v>Und</v>
          </cell>
          <cell r="E860">
            <v>123000</v>
          </cell>
        </row>
        <row r="861">
          <cell r="C861" t="str">
            <v>Transf de corriente 500/5A 600V 5VA Cl 0.5 tipo barra</v>
          </cell>
          <cell r="D861" t="str">
            <v>Und</v>
          </cell>
          <cell r="E861">
            <v>0</v>
          </cell>
        </row>
        <row r="862">
          <cell r="C862" t="str">
            <v>Transf de corriente 500/5A 600V 5VA Cl 0.5 tipo ventana</v>
          </cell>
          <cell r="D862" t="str">
            <v>Und</v>
          </cell>
          <cell r="E862">
            <v>72610</v>
          </cell>
        </row>
        <row r="863">
          <cell r="C863" t="str">
            <v>Transf de corriente 5-10/5A 17.5kV 5VA Cl 0.5S tipo exterior</v>
          </cell>
          <cell r="D863" t="str">
            <v>Und</v>
          </cell>
          <cell r="E863">
            <v>0</v>
          </cell>
        </row>
        <row r="864">
          <cell r="C864" t="str">
            <v>Transf de corriente 5-10/5A 17.5kV 5VA Cl 0.5S tipo interior</v>
          </cell>
          <cell r="D864" t="str">
            <v>Und</v>
          </cell>
          <cell r="E864">
            <v>0</v>
          </cell>
        </row>
        <row r="865">
          <cell r="C865" t="str">
            <v>Transf de corriente 600/5A 600V 5VA Cl 0.5 tipo barra</v>
          </cell>
          <cell r="D865" t="str">
            <v>Und</v>
          </cell>
          <cell r="E865">
            <v>0</v>
          </cell>
        </row>
        <row r="866">
          <cell r="C866" t="str">
            <v>Transf de corriente 600/5A 600V 5VA Cl 0.5 tipo ventana</v>
          </cell>
          <cell r="D866" t="str">
            <v>Und</v>
          </cell>
          <cell r="E866">
            <v>0</v>
          </cell>
        </row>
        <row r="867">
          <cell r="C867" t="str">
            <v>Transf de potencial 13200/120V 25VA Cl 0.5 tipo exterior</v>
          </cell>
          <cell r="D867" t="str">
            <v>Und</v>
          </cell>
          <cell r="E867">
            <v>0</v>
          </cell>
        </row>
        <row r="868">
          <cell r="C868" t="str">
            <v>Transf de potencial 13200/120V 25VA Cl 0.5 tipo interior</v>
          </cell>
          <cell r="D868" t="str">
            <v>Und</v>
          </cell>
          <cell r="E868">
            <v>0</v>
          </cell>
        </row>
        <row r="869">
          <cell r="C869" t="str">
            <v>Transf monofasico 10kVA 13200/240-120V</v>
          </cell>
          <cell r="D869" t="str">
            <v>Und</v>
          </cell>
          <cell r="E869">
            <v>2273600</v>
          </cell>
        </row>
        <row r="870">
          <cell r="C870" t="str">
            <v>Transf monofasico 15kVA 13200/240-120V</v>
          </cell>
          <cell r="D870" t="str">
            <v>Und</v>
          </cell>
          <cell r="E870">
            <v>2900000</v>
          </cell>
        </row>
        <row r="871">
          <cell r="C871" t="str">
            <v>Transf monofasico 25kVA 13200/240-120V</v>
          </cell>
          <cell r="D871" t="str">
            <v>Und</v>
          </cell>
          <cell r="E871">
            <v>3470488</v>
          </cell>
        </row>
        <row r="872">
          <cell r="C872" t="str">
            <v>Transf monofasico 37.5kVA 13200/240-120V</v>
          </cell>
          <cell r="D872" t="str">
            <v>Und</v>
          </cell>
          <cell r="E872">
            <v>4779200</v>
          </cell>
        </row>
        <row r="873">
          <cell r="C873" t="str">
            <v>Transf monofasico 50kVA 13200/240-120V</v>
          </cell>
          <cell r="D873" t="str">
            <v>Und</v>
          </cell>
          <cell r="E873">
            <v>5800000</v>
          </cell>
        </row>
        <row r="874">
          <cell r="C874" t="str">
            <v>Transf monofasico 5kVA 13200/240-120V</v>
          </cell>
          <cell r="D874" t="str">
            <v>Und</v>
          </cell>
          <cell r="E874">
            <v>1765288</v>
          </cell>
        </row>
        <row r="875">
          <cell r="C875" t="str">
            <v>Transf monofasico 75kVA 13200/240-120V</v>
          </cell>
          <cell r="D875" t="str">
            <v>Und</v>
          </cell>
          <cell r="E875">
            <v>0</v>
          </cell>
        </row>
        <row r="876">
          <cell r="C876" t="str">
            <v>Transf trifasico 112.5kVA 13200/214-123V</v>
          </cell>
          <cell r="D876" t="str">
            <v>Und</v>
          </cell>
          <cell r="E876">
            <v>11020000</v>
          </cell>
        </row>
        <row r="877">
          <cell r="C877" t="str">
            <v>Transf trifasico 150kVA 13200/214-123V</v>
          </cell>
          <cell r="D877" t="str">
            <v>Und</v>
          </cell>
          <cell r="E877">
            <v>13224000</v>
          </cell>
        </row>
        <row r="878">
          <cell r="C878" t="str">
            <v>Transf trifasico 15kVA 13200/214-123V</v>
          </cell>
          <cell r="D878" t="str">
            <v>Und</v>
          </cell>
          <cell r="E878">
            <v>3822562</v>
          </cell>
        </row>
        <row r="879">
          <cell r="C879" t="str">
            <v>Transf trifasico 225kVA 13200/214-123V</v>
          </cell>
          <cell r="D879" t="str">
            <v>Und</v>
          </cell>
          <cell r="E879">
            <v>0</v>
          </cell>
        </row>
        <row r="880">
          <cell r="C880" t="str">
            <v>Transf trifasico 300kVA 13200/214-123V</v>
          </cell>
          <cell r="D880" t="str">
            <v>Und</v>
          </cell>
          <cell r="E880">
            <v>22736000</v>
          </cell>
        </row>
        <row r="881">
          <cell r="C881" t="str">
            <v>Transf trifasico 30kVA 13200/214-123V</v>
          </cell>
          <cell r="D881" t="str">
            <v>Und</v>
          </cell>
          <cell r="E881">
            <v>5162000</v>
          </cell>
        </row>
        <row r="882">
          <cell r="C882" t="str">
            <v>Transf trifasico 400kVA 13200/214-123V</v>
          </cell>
          <cell r="D882" t="str">
            <v>Und</v>
          </cell>
          <cell r="E882">
            <v>0</v>
          </cell>
        </row>
        <row r="883">
          <cell r="C883" t="str">
            <v>Transf trifasico 45kVA 13200/214-123V</v>
          </cell>
          <cell r="D883" t="str">
            <v>Und</v>
          </cell>
          <cell r="E883">
            <v>6150183</v>
          </cell>
        </row>
        <row r="884">
          <cell r="C884" t="str">
            <v>Transf trifasico 500kVA 13200/214-123V</v>
          </cell>
          <cell r="D884" t="str">
            <v>Und</v>
          </cell>
          <cell r="E884">
            <v>27086000</v>
          </cell>
        </row>
        <row r="885">
          <cell r="C885" t="str">
            <v>Transf trifasico 75kVA 13200/214-123V</v>
          </cell>
          <cell r="D885" t="str">
            <v>Und</v>
          </cell>
          <cell r="E885">
            <v>8352000</v>
          </cell>
        </row>
        <row r="886">
          <cell r="C886" t="str">
            <v>Troquel de voz y datos</v>
          </cell>
          <cell r="D886" t="str">
            <v>Und</v>
          </cell>
          <cell r="E886">
            <v>4600</v>
          </cell>
        </row>
        <row r="887">
          <cell r="C887" t="str">
            <v>Troquel multiple piramidal TNRVD</v>
          </cell>
          <cell r="D887" t="str">
            <v>Und</v>
          </cell>
          <cell r="E887">
            <v>17940</v>
          </cell>
        </row>
        <row r="888">
          <cell r="C888" t="str">
            <v>Troquel sencillo para tomacorriente doble</v>
          </cell>
          <cell r="D888" t="str">
            <v>Und</v>
          </cell>
          <cell r="E888">
            <v>4600</v>
          </cell>
        </row>
        <row r="889">
          <cell r="C889" t="str">
            <v>Tubo metalico EMT 1 1/2"x3m</v>
          </cell>
          <cell r="D889" t="str">
            <v>Und</v>
          </cell>
          <cell r="E889">
            <v>0</v>
          </cell>
        </row>
        <row r="890">
          <cell r="C890" t="str">
            <v>Tubo metalico EMT 1 1/4"x3m</v>
          </cell>
          <cell r="D890" t="str">
            <v>Und</v>
          </cell>
          <cell r="E890">
            <v>0</v>
          </cell>
        </row>
        <row r="891">
          <cell r="C891" t="str">
            <v>Tubo metalico EMT 1"x3m</v>
          </cell>
          <cell r="D891" t="str">
            <v>Und</v>
          </cell>
          <cell r="E891">
            <v>0</v>
          </cell>
        </row>
        <row r="892">
          <cell r="C892" t="str">
            <v>Tubo metalico EMT 1/2"x3m</v>
          </cell>
          <cell r="D892" t="str">
            <v>Und</v>
          </cell>
          <cell r="E892">
            <v>0</v>
          </cell>
        </row>
        <row r="893">
          <cell r="C893" t="str">
            <v>Tubo metalico EMT 2"x3m</v>
          </cell>
          <cell r="D893" t="str">
            <v>Und</v>
          </cell>
          <cell r="E893">
            <v>0</v>
          </cell>
        </row>
        <row r="894">
          <cell r="C894" t="str">
            <v>Tubo metalico EMT 3"x3m</v>
          </cell>
          <cell r="D894" t="str">
            <v>Und</v>
          </cell>
          <cell r="E894">
            <v>0</v>
          </cell>
        </row>
        <row r="895">
          <cell r="C895" t="str">
            <v>Tubo metalico EMT 3/4"x3m</v>
          </cell>
          <cell r="D895" t="str">
            <v>Und</v>
          </cell>
          <cell r="E895">
            <v>0</v>
          </cell>
        </row>
        <row r="896">
          <cell r="C896" t="str">
            <v>Tubo metalico EMT 4"x3m</v>
          </cell>
          <cell r="D896" t="str">
            <v>Und</v>
          </cell>
          <cell r="E896">
            <v>0</v>
          </cell>
        </row>
        <row r="897">
          <cell r="C897" t="str">
            <v>Tubo metalico galv IMC 1 1/2"x3m con union</v>
          </cell>
          <cell r="D897" t="str">
            <v>Und</v>
          </cell>
          <cell r="E897">
            <v>61020</v>
          </cell>
        </row>
        <row r="898">
          <cell r="C898" t="str">
            <v>Tubo metalico galv IMC 1 1/4"x3m con union</v>
          </cell>
          <cell r="D898" t="str">
            <v>Und</v>
          </cell>
          <cell r="E898">
            <v>46080</v>
          </cell>
        </row>
        <row r="899">
          <cell r="C899" t="str">
            <v>Tubo metalico galv IMC 1"x3m con union</v>
          </cell>
          <cell r="D899" t="str">
            <v>Und</v>
          </cell>
          <cell r="E899">
            <v>38580</v>
          </cell>
        </row>
        <row r="900">
          <cell r="C900" t="str">
            <v>Tubo metalico galv IMC 1/2"x3m con union</v>
          </cell>
          <cell r="D900" t="str">
            <v>Und</v>
          </cell>
          <cell r="E900">
            <v>19010</v>
          </cell>
        </row>
        <row r="901">
          <cell r="C901" t="str">
            <v>Tubo metalico galv IMC 2"x3m con union</v>
          </cell>
          <cell r="D901" t="str">
            <v>Und</v>
          </cell>
          <cell r="E901">
            <v>74280</v>
          </cell>
        </row>
        <row r="902">
          <cell r="C902" t="str">
            <v>Tubo metalico galv IMC 3"x3m con union</v>
          </cell>
          <cell r="D902" t="str">
            <v>Und</v>
          </cell>
          <cell r="E902">
            <v>213483</v>
          </cell>
        </row>
        <row r="903">
          <cell r="C903" t="str">
            <v>Tubo metalico galv IMC 3/4"x3m con union</v>
          </cell>
          <cell r="D903" t="str">
            <v>Und</v>
          </cell>
          <cell r="E903">
            <v>22560</v>
          </cell>
        </row>
        <row r="904">
          <cell r="C904" t="str">
            <v>Tubo metalico galv IMC 4"x3m con union</v>
          </cell>
          <cell r="D904" t="str">
            <v>Und</v>
          </cell>
          <cell r="E904">
            <v>250770</v>
          </cell>
        </row>
        <row r="905">
          <cell r="C905" t="str">
            <v>Tubo PVC tipo pesado 1 1/2"x3m</v>
          </cell>
          <cell r="D905" t="str">
            <v>Und</v>
          </cell>
          <cell r="E905">
            <v>11969</v>
          </cell>
        </row>
        <row r="906">
          <cell r="C906" t="str">
            <v>Tubo PVC tipo pesado 1 1/4"x3m</v>
          </cell>
          <cell r="D906" t="str">
            <v>Und</v>
          </cell>
          <cell r="E906">
            <v>7960</v>
          </cell>
        </row>
        <row r="907">
          <cell r="C907" t="str">
            <v>Tubo PVC tipo pesado 1"x3m</v>
          </cell>
          <cell r="D907" t="str">
            <v>Und</v>
          </cell>
          <cell r="E907">
            <v>5139</v>
          </cell>
        </row>
        <row r="908">
          <cell r="C908" t="str">
            <v>Tubo PVC tipo pesado 1/2"x3m</v>
          </cell>
          <cell r="D908" t="str">
            <v>Und</v>
          </cell>
          <cell r="E908">
            <v>3372</v>
          </cell>
        </row>
        <row r="909">
          <cell r="C909" t="str">
            <v>Tubo PVC tipo pesado 2"x3m</v>
          </cell>
          <cell r="D909" t="str">
            <v>Und</v>
          </cell>
          <cell r="E909">
            <v>14286</v>
          </cell>
        </row>
        <row r="910">
          <cell r="C910" t="str">
            <v>Tubo PVC tipo pesado 3"x3m</v>
          </cell>
          <cell r="D910" t="str">
            <v>Und</v>
          </cell>
          <cell r="E910">
            <v>0</v>
          </cell>
        </row>
        <row r="911">
          <cell r="C911" t="str">
            <v>Tubo PVC tipo pesado 3/4"x3m</v>
          </cell>
          <cell r="D911" t="str">
            <v>Und</v>
          </cell>
          <cell r="E911">
            <v>4613</v>
          </cell>
        </row>
        <row r="912">
          <cell r="C912" t="str">
            <v>Tubo PVC tipo pesado 4"x3m</v>
          </cell>
          <cell r="D912" t="str">
            <v>Und</v>
          </cell>
          <cell r="E912">
            <v>0</v>
          </cell>
        </row>
        <row r="913">
          <cell r="C913" t="str">
            <v>Tuerca de ojo alargada 5/8"</v>
          </cell>
          <cell r="D913" t="str">
            <v>Und</v>
          </cell>
          <cell r="E913">
            <v>8932</v>
          </cell>
        </row>
        <row r="914">
          <cell r="C914" t="str">
            <v>Union metalica EMT de 1 1/2"</v>
          </cell>
          <cell r="D914" t="str">
            <v>Und</v>
          </cell>
          <cell r="E914">
            <v>0</v>
          </cell>
        </row>
        <row r="915">
          <cell r="C915" t="str">
            <v>Union metalica EMT de 1 1/4"</v>
          </cell>
          <cell r="D915" t="str">
            <v>Und</v>
          </cell>
          <cell r="E915">
            <v>0</v>
          </cell>
        </row>
        <row r="916">
          <cell r="C916" t="str">
            <v>Union metalica EMT de 1"</v>
          </cell>
          <cell r="D916" t="str">
            <v>Und</v>
          </cell>
          <cell r="E916">
            <v>0</v>
          </cell>
        </row>
        <row r="917">
          <cell r="C917" t="str">
            <v>Union metalica EMT de 1/2"</v>
          </cell>
          <cell r="D917" t="str">
            <v>Und</v>
          </cell>
          <cell r="E917">
            <v>0</v>
          </cell>
        </row>
        <row r="918">
          <cell r="C918" t="str">
            <v>Union metalica EMT de 2"</v>
          </cell>
          <cell r="D918" t="str">
            <v>Und</v>
          </cell>
          <cell r="E918">
            <v>0</v>
          </cell>
        </row>
        <row r="919">
          <cell r="C919" t="str">
            <v>Union metalica EMT de 3"</v>
          </cell>
          <cell r="D919" t="str">
            <v>Und</v>
          </cell>
          <cell r="E919">
            <v>0</v>
          </cell>
        </row>
        <row r="920">
          <cell r="C920" t="str">
            <v>Union metalica EMT de 3/4"</v>
          </cell>
          <cell r="D920" t="str">
            <v>Und</v>
          </cell>
          <cell r="E920">
            <v>0</v>
          </cell>
        </row>
        <row r="921">
          <cell r="C921" t="str">
            <v>Union metalica EMT de 4"</v>
          </cell>
          <cell r="D921" t="str">
            <v>Und</v>
          </cell>
          <cell r="E921">
            <v>0</v>
          </cell>
        </row>
        <row r="922">
          <cell r="C922" t="str">
            <v>Union metalica galvanizada IMC de 1 1/2"</v>
          </cell>
          <cell r="D922" t="str">
            <v>Und</v>
          </cell>
          <cell r="E922">
            <v>0</v>
          </cell>
        </row>
        <row r="923">
          <cell r="C923" t="str">
            <v>Union metalica galvanizada IMC de 1 1/4"</v>
          </cell>
          <cell r="D923" t="str">
            <v>Und</v>
          </cell>
          <cell r="E923">
            <v>0</v>
          </cell>
        </row>
        <row r="924">
          <cell r="C924" t="str">
            <v>Union metalica galvanizada IMC de 1"</v>
          </cell>
          <cell r="D924" t="str">
            <v>Und</v>
          </cell>
          <cell r="E924">
            <v>0</v>
          </cell>
        </row>
        <row r="925">
          <cell r="C925" t="str">
            <v>Union metalica galvanizada IMC de 1/2"</v>
          </cell>
          <cell r="D925" t="str">
            <v>Und</v>
          </cell>
          <cell r="E925">
            <v>0</v>
          </cell>
        </row>
        <row r="926">
          <cell r="C926" t="str">
            <v>Union metalica galvanizada IMC de 2"</v>
          </cell>
          <cell r="D926" t="str">
            <v>Und</v>
          </cell>
          <cell r="E926">
            <v>0</v>
          </cell>
        </row>
        <row r="927">
          <cell r="C927" t="str">
            <v>Union metalica galvanizada IMC de 3"</v>
          </cell>
          <cell r="D927" t="str">
            <v>Und</v>
          </cell>
          <cell r="E927">
            <v>0</v>
          </cell>
        </row>
        <row r="928">
          <cell r="C928" t="str">
            <v>Union metalica galvanizada IMC de 3/4"</v>
          </cell>
          <cell r="D928" t="str">
            <v>Und</v>
          </cell>
          <cell r="E928">
            <v>0</v>
          </cell>
        </row>
        <row r="929">
          <cell r="C929" t="str">
            <v>Union metalica galvanizada IMC de 4"</v>
          </cell>
          <cell r="D929" t="str">
            <v>Und</v>
          </cell>
          <cell r="E929">
            <v>0</v>
          </cell>
        </row>
        <row r="930">
          <cell r="C930" t="str">
            <v>UPS Online de 6kVA 208VA con regulador integrado</v>
          </cell>
          <cell r="D930" t="str">
            <v>Und</v>
          </cell>
          <cell r="E930">
            <v>6050000</v>
          </cell>
        </row>
        <row r="931">
          <cell r="C931" t="str">
            <v>Varilla de acero cobrizada de 5/8"x1.8m</v>
          </cell>
          <cell r="D931" t="str">
            <v>Und</v>
          </cell>
          <cell r="E931">
            <v>0</v>
          </cell>
        </row>
        <row r="932">
          <cell r="C932" t="str">
            <v>Varilla de acero cobrizada de 5/8"x2.4m</v>
          </cell>
          <cell r="D932" t="str">
            <v>Und</v>
          </cell>
          <cell r="E932">
            <v>38280</v>
          </cell>
        </row>
        <row r="933">
          <cell r="C933" t="str">
            <v>Varilla de acero galv 70micras 5/8"x2.4</v>
          </cell>
          <cell r="D933" t="str">
            <v>Und</v>
          </cell>
          <cell r="E933">
            <v>34580</v>
          </cell>
        </row>
        <row r="934">
          <cell r="C934" t="str">
            <v>Varilla de anclaje de 5/8"x1.5m</v>
          </cell>
          <cell r="D934" t="str">
            <v>Und</v>
          </cell>
          <cell r="E934">
            <v>0</v>
          </cell>
        </row>
        <row r="935">
          <cell r="C935" t="str">
            <v>Varilla de anclaje de 5/8"x1.8m</v>
          </cell>
          <cell r="D935" t="str">
            <v>Und</v>
          </cell>
          <cell r="E935">
            <v>29220</v>
          </cell>
        </row>
        <row r="936">
          <cell r="C936" t="str">
            <v>Varilla de Cu - Cu de 5/8"x1.8m</v>
          </cell>
          <cell r="D936" t="str">
            <v>Und</v>
          </cell>
          <cell r="E936">
            <v>0</v>
          </cell>
        </row>
        <row r="937">
          <cell r="C937" t="str">
            <v>Varilla de Cu - Cu de 5/8"x2.4m</v>
          </cell>
          <cell r="D937" t="str">
            <v>Und</v>
          </cell>
          <cell r="E937">
            <v>160674</v>
          </cell>
        </row>
        <row r="938">
          <cell r="C938" t="str">
            <v>Varilla de hierro de  3/8"x6m</v>
          </cell>
          <cell r="D938" t="str">
            <v>Und</v>
          </cell>
          <cell r="E938">
            <v>0</v>
          </cell>
        </row>
        <row r="939">
          <cell r="C939" t="str">
            <v>Varilla de hierro de 1/2"x6m</v>
          </cell>
          <cell r="D939" t="str">
            <v>Und</v>
          </cell>
          <cell r="E939">
            <v>0</v>
          </cell>
        </row>
        <row r="940">
          <cell r="C940" t="str">
            <v>Varilla de hierro de 1/4"x6m</v>
          </cell>
          <cell r="D940" t="str">
            <v>Und</v>
          </cell>
          <cell r="E940">
            <v>0</v>
          </cell>
        </row>
        <row r="941">
          <cell r="C941" t="str">
            <v>Vigueta de concr para anclaje 60x15x15cm</v>
          </cell>
          <cell r="D941" t="str">
            <v>Und</v>
          </cell>
          <cell r="E941">
            <v>23780</v>
          </cell>
        </row>
      </sheetData>
      <sheetData sheetId="19">
        <row r="43">
          <cell r="C43" t="str">
            <v>Herramienta menor de cuadrilla</v>
          </cell>
          <cell r="D43" t="str">
            <v>Hr</v>
          </cell>
          <cell r="E43">
            <v>3750</v>
          </cell>
        </row>
        <row r="44">
          <cell r="C44" t="str">
            <v>Herramienta de excavacion</v>
          </cell>
          <cell r="D44" t="str">
            <v>Hr</v>
          </cell>
          <cell r="E44">
            <v>3125</v>
          </cell>
        </row>
        <row r="45">
          <cell r="C45" t="str">
            <v>Computador</v>
          </cell>
          <cell r="D45" t="str">
            <v>Hr</v>
          </cell>
          <cell r="E45">
            <v>5625</v>
          </cell>
        </row>
        <row r="46">
          <cell r="C46" t="str">
            <v>GPS</v>
          </cell>
          <cell r="D46" t="str">
            <v>Hr</v>
          </cell>
          <cell r="E46">
            <v>5625</v>
          </cell>
        </row>
        <row r="47">
          <cell r="C47" t="str">
            <v>Camara fotografica</v>
          </cell>
          <cell r="D47" t="str">
            <v>Hr</v>
          </cell>
          <cell r="E47">
            <v>3125</v>
          </cell>
        </row>
        <row r="48">
          <cell r="C48" t="str">
            <v>Equipo de topografia</v>
          </cell>
          <cell r="D48" t="str">
            <v>Hr</v>
          </cell>
          <cell r="E48">
            <v>8055.125</v>
          </cell>
        </row>
        <row r="49">
          <cell r="C49" t="str">
            <v>Camioneta</v>
          </cell>
          <cell r="D49" t="str">
            <v>Dia</v>
          </cell>
          <cell r="E49">
            <v>107000</v>
          </cell>
        </row>
        <row r="50">
          <cell r="C50" t="str">
            <v>Grua</v>
          </cell>
          <cell r="D50" t="str">
            <v>Dia</v>
          </cell>
          <cell r="E50">
            <v>900000</v>
          </cell>
        </row>
        <row r="51">
          <cell r="C51" t="str">
            <v>Vehiculo 3 Ton</v>
          </cell>
          <cell r="D51" t="str">
            <v>Un</v>
          </cell>
          <cell r="E51">
            <v>300726</v>
          </cell>
        </row>
        <row r="52">
          <cell r="C52" t="str">
            <v>Equipo de tendido y tensionado</v>
          </cell>
          <cell r="D52" t="str">
            <v>Hr</v>
          </cell>
          <cell r="E52">
            <v>18750</v>
          </cell>
        </row>
        <row r="53">
          <cell r="C53" t="str">
            <v>Equipo de prueba salida de datos</v>
          </cell>
          <cell r="D53" t="str">
            <v>Un</v>
          </cell>
          <cell r="E53">
            <v>12000</v>
          </cell>
        </row>
      </sheetData>
      <sheetData sheetId="20"/>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desglose"/>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row r="1">
          <cell r="C1">
            <v>0.2</v>
          </cell>
        </row>
      </sheetData>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Material"/>
      <sheetName val="Estructuras"/>
      <sheetName val="ResumenMaterial"/>
      <sheetName val="Análisis Unit"/>
      <sheetName val="Hoja1"/>
      <sheetName val="CUMPLIMIENTO"/>
    </sheetNames>
    <sheetDataSet>
      <sheetData sheetId="0"/>
      <sheetData sheetId="1" refreshError="1"/>
      <sheetData sheetId="2">
        <row r="12">
          <cell r="A12">
            <v>10008</v>
          </cell>
          <cell r="B12" t="str">
            <v>SR-59</v>
          </cell>
          <cell r="C12" t="str">
            <v>ACSR # 2</v>
          </cell>
          <cell r="D12" t="str">
            <v>m</v>
          </cell>
          <cell r="E12" t="str">
            <v xml:space="preserve"> </v>
          </cell>
          <cell r="F12" t="str">
            <v xml:space="preserve"> </v>
          </cell>
          <cell r="G12" t="str">
            <v xml:space="preserve"> </v>
          </cell>
          <cell r="H12" t="str">
            <v xml:space="preserve"> </v>
          </cell>
          <cell r="I12" t="str">
            <v xml:space="preserve"> </v>
          </cell>
          <cell r="J12" t="str">
            <v xml:space="preserve"> </v>
          </cell>
          <cell r="K12" t="str">
            <v xml:space="preserve"> </v>
          </cell>
          <cell r="L12" t="str">
            <v xml:space="preserve"> </v>
          </cell>
          <cell r="M12" t="str">
            <v xml:space="preserve"> </v>
          </cell>
          <cell r="N12" t="str">
            <v xml:space="preserve"> </v>
          </cell>
          <cell r="O12">
            <v>20622</v>
          </cell>
          <cell r="P12" t="str">
            <v xml:space="preserve"> </v>
          </cell>
          <cell r="Q12" t="str">
            <v xml:space="preserve"> </v>
          </cell>
          <cell r="R12" t="str">
            <v xml:space="preserve"> </v>
          </cell>
          <cell r="S12" t="str">
            <v xml:space="preserve"> </v>
          </cell>
          <cell r="T12" t="str">
            <v xml:space="preserve"> </v>
          </cell>
          <cell r="U12" t="str">
            <v xml:space="preserve"> </v>
          </cell>
          <cell r="V12" t="str">
            <v xml:space="preserve"> </v>
          </cell>
          <cell r="W12" t="str">
            <v xml:space="preserve"> </v>
          </cell>
          <cell r="X12" t="str">
            <v xml:space="preserve"> </v>
          </cell>
          <cell r="Y12" t="str">
            <v xml:space="preserve"> </v>
          </cell>
          <cell r="AA12">
            <v>20622</v>
          </cell>
          <cell r="AB12">
            <v>2511.1679999999997</v>
          </cell>
        </row>
        <row r="13">
          <cell r="A13">
            <v>10009</v>
          </cell>
          <cell r="B13" t="str">
            <v>SR-61</v>
          </cell>
          <cell r="C13" t="str">
            <v>ACSR # 2/0</v>
          </cell>
          <cell r="D13" t="str">
            <v>m</v>
          </cell>
          <cell r="E13" t="str">
            <v xml:space="preserve"> </v>
          </cell>
          <cell r="F13" t="str">
            <v xml:space="preserve"> </v>
          </cell>
          <cell r="G13" t="str">
            <v xml:space="preserve"> </v>
          </cell>
          <cell r="H13" t="str">
            <v xml:space="preserve"> </v>
          </cell>
          <cell r="I13" t="str">
            <v xml:space="preserve"> </v>
          </cell>
          <cell r="J13" t="str">
            <v xml:space="preserve"> </v>
          </cell>
          <cell r="K13" t="str">
            <v xml:space="preserve"> </v>
          </cell>
          <cell r="L13" t="str">
            <v xml:space="preserve"> </v>
          </cell>
          <cell r="M13" t="str">
            <v xml:space="preserve"> </v>
          </cell>
          <cell r="N13" t="str">
            <v xml:space="preserve"> </v>
          </cell>
          <cell r="O13" t="str">
            <v xml:space="preserve"> </v>
          </cell>
          <cell r="P13" t="str">
            <v xml:space="preserve"> </v>
          </cell>
          <cell r="Q13" t="str">
            <v xml:space="preserve"> </v>
          </cell>
          <cell r="R13" t="str">
            <v xml:space="preserve"> </v>
          </cell>
          <cell r="S13" t="str">
            <v xml:space="preserve"> </v>
          </cell>
          <cell r="T13" t="str">
            <v xml:space="preserve"> </v>
          </cell>
          <cell r="U13" t="str">
            <v xml:space="preserve"> </v>
          </cell>
          <cell r="V13" t="str">
            <v xml:space="preserve"> </v>
          </cell>
          <cell r="W13" t="str">
            <v xml:space="preserve"> </v>
          </cell>
          <cell r="X13" t="str">
            <v xml:space="preserve"> </v>
          </cell>
          <cell r="Y13" t="str">
            <v xml:space="preserve"> </v>
          </cell>
          <cell r="AA13">
            <v>0</v>
          </cell>
          <cell r="AB13">
            <v>4019.3999999999996</v>
          </cell>
        </row>
        <row r="14">
          <cell r="A14">
            <v>10010</v>
          </cell>
          <cell r="B14" t="str">
            <v>SR-58</v>
          </cell>
          <cell r="C14" t="str">
            <v>ACSR # 4</v>
          </cell>
          <cell r="D14" t="str">
            <v>m</v>
          </cell>
          <cell r="E14" t="str">
            <v xml:space="preserve"> </v>
          </cell>
          <cell r="F14" t="str">
            <v xml:space="preserve"> </v>
          </cell>
          <cell r="G14" t="str">
            <v xml:space="preserve"> </v>
          </cell>
          <cell r="H14" t="str">
            <v xml:space="preserve"> </v>
          </cell>
          <cell r="I14" t="str">
            <v xml:space="preserve"> </v>
          </cell>
          <cell r="J14" t="str">
            <v xml:space="preserve"> </v>
          </cell>
          <cell r="K14" t="str">
            <v xml:space="preserve"> </v>
          </cell>
          <cell r="L14" t="str">
            <v xml:space="preserve"> </v>
          </cell>
          <cell r="M14" t="str">
            <v xml:space="preserve"> </v>
          </cell>
          <cell r="N14" t="str">
            <v xml:space="preserve"> </v>
          </cell>
          <cell r="O14" t="str">
            <v xml:space="preserve"> </v>
          </cell>
          <cell r="P14" t="str">
            <v xml:space="preserve"> </v>
          </cell>
          <cell r="Q14" t="str">
            <v xml:space="preserve"> </v>
          </cell>
          <cell r="R14" t="str">
            <v xml:space="preserve"> </v>
          </cell>
          <cell r="S14" t="str">
            <v xml:space="preserve"> </v>
          </cell>
          <cell r="T14" t="str">
            <v xml:space="preserve"> </v>
          </cell>
          <cell r="U14" t="str">
            <v xml:space="preserve"> </v>
          </cell>
          <cell r="V14" t="str">
            <v xml:space="preserve"> </v>
          </cell>
          <cell r="W14" t="str">
            <v xml:space="preserve"> </v>
          </cell>
          <cell r="X14" t="str">
            <v xml:space="preserve"> </v>
          </cell>
          <cell r="Y14" t="str">
            <v xml:space="preserve"> </v>
          </cell>
          <cell r="AA14">
            <v>0</v>
          </cell>
          <cell r="AB14">
            <v>1677.94</v>
          </cell>
        </row>
        <row r="15">
          <cell r="A15">
            <v>10011</v>
          </cell>
          <cell r="B15">
            <v>603</v>
          </cell>
          <cell r="C15" t="str">
            <v>Aislador de disco tipo Clevis 10". Clase Ansi 52-4; 15000 Lbs. Ref: 8265</v>
          </cell>
          <cell r="D15" t="str">
            <v>U</v>
          </cell>
          <cell r="E15" t="str">
            <v xml:space="preserve"> </v>
          </cell>
          <cell r="F15" t="str">
            <v xml:space="preserve"> </v>
          </cell>
          <cell r="G15" t="str">
            <v xml:space="preserve"> </v>
          </cell>
          <cell r="H15" t="str">
            <v xml:space="preserve"> </v>
          </cell>
          <cell r="I15" t="str">
            <v xml:space="preserve"> </v>
          </cell>
          <cell r="J15" t="str">
            <v xml:space="preserve"> </v>
          </cell>
          <cell r="K15">
            <v>28</v>
          </cell>
          <cell r="L15">
            <v>24</v>
          </cell>
          <cell r="M15" t="str">
            <v xml:space="preserve"> </v>
          </cell>
          <cell r="N15" t="str">
            <v xml:space="preserve"> </v>
          </cell>
          <cell r="O15" t="str">
            <v xml:space="preserve"> </v>
          </cell>
          <cell r="P15" t="str">
            <v xml:space="preserve"> </v>
          </cell>
          <cell r="Q15" t="str">
            <v xml:space="preserve"> </v>
          </cell>
          <cell r="R15">
            <v>24</v>
          </cell>
          <cell r="S15" t="str">
            <v xml:space="preserve"> </v>
          </cell>
          <cell r="T15" t="str">
            <v xml:space="preserve"> </v>
          </cell>
          <cell r="U15" t="str">
            <v xml:space="preserve"> </v>
          </cell>
          <cell r="V15" t="str">
            <v xml:space="preserve"> </v>
          </cell>
          <cell r="W15" t="str">
            <v xml:space="preserve"> </v>
          </cell>
          <cell r="X15" t="str">
            <v xml:space="preserve"> </v>
          </cell>
          <cell r="Y15" t="str">
            <v xml:space="preserve"> </v>
          </cell>
          <cell r="AA15">
            <v>76</v>
          </cell>
          <cell r="AB15">
            <v>41939.359199999992</v>
          </cell>
        </row>
        <row r="16">
          <cell r="A16">
            <v>10012</v>
          </cell>
          <cell r="B16" t="str">
            <v>SR-38</v>
          </cell>
          <cell r="C16" t="str">
            <v>Aislador polimerico de suspension 15 kV, 15000Lbs</v>
          </cell>
          <cell r="D16" t="str">
            <v>U</v>
          </cell>
          <cell r="E16" t="str">
            <v xml:space="preserve"> </v>
          </cell>
          <cell r="F16" t="str">
            <v xml:space="preserve"> </v>
          </cell>
          <cell r="G16" t="str">
            <v xml:space="preserve"> </v>
          </cell>
          <cell r="H16" t="str">
            <v xml:space="preserve"> </v>
          </cell>
          <cell r="I16" t="str">
            <v xml:space="preserve"> </v>
          </cell>
          <cell r="J16" t="str">
            <v xml:space="preserve"> </v>
          </cell>
          <cell r="K16" t="str">
            <v xml:space="preserve"> </v>
          </cell>
          <cell r="L16" t="str">
            <v xml:space="preserve"> </v>
          </cell>
          <cell r="M16" t="str">
            <v xml:space="preserve"> </v>
          </cell>
          <cell r="N16" t="str">
            <v xml:space="preserve"> </v>
          </cell>
          <cell r="O16" t="str">
            <v xml:space="preserve"> </v>
          </cell>
          <cell r="P16" t="str">
            <v xml:space="preserve"> </v>
          </cell>
          <cell r="Q16" t="str">
            <v xml:space="preserve"> </v>
          </cell>
          <cell r="R16" t="str">
            <v xml:space="preserve"> </v>
          </cell>
          <cell r="S16" t="str">
            <v xml:space="preserve"> </v>
          </cell>
          <cell r="T16" t="str">
            <v xml:space="preserve"> </v>
          </cell>
          <cell r="U16" t="str">
            <v xml:space="preserve"> </v>
          </cell>
          <cell r="V16" t="str">
            <v xml:space="preserve"> </v>
          </cell>
          <cell r="W16" t="str">
            <v xml:space="preserve"> </v>
          </cell>
          <cell r="X16" t="str">
            <v xml:space="preserve"> </v>
          </cell>
          <cell r="Y16" t="str">
            <v xml:space="preserve"> </v>
          </cell>
          <cell r="AA16">
            <v>0</v>
          </cell>
          <cell r="AB16">
            <v>57628.800000000003</v>
          </cell>
        </row>
        <row r="17">
          <cell r="A17">
            <v>10013</v>
          </cell>
          <cell r="B17" t="str">
            <v>SR-39</v>
          </cell>
          <cell r="C17" t="str">
            <v>Aislador polimerico de suspension 25 kV, 15000Lbs</v>
          </cell>
          <cell r="D17" t="str">
            <v>U</v>
          </cell>
          <cell r="E17" t="str">
            <v xml:space="preserve"> </v>
          </cell>
          <cell r="F17" t="str">
            <v xml:space="preserve"> </v>
          </cell>
          <cell r="G17" t="str">
            <v xml:space="preserve"> </v>
          </cell>
          <cell r="H17" t="str">
            <v xml:space="preserve"> </v>
          </cell>
          <cell r="I17" t="str">
            <v xml:space="preserve"> </v>
          </cell>
          <cell r="J17" t="str">
            <v xml:space="preserve"> </v>
          </cell>
          <cell r="K17" t="str">
            <v xml:space="preserve"> </v>
          </cell>
          <cell r="L17" t="str">
            <v xml:space="preserve"> </v>
          </cell>
          <cell r="M17" t="str">
            <v xml:space="preserve"> </v>
          </cell>
          <cell r="N17" t="str">
            <v xml:space="preserve"> </v>
          </cell>
          <cell r="O17" t="str">
            <v xml:space="preserve"> </v>
          </cell>
          <cell r="P17" t="str">
            <v xml:space="preserve"> </v>
          </cell>
          <cell r="Q17" t="str">
            <v xml:space="preserve"> </v>
          </cell>
          <cell r="R17" t="str">
            <v xml:space="preserve"> </v>
          </cell>
          <cell r="S17" t="str">
            <v xml:space="preserve"> </v>
          </cell>
          <cell r="T17" t="str">
            <v xml:space="preserve"> </v>
          </cell>
          <cell r="U17" t="str">
            <v xml:space="preserve"> </v>
          </cell>
          <cell r="V17" t="str">
            <v xml:space="preserve"> </v>
          </cell>
          <cell r="W17" t="str">
            <v xml:space="preserve"> </v>
          </cell>
          <cell r="X17" t="str">
            <v xml:space="preserve"> </v>
          </cell>
          <cell r="Y17" t="str">
            <v xml:space="preserve"> </v>
          </cell>
          <cell r="AA17">
            <v>0</v>
          </cell>
          <cell r="AB17">
            <v>95410</v>
          </cell>
        </row>
        <row r="18">
          <cell r="A18">
            <v>10014</v>
          </cell>
          <cell r="B18" t="str">
            <v>SR-02</v>
          </cell>
          <cell r="C18" t="str">
            <v>Aislador polimerico de suspension 35 kV, 15000Lbs</v>
          </cell>
          <cell r="D18" t="str">
            <v>U</v>
          </cell>
          <cell r="E18" t="str">
            <v xml:space="preserve"> </v>
          </cell>
          <cell r="F18" t="str">
            <v xml:space="preserve"> </v>
          </cell>
          <cell r="G18" t="str">
            <v xml:space="preserve"> </v>
          </cell>
          <cell r="H18" t="str">
            <v xml:space="preserve"> </v>
          </cell>
          <cell r="I18" t="str">
            <v xml:space="preserve"> </v>
          </cell>
          <cell r="J18" t="str">
            <v xml:space="preserve"> </v>
          </cell>
          <cell r="K18" t="str">
            <v xml:space="preserve"> </v>
          </cell>
          <cell r="L18" t="str">
            <v xml:space="preserve"> </v>
          </cell>
          <cell r="M18" t="str">
            <v xml:space="preserve"> </v>
          </cell>
          <cell r="N18" t="str">
            <v xml:space="preserve"> </v>
          </cell>
          <cell r="O18" t="str">
            <v xml:space="preserve"> </v>
          </cell>
          <cell r="P18" t="str">
            <v xml:space="preserve"> </v>
          </cell>
          <cell r="Q18" t="str">
            <v xml:space="preserve"> </v>
          </cell>
          <cell r="R18" t="str">
            <v xml:space="preserve"> </v>
          </cell>
          <cell r="S18" t="str">
            <v xml:space="preserve"> </v>
          </cell>
          <cell r="T18" t="str">
            <v xml:space="preserve"> </v>
          </cell>
          <cell r="U18" t="str">
            <v xml:space="preserve"> </v>
          </cell>
          <cell r="V18" t="str">
            <v xml:space="preserve"> </v>
          </cell>
          <cell r="W18" t="str">
            <v xml:space="preserve"> </v>
          </cell>
          <cell r="X18" t="str">
            <v xml:space="preserve"> </v>
          </cell>
          <cell r="Y18" t="str">
            <v xml:space="preserve"> </v>
          </cell>
          <cell r="AA18">
            <v>0</v>
          </cell>
          <cell r="AB18">
            <v>83641.799999999988</v>
          </cell>
        </row>
        <row r="19">
          <cell r="A19">
            <v>10015</v>
          </cell>
          <cell r="B19">
            <v>621</v>
          </cell>
          <cell r="C19" t="str">
            <v>Aislador tipo carrete de 3 1/2". ANSI 53-2</v>
          </cell>
          <cell r="D19" t="str">
            <v>U</v>
          </cell>
          <cell r="E19" t="str">
            <v xml:space="preserve"> </v>
          </cell>
          <cell r="F19" t="str">
            <v xml:space="preserve"> </v>
          </cell>
          <cell r="G19" t="str">
            <v xml:space="preserve"> </v>
          </cell>
          <cell r="H19" t="str">
            <v xml:space="preserve"> </v>
          </cell>
          <cell r="I19" t="str">
            <v xml:space="preserve"> </v>
          </cell>
          <cell r="J19" t="str">
            <v xml:space="preserve"> </v>
          </cell>
          <cell r="K19" t="str">
            <v xml:space="preserve"> </v>
          </cell>
          <cell r="L19" t="str">
            <v xml:space="preserve"> </v>
          </cell>
          <cell r="M19" t="str">
            <v xml:space="preserve"> </v>
          </cell>
          <cell r="N19" t="str">
            <v xml:space="preserve"> </v>
          </cell>
          <cell r="O19" t="str">
            <v xml:space="preserve"> </v>
          </cell>
          <cell r="P19" t="str">
            <v xml:space="preserve"> </v>
          </cell>
          <cell r="Q19" t="str">
            <v xml:space="preserve"> </v>
          </cell>
          <cell r="R19" t="str">
            <v xml:space="preserve"> </v>
          </cell>
          <cell r="S19" t="str">
            <v xml:space="preserve"> </v>
          </cell>
          <cell r="T19" t="str">
            <v xml:space="preserve"> </v>
          </cell>
          <cell r="U19" t="str">
            <v xml:space="preserve"> </v>
          </cell>
          <cell r="V19" t="str">
            <v xml:space="preserve"> </v>
          </cell>
          <cell r="W19" t="str">
            <v xml:space="preserve"> </v>
          </cell>
          <cell r="X19" t="str">
            <v xml:space="preserve"> </v>
          </cell>
          <cell r="Y19" t="str">
            <v xml:space="preserve"> </v>
          </cell>
          <cell r="AA19">
            <v>0</v>
          </cell>
          <cell r="AB19">
            <v>3315.5235999999995</v>
          </cell>
        </row>
        <row r="20">
          <cell r="A20">
            <v>10016</v>
          </cell>
          <cell r="B20">
            <v>611</v>
          </cell>
          <cell r="C20" t="str">
            <v>Aislador tipo espigo-diámetro rosca 1" clase ANSI 55-5. Ref:8216</v>
          </cell>
          <cell r="D20" t="str">
            <v>U</v>
          </cell>
          <cell r="E20" t="str">
            <v xml:space="preserve"> </v>
          </cell>
          <cell r="F20" t="str">
            <v xml:space="preserve"> </v>
          </cell>
          <cell r="G20" t="str">
            <v xml:space="preserve"> </v>
          </cell>
          <cell r="H20" t="str">
            <v xml:space="preserve"> </v>
          </cell>
          <cell r="I20" t="str">
            <v xml:space="preserve"> </v>
          </cell>
          <cell r="J20" t="str">
            <v xml:space="preserve"> </v>
          </cell>
          <cell r="K20" t="str">
            <v xml:space="preserve"> </v>
          </cell>
          <cell r="L20" t="str">
            <v xml:space="preserve"> </v>
          </cell>
          <cell r="M20" t="str">
            <v xml:space="preserve"> </v>
          </cell>
          <cell r="N20" t="str">
            <v xml:space="preserve"> </v>
          </cell>
          <cell r="O20" t="str">
            <v xml:space="preserve"> </v>
          </cell>
          <cell r="P20" t="str">
            <v xml:space="preserve"> </v>
          </cell>
          <cell r="Q20" t="str">
            <v xml:space="preserve"> </v>
          </cell>
          <cell r="R20" t="str">
            <v xml:space="preserve"> </v>
          </cell>
          <cell r="S20" t="str">
            <v xml:space="preserve"> </v>
          </cell>
          <cell r="T20" t="str">
            <v xml:space="preserve"> </v>
          </cell>
          <cell r="U20" t="str">
            <v xml:space="preserve"> </v>
          </cell>
          <cell r="V20" t="str">
            <v xml:space="preserve"> </v>
          </cell>
          <cell r="W20" t="str">
            <v xml:space="preserve"> </v>
          </cell>
          <cell r="X20" t="str">
            <v xml:space="preserve"> </v>
          </cell>
          <cell r="Y20" t="str">
            <v xml:space="preserve"> </v>
          </cell>
          <cell r="AA20">
            <v>0</v>
          </cell>
          <cell r="AB20">
            <v>18553.271999999997</v>
          </cell>
        </row>
        <row r="21">
          <cell r="A21">
            <v>10017</v>
          </cell>
          <cell r="B21">
            <v>8405</v>
          </cell>
          <cell r="C21" t="str">
            <v>Aislador tipo Line post 23 kV-ANSI 57-1</v>
          </cell>
          <cell r="D21" t="str">
            <v>U</v>
          </cell>
          <cell r="E21" t="str">
            <v xml:space="preserve"> </v>
          </cell>
          <cell r="F21" t="str">
            <v xml:space="preserve"> </v>
          </cell>
          <cell r="G21" t="str">
            <v xml:space="preserve"> </v>
          </cell>
          <cell r="H21" t="str">
            <v xml:space="preserve"> </v>
          </cell>
          <cell r="I21" t="str">
            <v xml:space="preserve"> </v>
          </cell>
          <cell r="J21" t="str">
            <v xml:space="preserve"> </v>
          </cell>
          <cell r="K21" t="str">
            <v xml:space="preserve"> </v>
          </cell>
          <cell r="L21">
            <v>6</v>
          </cell>
          <cell r="M21" t="str">
            <v xml:space="preserve"> </v>
          </cell>
          <cell r="N21" t="str">
            <v xml:space="preserve"> </v>
          </cell>
          <cell r="O21" t="str">
            <v xml:space="preserve"> </v>
          </cell>
          <cell r="P21">
            <v>132</v>
          </cell>
          <cell r="Q21">
            <v>8</v>
          </cell>
          <cell r="R21" t="str">
            <v xml:space="preserve"> </v>
          </cell>
          <cell r="S21" t="str">
            <v xml:space="preserve"> </v>
          </cell>
          <cell r="T21" t="str">
            <v xml:space="preserve"> </v>
          </cell>
          <cell r="U21" t="str">
            <v xml:space="preserve"> </v>
          </cell>
          <cell r="V21" t="str">
            <v xml:space="preserve"> </v>
          </cell>
          <cell r="W21" t="str">
            <v xml:space="preserve"> </v>
          </cell>
          <cell r="X21" t="str">
            <v xml:space="preserve"> </v>
          </cell>
          <cell r="Y21" t="str">
            <v xml:space="preserve"> </v>
          </cell>
          <cell r="AA21">
            <v>146</v>
          </cell>
          <cell r="AB21">
            <v>91038.858999999997</v>
          </cell>
        </row>
        <row r="22">
          <cell r="A22">
            <v>10018</v>
          </cell>
          <cell r="B22">
            <v>8410</v>
          </cell>
          <cell r="C22" t="str">
            <v>Aislador tipo Line post 34,5 kV-ANSI 57-2</v>
          </cell>
          <cell r="D22" t="str">
            <v>U</v>
          </cell>
          <cell r="E22" t="str">
            <v xml:space="preserve"> </v>
          </cell>
          <cell r="F22" t="str">
            <v xml:space="preserve"> </v>
          </cell>
          <cell r="G22" t="str">
            <v xml:space="preserve"> </v>
          </cell>
          <cell r="H22" t="str">
            <v xml:space="preserve"> </v>
          </cell>
          <cell r="I22" t="str">
            <v xml:space="preserve"> </v>
          </cell>
          <cell r="J22" t="str">
            <v xml:space="preserve"> </v>
          </cell>
          <cell r="K22" t="str">
            <v xml:space="preserve"> </v>
          </cell>
          <cell r="L22" t="str">
            <v xml:space="preserve"> </v>
          </cell>
          <cell r="M22" t="str">
            <v xml:space="preserve"> </v>
          </cell>
          <cell r="N22" t="str">
            <v xml:space="preserve"> </v>
          </cell>
          <cell r="O22" t="str">
            <v xml:space="preserve"> </v>
          </cell>
          <cell r="P22" t="str">
            <v xml:space="preserve"> </v>
          </cell>
          <cell r="Q22" t="str">
            <v xml:space="preserve"> </v>
          </cell>
          <cell r="R22" t="str">
            <v xml:space="preserve"> </v>
          </cell>
          <cell r="S22" t="str">
            <v xml:space="preserve"> </v>
          </cell>
          <cell r="T22" t="str">
            <v xml:space="preserve"> </v>
          </cell>
          <cell r="U22" t="str">
            <v xml:space="preserve"> </v>
          </cell>
          <cell r="V22" t="str">
            <v xml:space="preserve"> </v>
          </cell>
          <cell r="W22" t="str">
            <v xml:space="preserve"> </v>
          </cell>
          <cell r="X22" t="str">
            <v xml:space="preserve"> </v>
          </cell>
          <cell r="Y22" t="str">
            <v xml:space="preserve"> </v>
          </cell>
          <cell r="AA22">
            <v>0</v>
          </cell>
          <cell r="AB22">
            <v>122633.19899999999</v>
          </cell>
        </row>
        <row r="23">
          <cell r="A23">
            <v>10019</v>
          </cell>
          <cell r="B23">
            <v>631</v>
          </cell>
          <cell r="C23" t="str">
            <v>Aislador tipo tensor de 140mm (5 1/2"). Clase ANSI 54-3. Ref:8305</v>
          </cell>
          <cell r="D23" t="str">
            <v>U</v>
          </cell>
          <cell r="E23" t="str">
            <v xml:space="preserve"> </v>
          </cell>
          <cell r="F23" t="str">
            <v xml:space="preserve"> </v>
          </cell>
          <cell r="G23" t="str">
            <v xml:space="preserve"> </v>
          </cell>
          <cell r="H23" t="str">
            <v xml:space="preserve"> </v>
          </cell>
          <cell r="I23" t="str">
            <v xml:space="preserve"> </v>
          </cell>
          <cell r="J23" t="str">
            <v xml:space="preserve"> </v>
          </cell>
          <cell r="K23" t="str">
            <v xml:space="preserve"> </v>
          </cell>
          <cell r="L23" t="str">
            <v xml:space="preserve"> </v>
          </cell>
          <cell r="M23" t="str">
            <v xml:space="preserve"> </v>
          </cell>
          <cell r="N23">
            <v>35</v>
          </cell>
          <cell r="O23" t="str">
            <v xml:space="preserve"> </v>
          </cell>
          <cell r="P23" t="str">
            <v xml:space="preserve"> </v>
          </cell>
          <cell r="Q23" t="str">
            <v xml:space="preserve"> </v>
          </cell>
          <cell r="R23" t="str">
            <v xml:space="preserve"> </v>
          </cell>
          <cell r="S23" t="str">
            <v xml:space="preserve"> </v>
          </cell>
          <cell r="T23" t="str">
            <v xml:space="preserve"> </v>
          </cell>
          <cell r="U23" t="str">
            <v xml:space="preserve"> </v>
          </cell>
          <cell r="V23" t="str">
            <v xml:space="preserve"> </v>
          </cell>
          <cell r="W23" t="str">
            <v xml:space="preserve"> </v>
          </cell>
          <cell r="X23" t="str">
            <v xml:space="preserve"> </v>
          </cell>
          <cell r="Y23" t="str">
            <v xml:space="preserve"> </v>
          </cell>
          <cell r="AA23">
            <v>35</v>
          </cell>
          <cell r="AB23">
            <v>10856.625599999998</v>
          </cell>
        </row>
        <row r="24">
          <cell r="A24">
            <v>10020</v>
          </cell>
          <cell r="B24" t="str">
            <v>SR-64</v>
          </cell>
          <cell r="C24" t="str">
            <v>Alambre de Al  # 8 AWG desnudo</v>
          </cell>
          <cell r="D24" t="str">
            <v>m</v>
          </cell>
          <cell r="E24" t="str">
            <v xml:space="preserve"> </v>
          </cell>
          <cell r="F24" t="str">
            <v xml:space="preserve"> </v>
          </cell>
          <cell r="G24" t="str">
            <v xml:space="preserve"> </v>
          </cell>
          <cell r="H24" t="str">
            <v xml:space="preserve"> </v>
          </cell>
          <cell r="I24" t="str">
            <v xml:space="preserve"> </v>
          </cell>
          <cell r="J24" t="str">
            <v xml:space="preserve"> </v>
          </cell>
          <cell r="K24" t="str">
            <v xml:space="preserve"> </v>
          </cell>
          <cell r="L24" t="str">
            <v xml:space="preserve"> </v>
          </cell>
          <cell r="M24" t="str">
            <v xml:space="preserve"> </v>
          </cell>
          <cell r="N24" t="str">
            <v xml:space="preserve"> </v>
          </cell>
          <cell r="O24" t="str">
            <v xml:space="preserve"> </v>
          </cell>
          <cell r="P24" t="str">
            <v xml:space="preserve"> </v>
          </cell>
          <cell r="Q24" t="str">
            <v xml:space="preserve"> </v>
          </cell>
          <cell r="R24" t="str">
            <v xml:space="preserve"> </v>
          </cell>
          <cell r="S24" t="str">
            <v xml:space="preserve"> </v>
          </cell>
          <cell r="T24" t="str">
            <v xml:space="preserve"> </v>
          </cell>
          <cell r="U24" t="str">
            <v xml:space="preserve"> </v>
          </cell>
          <cell r="V24" t="str">
            <v xml:space="preserve"> </v>
          </cell>
          <cell r="W24" t="str">
            <v xml:space="preserve"> </v>
          </cell>
          <cell r="X24" t="str">
            <v xml:space="preserve"> </v>
          </cell>
          <cell r="Y24" t="str">
            <v xml:space="preserve"> </v>
          </cell>
          <cell r="AA24">
            <v>0</v>
          </cell>
          <cell r="AB24">
            <v>714.56000000000006</v>
          </cell>
        </row>
        <row r="25">
          <cell r="A25">
            <v>10021</v>
          </cell>
          <cell r="B25">
            <v>3711</v>
          </cell>
          <cell r="C25" t="str">
            <v>Alambre de cobre desnudo # 4 AWG</v>
          </cell>
          <cell r="D25" t="str">
            <v>m</v>
          </cell>
          <cell r="E25" t="str">
            <v xml:space="preserve"> </v>
          </cell>
          <cell r="F25" t="str">
            <v xml:space="preserve"> </v>
          </cell>
          <cell r="G25" t="str">
            <v xml:space="preserve"> </v>
          </cell>
          <cell r="H25" t="str">
            <v xml:space="preserve"> </v>
          </cell>
          <cell r="I25" t="str">
            <v xml:space="preserve"> </v>
          </cell>
          <cell r="J25" t="str">
            <v xml:space="preserve"> </v>
          </cell>
          <cell r="K25" t="str">
            <v xml:space="preserve"> </v>
          </cell>
          <cell r="L25" t="str">
            <v xml:space="preserve"> </v>
          </cell>
          <cell r="M25" t="str">
            <v xml:space="preserve"> </v>
          </cell>
          <cell r="N25" t="str">
            <v xml:space="preserve"> </v>
          </cell>
          <cell r="O25" t="str">
            <v xml:space="preserve"> </v>
          </cell>
          <cell r="P25" t="str">
            <v xml:space="preserve"> </v>
          </cell>
          <cell r="Q25" t="str">
            <v xml:space="preserve"> </v>
          </cell>
          <cell r="R25" t="str">
            <v xml:space="preserve"> </v>
          </cell>
          <cell r="S25">
            <v>64</v>
          </cell>
          <cell r="T25" t="str">
            <v xml:space="preserve"> </v>
          </cell>
          <cell r="U25" t="str">
            <v xml:space="preserve"> </v>
          </cell>
          <cell r="V25">
            <v>60</v>
          </cell>
          <cell r="W25" t="str">
            <v xml:space="preserve"> </v>
          </cell>
          <cell r="X25" t="str">
            <v xml:space="preserve"> </v>
          </cell>
          <cell r="Y25" t="str">
            <v xml:space="preserve"> </v>
          </cell>
          <cell r="AA25">
            <v>124</v>
          </cell>
          <cell r="AB25">
            <v>4535.5999999999995</v>
          </cell>
        </row>
        <row r="26">
          <cell r="A26">
            <v>10022</v>
          </cell>
          <cell r="B26">
            <v>2421</v>
          </cell>
          <cell r="C26" t="str">
            <v>Arandela cuadrada curvada para 5/8"x4"x4"x1/4"</v>
          </cell>
          <cell r="D26" t="str">
            <v>U</v>
          </cell>
          <cell r="E26" t="str">
            <v xml:space="preserve"> </v>
          </cell>
          <cell r="F26" t="str">
            <v xml:space="preserve"> </v>
          </cell>
          <cell r="G26" t="str">
            <v xml:space="preserve"> </v>
          </cell>
          <cell r="H26" t="str">
            <v xml:space="preserve"> </v>
          </cell>
          <cell r="I26" t="str">
            <v xml:space="preserve"> </v>
          </cell>
          <cell r="J26" t="str">
            <v xml:space="preserve"> </v>
          </cell>
          <cell r="K26" t="str">
            <v xml:space="preserve"> </v>
          </cell>
          <cell r="L26" t="str">
            <v xml:space="preserve"> </v>
          </cell>
          <cell r="M26">
            <v>15</v>
          </cell>
          <cell r="N26">
            <v>35</v>
          </cell>
          <cell r="O26" t="str">
            <v xml:space="preserve"> </v>
          </cell>
          <cell r="P26" t="str">
            <v xml:space="preserve"> </v>
          </cell>
          <cell r="Q26" t="str">
            <v xml:space="preserve"> </v>
          </cell>
          <cell r="R26" t="str">
            <v xml:space="preserve"> </v>
          </cell>
          <cell r="S26" t="str">
            <v xml:space="preserve"> </v>
          </cell>
          <cell r="T26" t="str">
            <v xml:space="preserve"> </v>
          </cell>
          <cell r="U26" t="str">
            <v xml:space="preserve"> </v>
          </cell>
          <cell r="V26" t="str">
            <v xml:space="preserve"> </v>
          </cell>
          <cell r="W26" t="str">
            <v xml:space="preserve"> </v>
          </cell>
          <cell r="X26" t="str">
            <v xml:space="preserve"> </v>
          </cell>
          <cell r="Y26" t="str">
            <v xml:space="preserve"> </v>
          </cell>
          <cell r="AA26">
            <v>50</v>
          </cell>
          <cell r="AB26">
            <v>2296.8678599999994</v>
          </cell>
        </row>
        <row r="27">
          <cell r="A27">
            <v>10023</v>
          </cell>
          <cell r="B27">
            <v>2411</v>
          </cell>
          <cell r="C27" t="str">
            <v>Arandela cuadrada para 1/2"</v>
          </cell>
          <cell r="D27" t="str">
            <v>U</v>
          </cell>
          <cell r="E27" t="str">
            <v xml:space="preserve"> </v>
          </cell>
          <cell r="F27" t="str">
            <v xml:space="preserve"> </v>
          </cell>
          <cell r="G27" t="str">
            <v xml:space="preserve"> </v>
          </cell>
          <cell r="H27" t="str">
            <v xml:space="preserve"> </v>
          </cell>
          <cell r="I27" t="str">
            <v xml:space="preserve"> </v>
          </cell>
          <cell r="J27">
            <v>4</v>
          </cell>
          <cell r="K27">
            <v>28</v>
          </cell>
          <cell r="L27">
            <v>24</v>
          </cell>
          <cell r="M27" t="str">
            <v xml:space="preserve"> </v>
          </cell>
          <cell r="N27" t="str">
            <v xml:space="preserve"> </v>
          </cell>
          <cell r="O27" t="str">
            <v xml:space="preserve"> </v>
          </cell>
          <cell r="P27">
            <v>132</v>
          </cell>
          <cell r="Q27">
            <v>8</v>
          </cell>
          <cell r="R27">
            <v>12</v>
          </cell>
          <cell r="S27" t="str">
            <v xml:space="preserve"> </v>
          </cell>
          <cell r="T27" t="str">
            <v xml:space="preserve"> </v>
          </cell>
          <cell r="U27" t="str">
            <v xml:space="preserve"> </v>
          </cell>
          <cell r="V27" t="str">
            <v xml:space="preserve"> </v>
          </cell>
          <cell r="W27">
            <v>2</v>
          </cell>
          <cell r="X27">
            <v>4</v>
          </cell>
          <cell r="Y27" t="str">
            <v xml:space="preserve"> </v>
          </cell>
          <cell r="AA27">
            <v>214</v>
          </cell>
          <cell r="AB27">
            <v>234.78399999999999</v>
          </cell>
        </row>
        <row r="28">
          <cell r="A28">
            <v>10024</v>
          </cell>
          <cell r="B28">
            <v>2412</v>
          </cell>
          <cell r="C28" t="str">
            <v>Arandela cuadrada para 5/8" (1/8"x2"x5/8")</v>
          </cell>
          <cell r="D28" t="str">
            <v>U</v>
          </cell>
          <cell r="E28" t="str">
            <v xml:space="preserve"> </v>
          </cell>
          <cell r="F28" t="str">
            <v xml:space="preserve"> </v>
          </cell>
          <cell r="G28" t="str">
            <v xml:space="preserve"> </v>
          </cell>
          <cell r="H28" t="str">
            <v xml:space="preserve"> </v>
          </cell>
          <cell r="I28" t="str">
            <v xml:space="preserve"> </v>
          </cell>
          <cell r="J28">
            <v>4</v>
          </cell>
          <cell r="K28">
            <v>70</v>
          </cell>
          <cell r="L28">
            <v>60</v>
          </cell>
          <cell r="M28" t="str">
            <v xml:space="preserve"> </v>
          </cell>
          <cell r="N28" t="str">
            <v xml:space="preserve"> </v>
          </cell>
          <cell r="O28" t="str">
            <v xml:space="preserve"> </v>
          </cell>
          <cell r="P28">
            <v>66</v>
          </cell>
          <cell r="Q28">
            <v>20</v>
          </cell>
          <cell r="R28">
            <v>24</v>
          </cell>
          <cell r="S28" t="str">
            <v xml:space="preserve"> </v>
          </cell>
          <cell r="T28" t="str">
            <v xml:space="preserve"> </v>
          </cell>
          <cell r="U28" t="str">
            <v xml:space="preserve"> </v>
          </cell>
          <cell r="V28" t="str">
            <v xml:space="preserve"> </v>
          </cell>
          <cell r="W28">
            <v>2</v>
          </cell>
          <cell r="X28">
            <v>4</v>
          </cell>
          <cell r="Y28" t="str">
            <v xml:space="preserve"> </v>
          </cell>
          <cell r="AA28">
            <v>250</v>
          </cell>
          <cell r="AB28">
            <v>424.81229999999994</v>
          </cell>
        </row>
        <row r="29">
          <cell r="A29">
            <v>10025</v>
          </cell>
          <cell r="B29">
            <v>2433</v>
          </cell>
          <cell r="C29" t="str">
            <v>Arandela de presión para 1/2"</v>
          </cell>
          <cell r="D29" t="str">
            <v>U</v>
          </cell>
          <cell r="E29" t="str">
            <v xml:space="preserve"> </v>
          </cell>
          <cell r="F29" t="str">
            <v xml:space="preserve"> </v>
          </cell>
          <cell r="G29" t="str">
            <v xml:space="preserve"> </v>
          </cell>
          <cell r="H29" t="str">
            <v xml:space="preserve"> </v>
          </cell>
          <cell r="I29" t="str">
            <v xml:space="preserve"> </v>
          </cell>
          <cell r="J29" t="str">
            <v xml:space="preserve"> </v>
          </cell>
          <cell r="K29" t="str">
            <v xml:space="preserve"> </v>
          </cell>
          <cell r="L29" t="str">
            <v xml:space="preserve"> </v>
          </cell>
          <cell r="M29" t="str">
            <v xml:space="preserve"> </v>
          </cell>
          <cell r="N29" t="str">
            <v xml:space="preserve"> </v>
          </cell>
          <cell r="O29" t="str">
            <v xml:space="preserve"> </v>
          </cell>
          <cell r="P29">
            <v>132</v>
          </cell>
          <cell r="Q29">
            <v>4</v>
          </cell>
          <cell r="R29">
            <v>12</v>
          </cell>
          <cell r="S29" t="str">
            <v xml:space="preserve"> </v>
          </cell>
          <cell r="T29" t="str">
            <v xml:space="preserve"> </v>
          </cell>
          <cell r="U29" t="str">
            <v xml:space="preserve"> </v>
          </cell>
          <cell r="V29" t="str">
            <v xml:space="preserve"> </v>
          </cell>
          <cell r="W29" t="str">
            <v xml:space="preserve"> </v>
          </cell>
          <cell r="X29" t="str">
            <v xml:space="preserve"> </v>
          </cell>
          <cell r="Y29" t="str">
            <v xml:space="preserve"> </v>
          </cell>
          <cell r="AA29">
            <v>148</v>
          </cell>
          <cell r="AB29">
            <v>160.07999999999998</v>
          </cell>
        </row>
        <row r="30">
          <cell r="A30">
            <v>10026</v>
          </cell>
          <cell r="B30">
            <v>2434</v>
          </cell>
          <cell r="C30" t="str">
            <v>Arandela de presión para 5/8"</v>
          </cell>
          <cell r="D30" t="str">
            <v>U</v>
          </cell>
          <cell r="E30" t="str">
            <v xml:space="preserve"> </v>
          </cell>
          <cell r="F30" t="str">
            <v xml:space="preserve"> </v>
          </cell>
          <cell r="G30" t="str">
            <v xml:space="preserve"> </v>
          </cell>
          <cell r="H30" t="str">
            <v xml:space="preserve"> </v>
          </cell>
          <cell r="I30" t="str">
            <v xml:space="preserve"> </v>
          </cell>
          <cell r="J30">
            <v>4</v>
          </cell>
          <cell r="K30">
            <v>7</v>
          </cell>
          <cell r="L30" t="str">
            <v xml:space="preserve"> </v>
          </cell>
          <cell r="M30" t="str">
            <v xml:space="preserve"> </v>
          </cell>
          <cell r="N30" t="str">
            <v xml:space="preserve"> </v>
          </cell>
          <cell r="O30" t="str">
            <v xml:space="preserve"> </v>
          </cell>
          <cell r="P30">
            <v>132</v>
          </cell>
          <cell r="Q30" t="str">
            <v xml:space="preserve"> </v>
          </cell>
          <cell r="R30">
            <v>27</v>
          </cell>
          <cell r="S30" t="str">
            <v xml:space="preserve"> </v>
          </cell>
          <cell r="T30" t="str">
            <v xml:space="preserve"> </v>
          </cell>
          <cell r="U30" t="str">
            <v xml:space="preserve"> </v>
          </cell>
          <cell r="V30" t="str">
            <v xml:space="preserve"> </v>
          </cell>
          <cell r="W30">
            <v>2</v>
          </cell>
          <cell r="X30">
            <v>4</v>
          </cell>
          <cell r="Y30" t="str">
            <v xml:space="preserve"> </v>
          </cell>
          <cell r="AA30">
            <v>176</v>
          </cell>
          <cell r="AB30">
            <v>196.09799999999996</v>
          </cell>
        </row>
        <row r="31">
          <cell r="A31">
            <v>10027</v>
          </cell>
          <cell r="B31">
            <v>2402</v>
          </cell>
          <cell r="C31" t="str">
            <v>Arandela redonda para 1/2"</v>
          </cell>
          <cell r="D31" t="str">
            <v>U</v>
          </cell>
          <cell r="E31" t="str">
            <v xml:space="preserve"> </v>
          </cell>
          <cell r="F31" t="str">
            <v xml:space="preserve"> </v>
          </cell>
          <cell r="G31" t="str">
            <v xml:space="preserve"> </v>
          </cell>
          <cell r="H31" t="str">
            <v xml:space="preserve"> </v>
          </cell>
          <cell r="I31" t="str">
            <v xml:space="preserve"> </v>
          </cell>
          <cell r="J31" t="str">
            <v xml:space="preserve"> </v>
          </cell>
          <cell r="K31">
            <v>28</v>
          </cell>
          <cell r="L31">
            <v>24</v>
          </cell>
          <cell r="M31" t="str">
            <v xml:space="preserve"> </v>
          </cell>
          <cell r="N31" t="str">
            <v xml:space="preserve"> </v>
          </cell>
          <cell r="O31" t="str">
            <v xml:space="preserve"> </v>
          </cell>
          <cell r="P31">
            <v>132</v>
          </cell>
          <cell r="Q31">
            <v>8</v>
          </cell>
          <cell r="R31">
            <v>12</v>
          </cell>
          <cell r="S31" t="str">
            <v xml:space="preserve"> </v>
          </cell>
          <cell r="T31" t="str">
            <v xml:space="preserve"> </v>
          </cell>
          <cell r="U31" t="str">
            <v xml:space="preserve"> </v>
          </cell>
          <cell r="V31" t="str">
            <v xml:space="preserve"> </v>
          </cell>
          <cell r="W31" t="str">
            <v xml:space="preserve"> </v>
          </cell>
          <cell r="X31">
            <v>4</v>
          </cell>
          <cell r="Y31" t="str">
            <v xml:space="preserve"> </v>
          </cell>
          <cell r="AA31">
            <v>208</v>
          </cell>
          <cell r="AB31">
            <v>184.41215999999997</v>
          </cell>
        </row>
        <row r="32">
          <cell r="A32">
            <v>10028</v>
          </cell>
          <cell r="B32">
            <v>2403</v>
          </cell>
          <cell r="C32" t="str">
            <v>Arandela redonda para 5/8"</v>
          </cell>
          <cell r="D32" t="str">
            <v>U</v>
          </cell>
          <cell r="E32" t="str">
            <v xml:space="preserve"> </v>
          </cell>
          <cell r="F32" t="str">
            <v xml:space="preserve"> </v>
          </cell>
          <cell r="G32" t="str">
            <v xml:space="preserve"> </v>
          </cell>
          <cell r="H32" t="str">
            <v xml:space="preserve"> </v>
          </cell>
          <cell r="I32" t="str">
            <v xml:space="preserve"> </v>
          </cell>
          <cell r="J32">
            <v>8</v>
          </cell>
          <cell r="K32">
            <v>7</v>
          </cell>
          <cell r="L32" t="str">
            <v xml:space="preserve"> </v>
          </cell>
          <cell r="M32" t="str">
            <v xml:space="preserve"> </v>
          </cell>
          <cell r="N32" t="str">
            <v xml:space="preserve"> </v>
          </cell>
          <cell r="O32" t="str">
            <v xml:space="preserve"> </v>
          </cell>
          <cell r="P32">
            <v>132</v>
          </cell>
          <cell r="Q32">
            <v>4</v>
          </cell>
          <cell r="R32" t="str">
            <v xml:space="preserve"> </v>
          </cell>
          <cell r="S32" t="str">
            <v xml:space="preserve"> </v>
          </cell>
          <cell r="T32" t="str">
            <v xml:space="preserve"> </v>
          </cell>
          <cell r="U32" t="str">
            <v xml:space="preserve"> </v>
          </cell>
          <cell r="V32" t="str">
            <v xml:space="preserve"> </v>
          </cell>
          <cell r="W32">
            <v>2</v>
          </cell>
          <cell r="X32" t="str">
            <v xml:space="preserve"> </v>
          </cell>
          <cell r="Y32" t="str">
            <v xml:space="preserve"> </v>
          </cell>
          <cell r="AA32">
            <v>153</v>
          </cell>
          <cell r="AB32">
            <v>252.9264</v>
          </cell>
        </row>
        <row r="33">
          <cell r="A33">
            <v>10029</v>
          </cell>
          <cell r="B33" t="str">
            <v>SR-26</v>
          </cell>
          <cell r="C33" t="str">
            <v>Bombillo marca Phillips</v>
          </cell>
          <cell r="D33" t="str">
            <v>U</v>
          </cell>
          <cell r="E33" t="str">
            <v xml:space="preserve"> </v>
          </cell>
          <cell r="F33" t="str">
            <v xml:space="preserve"> </v>
          </cell>
          <cell r="G33" t="str">
            <v xml:space="preserve"> </v>
          </cell>
          <cell r="H33" t="str">
            <v xml:space="preserve"> </v>
          </cell>
          <cell r="I33" t="str">
            <v xml:space="preserve"> </v>
          </cell>
          <cell r="J33" t="str">
            <v xml:space="preserve"> </v>
          </cell>
          <cell r="K33" t="str">
            <v xml:space="preserve"> </v>
          </cell>
          <cell r="L33" t="str">
            <v xml:space="preserve"> </v>
          </cell>
          <cell r="M33" t="str">
            <v xml:space="preserve"> </v>
          </cell>
          <cell r="N33" t="str">
            <v xml:space="preserve"> </v>
          </cell>
          <cell r="O33" t="str">
            <v xml:space="preserve"> </v>
          </cell>
          <cell r="P33" t="str">
            <v xml:space="preserve"> </v>
          </cell>
          <cell r="Q33" t="str">
            <v xml:space="preserve"> </v>
          </cell>
          <cell r="R33" t="str">
            <v xml:space="preserve"> </v>
          </cell>
          <cell r="S33" t="str">
            <v xml:space="preserve"> </v>
          </cell>
          <cell r="T33" t="str">
            <v xml:space="preserve"> </v>
          </cell>
          <cell r="U33" t="str">
            <v xml:space="preserve"> </v>
          </cell>
          <cell r="V33" t="str">
            <v xml:space="preserve"> </v>
          </cell>
          <cell r="W33" t="str">
            <v xml:space="preserve"> </v>
          </cell>
          <cell r="X33" t="str">
            <v xml:space="preserve"> </v>
          </cell>
          <cell r="Y33" t="str">
            <v xml:space="preserve"> </v>
          </cell>
          <cell r="AA33">
            <v>0</v>
          </cell>
          <cell r="AB33">
            <v>20026.007999999998</v>
          </cell>
        </row>
        <row r="34">
          <cell r="A34">
            <v>10030</v>
          </cell>
          <cell r="B34" t="str">
            <v>SR-25</v>
          </cell>
          <cell r="C34" t="str">
            <v>Bombillo marca Tungsram</v>
          </cell>
          <cell r="D34" t="str">
            <v>U</v>
          </cell>
          <cell r="E34" t="str">
            <v xml:space="preserve"> </v>
          </cell>
          <cell r="F34" t="str">
            <v xml:space="preserve"> </v>
          </cell>
          <cell r="G34" t="str">
            <v xml:space="preserve"> </v>
          </cell>
          <cell r="H34" t="str">
            <v xml:space="preserve"> </v>
          </cell>
          <cell r="I34" t="str">
            <v xml:space="preserve"> </v>
          </cell>
          <cell r="J34" t="str">
            <v xml:space="preserve"> </v>
          </cell>
          <cell r="K34" t="str">
            <v xml:space="preserve"> </v>
          </cell>
          <cell r="L34" t="str">
            <v xml:space="preserve"> </v>
          </cell>
          <cell r="M34" t="str">
            <v xml:space="preserve"> </v>
          </cell>
          <cell r="N34" t="str">
            <v xml:space="preserve"> </v>
          </cell>
          <cell r="O34" t="str">
            <v xml:space="preserve"> </v>
          </cell>
          <cell r="P34" t="str">
            <v xml:space="preserve"> </v>
          </cell>
          <cell r="Q34" t="str">
            <v xml:space="preserve"> </v>
          </cell>
          <cell r="R34" t="str">
            <v xml:space="preserve"> </v>
          </cell>
          <cell r="S34" t="str">
            <v xml:space="preserve"> </v>
          </cell>
          <cell r="T34" t="str">
            <v xml:space="preserve"> </v>
          </cell>
          <cell r="U34" t="str">
            <v xml:space="preserve"> </v>
          </cell>
          <cell r="V34" t="str">
            <v xml:space="preserve"> </v>
          </cell>
          <cell r="W34" t="str">
            <v xml:space="preserve"> </v>
          </cell>
          <cell r="X34" t="str">
            <v xml:space="preserve"> </v>
          </cell>
          <cell r="Y34" t="str">
            <v xml:space="preserve"> </v>
          </cell>
          <cell r="AA34">
            <v>0</v>
          </cell>
          <cell r="AB34">
            <v>17948.969999999998</v>
          </cell>
        </row>
        <row r="35">
          <cell r="A35">
            <v>10031</v>
          </cell>
          <cell r="B35">
            <v>3507</v>
          </cell>
          <cell r="C35" t="str">
            <v>Cable ACSR / GA QUAIL 2/0 AWG (6/1)</v>
          </cell>
          <cell r="D35" t="str">
            <v>m</v>
          </cell>
          <cell r="E35" t="str">
            <v xml:space="preserve"> </v>
          </cell>
          <cell r="F35" t="str">
            <v xml:space="preserve"> </v>
          </cell>
          <cell r="G35" t="str">
            <v xml:space="preserve"> </v>
          </cell>
          <cell r="H35" t="str">
            <v xml:space="preserve"> </v>
          </cell>
          <cell r="I35" t="str">
            <v xml:space="preserve"> </v>
          </cell>
          <cell r="J35" t="str">
            <v xml:space="preserve"> </v>
          </cell>
          <cell r="K35" t="str">
            <v xml:space="preserve"> </v>
          </cell>
          <cell r="L35" t="str">
            <v xml:space="preserve"> </v>
          </cell>
          <cell r="M35" t="str">
            <v xml:space="preserve"> </v>
          </cell>
          <cell r="N35" t="str">
            <v xml:space="preserve"> </v>
          </cell>
          <cell r="O35" t="str">
            <v xml:space="preserve"> </v>
          </cell>
          <cell r="P35" t="str">
            <v xml:space="preserve"> </v>
          </cell>
          <cell r="Q35" t="str">
            <v xml:space="preserve"> </v>
          </cell>
          <cell r="R35" t="str">
            <v xml:space="preserve"> </v>
          </cell>
          <cell r="S35" t="str">
            <v xml:space="preserve"> </v>
          </cell>
          <cell r="T35" t="str">
            <v xml:space="preserve"> </v>
          </cell>
          <cell r="U35" t="str">
            <v xml:space="preserve"> </v>
          </cell>
          <cell r="V35" t="str">
            <v xml:space="preserve"> </v>
          </cell>
          <cell r="W35" t="str">
            <v xml:space="preserve"> </v>
          </cell>
          <cell r="X35" t="str">
            <v xml:space="preserve"> </v>
          </cell>
          <cell r="Y35" t="str">
            <v xml:space="preserve"> </v>
          </cell>
          <cell r="AA35">
            <v>0</v>
          </cell>
          <cell r="AB35">
            <v>3429.8880000000004</v>
          </cell>
        </row>
        <row r="36">
          <cell r="A36">
            <v>10032</v>
          </cell>
          <cell r="B36" t="str">
            <v>SR-51</v>
          </cell>
          <cell r="C36" t="str">
            <v>Cable antifraude 1x8 +8 Cu</v>
          </cell>
          <cell r="D36" t="str">
            <v>m</v>
          </cell>
          <cell r="E36" t="str">
            <v xml:space="preserve"> </v>
          </cell>
          <cell r="F36" t="str">
            <v xml:space="preserve"> </v>
          </cell>
          <cell r="G36" t="str">
            <v xml:space="preserve"> </v>
          </cell>
          <cell r="H36" t="str">
            <v xml:space="preserve"> </v>
          </cell>
          <cell r="I36" t="str">
            <v xml:space="preserve"> </v>
          </cell>
          <cell r="J36" t="str">
            <v xml:space="preserve"> </v>
          </cell>
          <cell r="K36" t="str">
            <v xml:space="preserve"> </v>
          </cell>
          <cell r="L36" t="str">
            <v xml:space="preserve"> </v>
          </cell>
          <cell r="M36" t="str">
            <v xml:space="preserve"> </v>
          </cell>
          <cell r="N36" t="str">
            <v xml:space="preserve"> </v>
          </cell>
          <cell r="O36" t="str">
            <v xml:space="preserve"> </v>
          </cell>
          <cell r="P36" t="str">
            <v xml:space="preserve"> </v>
          </cell>
          <cell r="Q36" t="str">
            <v xml:space="preserve"> </v>
          </cell>
          <cell r="R36" t="str">
            <v xml:space="preserve"> </v>
          </cell>
          <cell r="S36" t="str">
            <v xml:space="preserve"> </v>
          </cell>
          <cell r="T36" t="str">
            <v xml:space="preserve"> </v>
          </cell>
          <cell r="U36" t="str">
            <v xml:space="preserve"> </v>
          </cell>
          <cell r="V36" t="str">
            <v xml:space="preserve"> </v>
          </cell>
          <cell r="W36" t="str">
            <v xml:space="preserve"> </v>
          </cell>
          <cell r="X36" t="str">
            <v xml:space="preserve"> </v>
          </cell>
          <cell r="Y36" t="str">
            <v xml:space="preserve"> </v>
          </cell>
          <cell r="AA36">
            <v>0</v>
          </cell>
          <cell r="AB36">
            <v>10379.186999999998</v>
          </cell>
        </row>
        <row r="37">
          <cell r="A37">
            <v>10033</v>
          </cell>
          <cell r="B37" t="str">
            <v>SR-50</v>
          </cell>
          <cell r="C37" t="str">
            <v>Cable antifraude 2x8 +8 Cu</v>
          </cell>
          <cell r="D37" t="str">
            <v>m</v>
          </cell>
          <cell r="E37" t="str">
            <v xml:space="preserve"> </v>
          </cell>
          <cell r="F37" t="str">
            <v xml:space="preserve"> </v>
          </cell>
          <cell r="G37" t="str">
            <v xml:space="preserve"> </v>
          </cell>
          <cell r="H37" t="str">
            <v xml:space="preserve"> </v>
          </cell>
          <cell r="I37" t="str">
            <v xml:space="preserve"> </v>
          </cell>
          <cell r="J37" t="str">
            <v xml:space="preserve"> </v>
          </cell>
          <cell r="K37" t="str">
            <v xml:space="preserve"> </v>
          </cell>
          <cell r="L37" t="str">
            <v xml:space="preserve"> </v>
          </cell>
          <cell r="M37" t="str">
            <v xml:space="preserve"> </v>
          </cell>
          <cell r="N37" t="str">
            <v xml:space="preserve"> </v>
          </cell>
          <cell r="O37" t="str">
            <v xml:space="preserve"> </v>
          </cell>
          <cell r="P37" t="str">
            <v xml:space="preserve"> </v>
          </cell>
          <cell r="Q37" t="str">
            <v xml:space="preserve"> </v>
          </cell>
          <cell r="R37" t="str">
            <v xml:space="preserve"> </v>
          </cell>
          <cell r="S37" t="str">
            <v xml:space="preserve"> </v>
          </cell>
          <cell r="T37" t="str">
            <v xml:space="preserve"> </v>
          </cell>
          <cell r="U37" t="str">
            <v xml:space="preserve"> </v>
          </cell>
          <cell r="V37" t="str">
            <v xml:space="preserve"> </v>
          </cell>
          <cell r="W37" t="str">
            <v xml:space="preserve"> </v>
          </cell>
          <cell r="X37" t="str">
            <v xml:space="preserve"> </v>
          </cell>
          <cell r="Y37">
            <v>700</v>
          </cell>
          <cell r="AA37">
            <v>700</v>
          </cell>
          <cell r="AB37">
            <v>15808.900499999998</v>
          </cell>
        </row>
        <row r="38">
          <cell r="A38">
            <v>10034</v>
          </cell>
          <cell r="B38">
            <v>2803</v>
          </cell>
          <cell r="C38" t="str">
            <v>Cable de acero galvanizado de 1/4"</v>
          </cell>
          <cell r="D38" t="str">
            <v>m</v>
          </cell>
          <cell r="E38" t="str">
            <v xml:space="preserve"> </v>
          </cell>
          <cell r="F38" t="str">
            <v xml:space="preserve"> </v>
          </cell>
          <cell r="G38" t="str">
            <v xml:space="preserve"> </v>
          </cell>
          <cell r="H38" t="str">
            <v xml:space="preserve"> </v>
          </cell>
          <cell r="I38" t="str">
            <v xml:space="preserve"> </v>
          </cell>
          <cell r="J38" t="str">
            <v xml:space="preserve"> </v>
          </cell>
          <cell r="K38" t="str">
            <v xml:space="preserve"> </v>
          </cell>
          <cell r="L38" t="str">
            <v xml:space="preserve"> </v>
          </cell>
          <cell r="M38" t="str">
            <v xml:space="preserve"> </v>
          </cell>
          <cell r="N38" t="str">
            <v xml:space="preserve"> </v>
          </cell>
          <cell r="O38" t="str">
            <v xml:space="preserve"> </v>
          </cell>
          <cell r="P38" t="str">
            <v xml:space="preserve"> </v>
          </cell>
          <cell r="Q38" t="str">
            <v xml:space="preserve"> </v>
          </cell>
          <cell r="R38" t="str">
            <v xml:space="preserve"> </v>
          </cell>
          <cell r="S38" t="str">
            <v xml:space="preserve"> </v>
          </cell>
          <cell r="T38" t="str">
            <v xml:space="preserve"> </v>
          </cell>
          <cell r="U38" t="str">
            <v xml:space="preserve"> </v>
          </cell>
          <cell r="V38" t="str">
            <v xml:space="preserve"> </v>
          </cell>
          <cell r="W38" t="str">
            <v xml:space="preserve"> </v>
          </cell>
          <cell r="X38" t="str">
            <v xml:space="preserve"> </v>
          </cell>
          <cell r="Y38" t="str">
            <v xml:space="preserve"> </v>
          </cell>
          <cell r="AA38">
            <v>0</v>
          </cell>
          <cell r="AB38">
            <v>2401.1999999999998</v>
          </cell>
        </row>
        <row r="39">
          <cell r="A39">
            <v>10035</v>
          </cell>
          <cell r="B39">
            <v>2805</v>
          </cell>
          <cell r="C39" t="str">
            <v>Cable de acero galvanizado de 3/8"</v>
          </cell>
          <cell r="D39" t="str">
            <v>m</v>
          </cell>
          <cell r="E39" t="str">
            <v xml:space="preserve"> </v>
          </cell>
          <cell r="F39" t="str">
            <v xml:space="preserve"> </v>
          </cell>
          <cell r="G39" t="str">
            <v xml:space="preserve"> </v>
          </cell>
          <cell r="H39" t="str">
            <v xml:space="preserve"> </v>
          </cell>
          <cell r="I39" t="str">
            <v xml:space="preserve"> </v>
          </cell>
          <cell r="J39" t="str">
            <v xml:space="preserve"> </v>
          </cell>
          <cell r="K39" t="str">
            <v xml:space="preserve"> </v>
          </cell>
          <cell r="L39" t="str">
            <v xml:space="preserve"> </v>
          </cell>
          <cell r="M39">
            <v>150</v>
          </cell>
          <cell r="N39" t="str">
            <v xml:space="preserve"> </v>
          </cell>
          <cell r="O39" t="str">
            <v xml:space="preserve"> </v>
          </cell>
          <cell r="P39" t="str">
            <v xml:space="preserve"> </v>
          </cell>
          <cell r="Q39" t="str">
            <v xml:space="preserve"> </v>
          </cell>
          <cell r="R39" t="str">
            <v xml:space="preserve"> </v>
          </cell>
          <cell r="S39" t="str">
            <v xml:space="preserve"> </v>
          </cell>
          <cell r="T39" t="str">
            <v xml:space="preserve"> </v>
          </cell>
          <cell r="U39" t="str">
            <v xml:space="preserve"> </v>
          </cell>
          <cell r="V39" t="str">
            <v xml:space="preserve"> </v>
          </cell>
          <cell r="W39" t="str">
            <v xml:space="preserve"> </v>
          </cell>
          <cell r="X39" t="str">
            <v xml:space="preserve"> </v>
          </cell>
          <cell r="Y39" t="str">
            <v xml:space="preserve"> </v>
          </cell>
          <cell r="AA39">
            <v>150</v>
          </cell>
          <cell r="AB39">
            <v>2801.3999999999996</v>
          </cell>
        </row>
        <row r="40">
          <cell r="A40">
            <v>10036</v>
          </cell>
          <cell r="B40">
            <v>2806</v>
          </cell>
          <cell r="C40" t="str">
            <v>Cable de acero galvanizado SGX de 3/8"</v>
          </cell>
          <cell r="D40" t="str">
            <v>m</v>
          </cell>
          <cell r="E40" t="str">
            <v xml:space="preserve"> </v>
          </cell>
          <cell r="F40" t="str">
            <v xml:space="preserve"> </v>
          </cell>
          <cell r="G40" t="str">
            <v xml:space="preserve"> </v>
          </cell>
          <cell r="H40" t="str">
            <v xml:space="preserve"> </v>
          </cell>
          <cell r="I40" t="str">
            <v xml:space="preserve"> </v>
          </cell>
          <cell r="J40" t="str">
            <v xml:space="preserve"> </v>
          </cell>
          <cell r="K40" t="str">
            <v xml:space="preserve"> </v>
          </cell>
          <cell r="L40" t="str">
            <v xml:space="preserve"> </v>
          </cell>
          <cell r="M40" t="str">
            <v xml:space="preserve"> </v>
          </cell>
          <cell r="N40">
            <v>525</v>
          </cell>
          <cell r="O40" t="str">
            <v xml:space="preserve"> </v>
          </cell>
          <cell r="P40" t="str">
            <v xml:space="preserve"> </v>
          </cell>
          <cell r="Q40" t="str">
            <v xml:space="preserve"> </v>
          </cell>
          <cell r="R40" t="str">
            <v xml:space="preserve"> </v>
          </cell>
          <cell r="S40" t="str">
            <v xml:space="preserve"> </v>
          </cell>
          <cell r="T40" t="str">
            <v xml:space="preserve"> </v>
          </cell>
          <cell r="U40" t="str">
            <v xml:space="preserve"> </v>
          </cell>
          <cell r="V40" t="str">
            <v xml:space="preserve"> </v>
          </cell>
          <cell r="W40" t="str">
            <v xml:space="preserve"> </v>
          </cell>
          <cell r="X40" t="str">
            <v xml:space="preserve"> </v>
          </cell>
          <cell r="Y40" t="str">
            <v xml:space="preserve"> </v>
          </cell>
          <cell r="AA40">
            <v>525</v>
          </cell>
          <cell r="AB40">
            <v>4802.3999999999996</v>
          </cell>
        </row>
        <row r="41">
          <cell r="A41">
            <v>10037</v>
          </cell>
          <cell r="B41" t="str">
            <v>SR-62</v>
          </cell>
          <cell r="C41" t="str">
            <v>Cable de Cu con aislamiento termoplástico, calibre # 2</v>
          </cell>
          <cell r="D41" t="str">
            <v>m</v>
          </cell>
          <cell r="E41" t="str">
            <v xml:space="preserve"> </v>
          </cell>
          <cell r="F41" t="str">
            <v xml:space="preserve"> </v>
          </cell>
          <cell r="G41" t="str">
            <v xml:space="preserve"> </v>
          </cell>
          <cell r="H41" t="str">
            <v xml:space="preserve"> </v>
          </cell>
          <cell r="I41" t="str">
            <v xml:space="preserve"> </v>
          </cell>
          <cell r="J41" t="str">
            <v xml:space="preserve"> </v>
          </cell>
          <cell r="K41" t="str">
            <v xml:space="preserve"> </v>
          </cell>
          <cell r="L41" t="str">
            <v xml:space="preserve"> </v>
          </cell>
          <cell r="M41" t="str">
            <v xml:space="preserve"> </v>
          </cell>
          <cell r="N41" t="str">
            <v xml:space="preserve"> </v>
          </cell>
          <cell r="O41" t="str">
            <v xml:space="preserve"> </v>
          </cell>
          <cell r="P41" t="str">
            <v xml:space="preserve"> </v>
          </cell>
          <cell r="Q41" t="str">
            <v xml:space="preserve"> </v>
          </cell>
          <cell r="R41" t="str">
            <v xml:space="preserve"> </v>
          </cell>
          <cell r="S41" t="str">
            <v xml:space="preserve"> </v>
          </cell>
          <cell r="T41" t="str">
            <v xml:space="preserve"> </v>
          </cell>
          <cell r="U41" t="str">
            <v xml:space="preserve"> </v>
          </cell>
          <cell r="V41" t="str">
            <v xml:space="preserve"> </v>
          </cell>
          <cell r="W41" t="str">
            <v xml:space="preserve"> </v>
          </cell>
          <cell r="X41" t="str">
            <v xml:space="preserve"> </v>
          </cell>
          <cell r="Y41" t="str">
            <v xml:space="preserve"> </v>
          </cell>
          <cell r="AA41">
            <v>0</v>
          </cell>
          <cell r="AB41">
            <v>9080.1088</v>
          </cell>
        </row>
        <row r="42">
          <cell r="A42">
            <v>10038</v>
          </cell>
          <cell r="B42" t="str">
            <v>SR-63</v>
          </cell>
          <cell r="C42" t="str">
            <v>Cable de Cu con aislamiento termoplástico, calibre # 2/0</v>
          </cell>
          <cell r="D42" t="str">
            <v>m</v>
          </cell>
          <cell r="E42" t="str">
            <v xml:space="preserve"> </v>
          </cell>
          <cell r="F42" t="str">
            <v xml:space="preserve"> </v>
          </cell>
          <cell r="G42" t="str">
            <v xml:space="preserve"> </v>
          </cell>
          <cell r="H42" t="str">
            <v xml:space="preserve"> </v>
          </cell>
          <cell r="I42" t="str">
            <v xml:space="preserve"> </v>
          </cell>
          <cell r="J42" t="str">
            <v xml:space="preserve"> </v>
          </cell>
          <cell r="K42" t="str">
            <v xml:space="preserve"> </v>
          </cell>
          <cell r="L42" t="str">
            <v xml:space="preserve"> </v>
          </cell>
          <cell r="M42" t="str">
            <v xml:space="preserve"> </v>
          </cell>
          <cell r="N42" t="str">
            <v xml:space="preserve"> </v>
          </cell>
          <cell r="O42" t="str">
            <v xml:space="preserve"> </v>
          </cell>
          <cell r="P42" t="str">
            <v xml:space="preserve"> </v>
          </cell>
          <cell r="Q42" t="str">
            <v xml:space="preserve"> </v>
          </cell>
          <cell r="R42" t="str">
            <v xml:space="preserve"> </v>
          </cell>
          <cell r="S42" t="str">
            <v xml:space="preserve"> </v>
          </cell>
          <cell r="T42" t="str">
            <v xml:space="preserve"> </v>
          </cell>
          <cell r="U42" t="str">
            <v xml:space="preserve"> </v>
          </cell>
          <cell r="V42" t="str">
            <v xml:space="preserve"> </v>
          </cell>
          <cell r="W42" t="str">
            <v xml:space="preserve"> </v>
          </cell>
          <cell r="X42" t="str">
            <v xml:space="preserve"> </v>
          </cell>
          <cell r="Y42" t="str">
            <v xml:space="preserve"> </v>
          </cell>
          <cell r="AA42">
            <v>0</v>
          </cell>
          <cell r="AB42">
            <v>18167.745999999999</v>
          </cell>
        </row>
        <row r="43">
          <cell r="A43">
            <v>10039</v>
          </cell>
          <cell r="B43">
            <v>3611</v>
          </cell>
          <cell r="C43" t="str">
            <v>Cable de Cu con aislamiento termoplástico, calibre # 4</v>
          </cell>
          <cell r="D43" t="str">
            <v>m</v>
          </cell>
          <cell r="E43" t="str">
            <v xml:space="preserve"> </v>
          </cell>
          <cell r="F43" t="str">
            <v xml:space="preserve"> </v>
          </cell>
          <cell r="G43" t="str">
            <v xml:space="preserve"> </v>
          </cell>
          <cell r="H43" t="str">
            <v xml:space="preserve"> </v>
          </cell>
          <cell r="I43" t="str">
            <v xml:space="preserve"> </v>
          </cell>
          <cell r="J43" t="str">
            <v xml:space="preserve"> </v>
          </cell>
          <cell r="K43" t="str">
            <v xml:space="preserve"> </v>
          </cell>
          <cell r="L43" t="str">
            <v xml:space="preserve"> </v>
          </cell>
          <cell r="M43" t="str">
            <v xml:space="preserve"> </v>
          </cell>
          <cell r="N43" t="str">
            <v xml:space="preserve"> </v>
          </cell>
          <cell r="O43" t="str">
            <v xml:space="preserve"> </v>
          </cell>
          <cell r="P43" t="str">
            <v xml:space="preserve"> </v>
          </cell>
          <cell r="Q43" t="str">
            <v xml:space="preserve"> </v>
          </cell>
          <cell r="R43" t="str">
            <v xml:space="preserve"> </v>
          </cell>
          <cell r="S43" t="str">
            <v xml:space="preserve"> </v>
          </cell>
          <cell r="T43" t="str">
            <v xml:space="preserve"> </v>
          </cell>
          <cell r="U43" t="str">
            <v xml:space="preserve"> </v>
          </cell>
          <cell r="V43">
            <v>30</v>
          </cell>
          <cell r="W43" t="str">
            <v xml:space="preserve"> </v>
          </cell>
          <cell r="X43" t="str">
            <v xml:space="preserve"> </v>
          </cell>
          <cell r="Y43" t="str">
            <v xml:space="preserve"> </v>
          </cell>
          <cell r="AA43">
            <v>30</v>
          </cell>
          <cell r="AB43">
            <v>6002.9999999999991</v>
          </cell>
        </row>
        <row r="44">
          <cell r="A44">
            <v>10040</v>
          </cell>
          <cell r="B44" t="str">
            <v>SR-05</v>
          </cell>
          <cell r="C44" t="str">
            <v>Cable trensado 2 x 2  + 1 x 4 AWG.</v>
          </cell>
          <cell r="D44" t="str">
            <v>U</v>
          </cell>
          <cell r="E44" t="str">
            <v xml:space="preserve"> </v>
          </cell>
          <cell r="F44" t="str">
            <v xml:space="preserve"> </v>
          </cell>
          <cell r="G44" t="str">
            <v xml:space="preserve"> </v>
          </cell>
          <cell r="H44" t="str">
            <v xml:space="preserve"> </v>
          </cell>
          <cell r="I44" t="str">
            <v xml:space="preserve"> </v>
          </cell>
          <cell r="J44" t="str">
            <v xml:space="preserve"> </v>
          </cell>
          <cell r="K44" t="str">
            <v xml:space="preserve"> </v>
          </cell>
          <cell r="L44" t="str">
            <v xml:space="preserve"> </v>
          </cell>
          <cell r="M44" t="str">
            <v xml:space="preserve"> </v>
          </cell>
          <cell r="N44" t="str">
            <v xml:space="preserve"> </v>
          </cell>
          <cell r="O44" t="str">
            <v xml:space="preserve"> </v>
          </cell>
          <cell r="P44" t="str">
            <v xml:space="preserve"> </v>
          </cell>
          <cell r="Q44" t="str">
            <v xml:space="preserve"> </v>
          </cell>
          <cell r="R44" t="str">
            <v xml:space="preserve"> </v>
          </cell>
          <cell r="S44" t="str">
            <v xml:space="preserve"> </v>
          </cell>
          <cell r="T44">
            <v>1911</v>
          </cell>
          <cell r="U44" t="str">
            <v xml:space="preserve"> </v>
          </cell>
          <cell r="V44" t="str">
            <v xml:space="preserve"> </v>
          </cell>
          <cell r="W44" t="str">
            <v xml:space="preserve"> </v>
          </cell>
          <cell r="X44" t="str">
            <v xml:space="preserve"> </v>
          </cell>
          <cell r="Y44" t="str">
            <v xml:space="preserve"> </v>
          </cell>
          <cell r="AA44">
            <v>1911</v>
          </cell>
          <cell r="AB44">
            <v>8708.351999999999</v>
          </cell>
        </row>
        <row r="45">
          <cell r="A45">
            <v>10041</v>
          </cell>
          <cell r="B45" t="str">
            <v>SR-47</v>
          </cell>
          <cell r="C45" t="str">
            <v>Cable triplex 2x1/0 AAAC + 1/0 AAAC aislado XLP</v>
          </cell>
          <cell r="D45" t="str">
            <v>m</v>
          </cell>
          <cell r="E45" t="str">
            <v xml:space="preserve"> </v>
          </cell>
          <cell r="F45" t="str">
            <v xml:space="preserve"> </v>
          </cell>
          <cell r="G45" t="str">
            <v xml:space="preserve"> </v>
          </cell>
          <cell r="H45" t="str">
            <v xml:space="preserve"> </v>
          </cell>
          <cell r="I45" t="str">
            <v xml:space="preserve"> </v>
          </cell>
          <cell r="J45" t="str">
            <v xml:space="preserve"> </v>
          </cell>
          <cell r="K45" t="str">
            <v xml:space="preserve"> </v>
          </cell>
          <cell r="L45" t="str">
            <v xml:space="preserve"> </v>
          </cell>
          <cell r="M45" t="str">
            <v xml:space="preserve"> </v>
          </cell>
          <cell r="N45" t="str">
            <v xml:space="preserve"> </v>
          </cell>
          <cell r="O45" t="str">
            <v xml:space="preserve"> </v>
          </cell>
          <cell r="P45" t="str">
            <v xml:space="preserve"> </v>
          </cell>
          <cell r="Q45" t="str">
            <v xml:space="preserve"> </v>
          </cell>
          <cell r="R45" t="str">
            <v xml:space="preserve"> </v>
          </cell>
          <cell r="S45" t="str">
            <v xml:space="preserve"> </v>
          </cell>
          <cell r="T45" t="str">
            <v xml:space="preserve"> </v>
          </cell>
          <cell r="U45" t="str">
            <v xml:space="preserve"> </v>
          </cell>
          <cell r="V45" t="str">
            <v xml:space="preserve"> </v>
          </cell>
          <cell r="W45" t="str">
            <v xml:space="preserve"> </v>
          </cell>
          <cell r="X45" t="str">
            <v xml:space="preserve"> </v>
          </cell>
          <cell r="Y45" t="str">
            <v xml:space="preserve"> </v>
          </cell>
          <cell r="AA45">
            <v>0</v>
          </cell>
          <cell r="AB45">
            <v>23711.85</v>
          </cell>
        </row>
        <row r="46">
          <cell r="A46">
            <v>10042</v>
          </cell>
          <cell r="B46" t="str">
            <v>SR-48</v>
          </cell>
          <cell r="C46" t="str">
            <v>Cable triplex 2x2/0 AAAC + 2/0 AAAC aislado XLP</v>
          </cell>
          <cell r="D46" t="str">
            <v>m</v>
          </cell>
          <cell r="E46" t="str">
            <v xml:space="preserve"> </v>
          </cell>
          <cell r="F46" t="str">
            <v xml:space="preserve"> </v>
          </cell>
          <cell r="G46" t="str">
            <v xml:space="preserve"> </v>
          </cell>
          <cell r="H46" t="str">
            <v xml:space="preserve"> </v>
          </cell>
          <cell r="I46" t="str">
            <v xml:space="preserve"> </v>
          </cell>
          <cell r="J46" t="str">
            <v xml:space="preserve"> </v>
          </cell>
          <cell r="K46" t="str">
            <v xml:space="preserve"> </v>
          </cell>
          <cell r="L46" t="str">
            <v xml:space="preserve"> </v>
          </cell>
          <cell r="M46" t="str">
            <v xml:space="preserve"> </v>
          </cell>
          <cell r="N46" t="str">
            <v xml:space="preserve"> </v>
          </cell>
          <cell r="O46" t="str">
            <v xml:space="preserve"> </v>
          </cell>
          <cell r="P46" t="str">
            <v xml:space="preserve"> </v>
          </cell>
          <cell r="Q46" t="str">
            <v xml:space="preserve"> </v>
          </cell>
          <cell r="R46" t="str">
            <v xml:space="preserve"> </v>
          </cell>
          <cell r="S46" t="str">
            <v xml:space="preserve"> </v>
          </cell>
          <cell r="T46" t="str">
            <v xml:space="preserve"> </v>
          </cell>
          <cell r="U46" t="str">
            <v xml:space="preserve"> </v>
          </cell>
          <cell r="V46" t="str">
            <v xml:space="preserve"> </v>
          </cell>
          <cell r="W46" t="str">
            <v xml:space="preserve"> </v>
          </cell>
          <cell r="X46" t="str">
            <v xml:space="preserve"> </v>
          </cell>
          <cell r="Y46" t="str">
            <v xml:space="preserve"> </v>
          </cell>
          <cell r="AA46">
            <v>0</v>
          </cell>
          <cell r="AB46">
            <v>26584.285499999994</v>
          </cell>
        </row>
        <row r="47">
          <cell r="A47">
            <v>10043</v>
          </cell>
          <cell r="B47" t="str">
            <v>SR-49</v>
          </cell>
          <cell r="C47" t="str">
            <v>Cable triplex 2x4/0 AAAC + 4/0 AAAC aislado XLP</v>
          </cell>
          <cell r="D47" t="str">
            <v>m</v>
          </cell>
          <cell r="E47" t="str">
            <v xml:space="preserve"> </v>
          </cell>
          <cell r="F47" t="str">
            <v xml:space="preserve"> </v>
          </cell>
          <cell r="G47" t="str">
            <v xml:space="preserve"> </v>
          </cell>
          <cell r="H47" t="str">
            <v xml:space="preserve"> </v>
          </cell>
          <cell r="I47" t="str">
            <v xml:space="preserve"> </v>
          </cell>
          <cell r="J47" t="str">
            <v xml:space="preserve"> </v>
          </cell>
          <cell r="K47" t="str">
            <v xml:space="preserve"> </v>
          </cell>
          <cell r="L47" t="str">
            <v xml:space="preserve"> </v>
          </cell>
          <cell r="M47" t="str">
            <v xml:space="preserve"> </v>
          </cell>
          <cell r="N47" t="str">
            <v xml:space="preserve"> </v>
          </cell>
          <cell r="O47" t="str">
            <v xml:space="preserve"> </v>
          </cell>
          <cell r="P47" t="str">
            <v xml:space="preserve"> </v>
          </cell>
          <cell r="Q47" t="str">
            <v xml:space="preserve"> </v>
          </cell>
          <cell r="R47" t="str">
            <v xml:space="preserve"> </v>
          </cell>
          <cell r="S47" t="str">
            <v xml:space="preserve"> </v>
          </cell>
          <cell r="T47" t="str">
            <v xml:space="preserve"> </v>
          </cell>
          <cell r="U47" t="str">
            <v xml:space="preserve"> </v>
          </cell>
          <cell r="V47" t="str">
            <v xml:space="preserve"> </v>
          </cell>
          <cell r="W47" t="str">
            <v xml:space="preserve"> </v>
          </cell>
          <cell r="X47" t="str">
            <v xml:space="preserve"> </v>
          </cell>
          <cell r="Y47" t="str">
            <v xml:space="preserve"> </v>
          </cell>
          <cell r="AA47">
            <v>0</v>
          </cell>
          <cell r="AB47">
            <v>39571.775999999998</v>
          </cell>
        </row>
        <row r="48">
          <cell r="A48">
            <v>10044</v>
          </cell>
          <cell r="B48" t="str">
            <v>SR-43</v>
          </cell>
          <cell r="C48" t="str">
            <v>Caja de derivación de abonado de 4 salidas. Tipo Resorte. Marca AMP</v>
          </cell>
          <cell r="D48" t="str">
            <v>U</v>
          </cell>
          <cell r="E48" t="str">
            <v xml:space="preserve"> </v>
          </cell>
          <cell r="F48" t="str">
            <v xml:space="preserve"> </v>
          </cell>
          <cell r="G48" t="str">
            <v xml:space="preserve"> </v>
          </cell>
          <cell r="H48" t="str">
            <v xml:space="preserve"> </v>
          </cell>
          <cell r="I48">
            <v>28</v>
          </cell>
          <cell r="J48" t="str">
            <v xml:space="preserve"> </v>
          </cell>
          <cell r="K48" t="str">
            <v xml:space="preserve"> </v>
          </cell>
          <cell r="L48" t="str">
            <v xml:space="preserve"> </v>
          </cell>
          <cell r="M48" t="str">
            <v xml:space="preserve"> </v>
          </cell>
          <cell r="N48" t="str">
            <v xml:space="preserve"> </v>
          </cell>
          <cell r="O48" t="str">
            <v xml:space="preserve"> </v>
          </cell>
          <cell r="P48" t="str">
            <v xml:space="preserve"> </v>
          </cell>
          <cell r="Q48" t="str">
            <v xml:space="preserve"> </v>
          </cell>
          <cell r="R48" t="str">
            <v xml:space="preserve"> </v>
          </cell>
          <cell r="S48" t="str">
            <v xml:space="preserve"> </v>
          </cell>
          <cell r="T48" t="str">
            <v xml:space="preserve"> </v>
          </cell>
          <cell r="U48" t="str">
            <v xml:space="preserve"> </v>
          </cell>
          <cell r="V48" t="str">
            <v xml:space="preserve"> </v>
          </cell>
          <cell r="W48" t="str">
            <v xml:space="preserve"> </v>
          </cell>
          <cell r="X48" t="str">
            <v xml:space="preserve"> </v>
          </cell>
          <cell r="Y48" t="str">
            <v xml:space="preserve"> </v>
          </cell>
          <cell r="AA48">
            <v>28</v>
          </cell>
          <cell r="AB48">
            <v>234116.99999999997</v>
          </cell>
        </row>
        <row r="49">
          <cell r="A49">
            <v>10045</v>
          </cell>
          <cell r="B49" t="str">
            <v>SR-42</v>
          </cell>
          <cell r="C49" t="str">
            <v>Caja de derivación de abonado de 9 salidas. Tipo Resorte. Marca AMP</v>
          </cell>
          <cell r="D49" t="str">
            <v>U</v>
          </cell>
          <cell r="E49" t="str">
            <v xml:space="preserve"> </v>
          </cell>
          <cell r="F49" t="str">
            <v xml:space="preserve"> </v>
          </cell>
          <cell r="G49" t="str">
            <v xml:space="preserve"> </v>
          </cell>
          <cell r="H49" t="str">
            <v xml:space="preserve"> </v>
          </cell>
          <cell r="I49">
            <v>0</v>
          </cell>
          <cell r="J49" t="str">
            <v xml:space="preserve"> </v>
          </cell>
          <cell r="K49" t="str">
            <v xml:space="preserve"> </v>
          </cell>
          <cell r="L49" t="str">
            <v xml:space="preserve"> </v>
          </cell>
          <cell r="M49" t="str">
            <v xml:space="preserve"> </v>
          </cell>
          <cell r="N49" t="str">
            <v xml:space="preserve"> </v>
          </cell>
          <cell r="O49" t="str">
            <v xml:space="preserve"> </v>
          </cell>
          <cell r="P49" t="str">
            <v xml:space="preserve"> </v>
          </cell>
          <cell r="Q49" t="str">
            <v xml:space="preserve"> </v>
          </cell>
          <cell r="R49" t="str">
            <v xml:space="preserve"> </v>
          </cell>
          <cell r="S49" t="str">
            <v xml:space="preserve"> </v>
          </cell>
          <cell r="T49" t="str">
            <v xml:space="preserve"> </v>
          </cell>
          <cell r="U49" t="str">
            <v xml:space="preserve"> </v>
          </cell>
          <cell r="V49" t="str">
            <v xml:space="preserve"> </v>
          </cell>
          <cell r="W49" t="str">
            <v xml:space="preserve"> </v>
          </cell>
          <cell r="X49" t="str">
            <v xml:space="preserve"> </v>
          </cell>
          <cell r="Y49" t="str">
            <v xml:space="preserve"> </v>
          </cell>
          <cell r="AA49">
            <v>0</v>
          </cell>
          <cell r="AB49">
            <v>270134.99999999994</v>
          </cell>
        </row>
        <row r="50">
          <cell r="A50">
            <v>10046</v>
          </cell>
          <cell r="B50" t="str">
            <v>SR-45</v>
          </cell>
          <cell r="C50" t="str">
            <v>Caja en policarbonato para contador de dos hilos</v>
          </cell>
          <cell r="D50" t="str">
            <v>U</v>
          </cell>
          <cell r="E50" t="str">
            <v xml:space="preserve"> </v>
          </cell>
          <cell r="F50" t="str">
            <v xml:space="preserve"> </v>
          </cell>
          <cell r="G50" t="str">
            <v xml:space="preserve"> </v>
          </cell>
          <cell r="H50" t="str">
            <v xml:space="preserve"> </v>
          </cell>
          <cell r="I50" t="str">
            <v xml:space="preserve"> </v>
          </cell>
          <cell r="J50" t="str">
            <v xml:space="preserve"> </v>
          </cell>
          <cell r="K50" t="str">
            <v xml:space="preserve"> </v>
          </cell>
          <cell r="L50" t="str">
            <v xml:space="preserve"> </v>
          </cell>
          <cell r="M50" t="str">
            <v xml:space="preserve"> </v>
          </cell>
          <cell r="N50" t="str">
            <v xml:space="preserve"> </v>
          </cell>
          <cell r="O50" t="str">
            <v xml:space="preserve"> </v>
          </cell>
          <cell r="P50" t="str">
            <v xml:space="preserve"> </v>
          </cell>
          <cell r="Q50" t="str">
            <v xml:space="preserve"> </v>
          </cell>
          <cell r="R50" t="str">
            <v xml:space="preserve"> </v>
          </cell>
          <cell r="S50" t="str">
            <v xml:space="preserve"> </v>
          </cell>
          <cell r="T50" t="str">
            <v xml:space="preserve"> </v>
          </cell>
          <cell r="U50" t="str">
            <v xml:space="preserve"> </v>
          </cell>
          <cell r="V50" t="str">
            <v xml:space="preserve"> </v>
          </cell>
          <cell r="W50" t="str">
            <v xml:space="preserve"> </v>
          </cell>
          <cell r="X50" t="str">
            <v xml:space="preserve"> </v>
          </cell>
          <cell r="Y50" t="str">
            <v xml:space="preserve"> </v>
          </cell>
          <cell r="AA50">
            <v>0</v>
          </cell>
          <cell r="AB50">
            <v>45022.5</v>
          </cell>
        </row>
        <row r="51">
          <cell r="A51">
            <v>10047</v>
          </cell>
          <cell r="B51" t="str">
            <v>SR-46</v>
          </cell>
          <cell r="C51" t="str">
            <v>Caja en policarbonato para contador de tres hilos</v>
          </cell>
          <cell r="D51" t="str">
            <v>U</v>
          </cell>
          <cell r="E51" t="str">
            <v xml:space="preserve"> </v>
          </cell>
          <cell r="F51" t="str">
            <v xml:space="preserve"> </v>
          </cell>
          <cell r="G51" t="str">
            <v xml:space="preserve"> </v>
          </cell>
          <cell r="H51" t="str">
            <v xml:space="preserve"> </v>
          </cell>
          <cell r="I51" t="str">
            <v xml:space="preserve"> </v>
          </cell>
          <cell r="J51" t="str">
            <v xml:space="preserve"> </v>
          </cell>
          <cell r="K51" t="str">
            <v xml:space="preserve"> </v>
          </cell>
          <cell r="L51" t="str">
            <v xml:space="preserve"> </v>
          </cell>
          <cell r="M51" t="str">
            <v xml:space="preserve"> </v>
          </cell>
          <cell r="N51" t="str">
            <v xml:space="preserve"> </v>
          </cell>
          <cell r="O51" t="str">
            <v xml:space="preserve"> </v>
          </cell>
          <cell r="P51" t="str">
            <v xml:space="preserve"> </v>
          </cell>
          <cell r="Q51" t="str">
            <v xml:space="preserve"> </v>
          </cell>
          <cell r="R51" t="str">
            <v xml:space="preserve"> </v>
          </cell>
          <cell r="S51" t="str">
            <v xml:space="preserve"> </v>
          </cell>
          <cell r="T51" t="str">
            <v xml:space="preserve"> </v>
          </cell>
          <cell r="U51" t="str">
            <v xml:space="preserve"> </v>
          </cell>
          <cell r="V51" t="str">
            <v xml:space="preserve"> </v>
          </cell>
          <cell r="W51" t="str">
            <v xml:space="preserve"> </v>
          </cell>
          <cell r="X51" t="str">
            <v xml:space="preserve"> </v>
          </cell>
          <cell r="Y51">
            <v>28</v>
          </cell>
          <cell r="AA51">
            <v>28</v>
          </cell>
          <cell r="AB51">
            <v>72035.999999999985</v>
          </cell>
        </row>
        <row r="52">
          <cell r="A52">
            <v>10048</v>
          </cell>
          <cell r="B52">
            <v>1282</v>
          </cell>
          <cell r="C52" t="str">
            <v>Cinta Band-it de 5/8"</v>
          </cell>
          <cell r="D52" t="str">
            <v>m</v>
          </cell>
          <cell r="E52" t="str">
            <v xml:space="preserve"> </v>
          </cell>
          <cell r="F52" t="str">
            <v xml:space="preserve"> </v>
          </cell>
          <cell r="G52" t="str">
            <v xml:space="preserve"> </v>
          </cell>
          <cell r="H52" t="str">
            <v xml:space="preserve"> </v>
          </cell>
          <cell r="I52">
            <v>42</v>
          </cell>
          <cell r="J52" t="str">
            <v xml:space="preserve"> </v>
          </cell>
          <cell r="K52" t="str">
            <v xml:space="preserve"> </v>
          </cell>
          <cell r="L52" t="str">
            <v xml:space="preserve"> </v>
          </cell>
          <cell r="M52" t="str">
            <v xml:space="preserve"> </v>
          </cell>
          <cell r="N52" t="str">
            <v xml:space="preserve"> </v>
          </cell>
          <cell r="O52" t="str">
            <v xml:space="preserve"> </v>
          </cell>
          <cell r="P52" t="str">
            <v xml:space="preserve"> </v>
          </cell>
          <cell r="Q52" t="str">
            <v xml:space="preserve"> </v>
          </cell>
          <cell r="R52" t="str">
            <v xml:space="preserve"> </v>
          </cell>
          <cell r="S52">
            <v>12</v>
          </cell>
          <cell r="T52" t="str">
            <v xml:space="preserve"> </v>
          </cell>
          <cell r="U52" t="str">
            <v xml:space="preserve"> </v>
          </cell>
          <cell r="V52">
            <v>6</v>
          </cell>
          <cell r="W52" t="str">
            <v xml:space="preserve"> </v>
          </cell>
          <cell r="X52" t="str">
            <v xml:space="preserve"> </v>
          </cell>
          <cell r="Y52" t="str">
            <v xml:space="preserve"> </v>
          </cell>
          <cell r="AA52">
            <v>60</v>
          </cell>
          <cell r="AB52">
            <v>3381.6899999999996</v>
          </cell>
        </row>
        <row r="53">
          <cell r="A53">
            <v>10049</v>
          </cell>
          <cell r="B53">
            <v>1222</v>
          </cell>
          <cell r="C53" t="str">
            <v>Collarín de dos salida. Diámetro cerrado de 15 cm.</v>
          </cell>
          <cell r="D53" t="str">
            <v>U</v>
          </cell>
          <cell r="E53" t="str">
            <v xml:space="preserve"> </v>
          </cell>
          <cell r="F53" t="str">
            <v xml:space="preserve"> </v>
          </cell>
          <cell r="G53" t="str">
            <v xml:space="preserve"> </v>
          </cell>
          <cell r="H53" t="str">
            <v xml:space="preserve"> </v>
          </cell>
          <cell r="I53" t="str">
            <v xml:space="preserve"> </v>
          </cell>
          <cell r="J53" t="str">
            <v xml:space="preserve"> </v>
          </cell>
          <cell r="K53" t="str">
            <v xml:space="preserve"> </v>
          </cell>
          <cell r="L53" t="str">
            <v xml:space="preserve"> </v>
          </cell>
          <cell r="M53" t="str">
            <v xml:space="preserve"> </v>
          </cell>
          <cell r="N53" t="str">
            <v xml:space="preserve"> </v>
          </cell>
          <cell r="O53" t="str">
            <v xml:space="preserve"> </v>
          </cell>
          <cell r="P53" t="str">
            <v xml:space="preserve"> </v>
          </cell>
          <cell r="Q53" t="str">
            <v xml:space="preserve"> </v>
          </cell>
          <cell r="R53" t="str">
            <v xml:space="preserve"> </v>
          </cell>
          <cell r="S53" t="str">
            <v xml:space="preserve"> </v>
          </cell>
          <cell r="T53" t="str">
            <v xml:space="preserve"> </v>
          </cell>
          <cell r="U53" t="str">
            <v xml:space="preserve"> </v>
          </cell>
          <cell r="V53" t="str">
            <v xml:space="preserve"> </v>
          </cell>
          <cell r="W53" t="str">
            <v xml:space="preserve"> </v>
          </cell>
          <cell r="X53" t="str">
            <v xml:space="preserve"> </v>
          </cell>
          <cell r="Y53" t="str">
            <v xml:space="preserve"> </v>
          </cell>
          <cell r="AA53">
            <v>0</v>
          </cell>
          <cell r="AB53">
            <v>15583.788</v>
          </cell>
        </row>
        <row r="54">
          <cell r="A54">
            <v>10050</v>
          </cell>
          <cell r="B54">
            <v>1221</v>
          </cell>
          <cell r="C54" t="str">
            <v>Collarín de dos salidas - diámetro cerrado 12 cm</v>
          </cell>
          <cell r="D54" t="str">
            <v>U</v>
          </cell>
          <cell r="E54" t="str">
            <v xml:space="preserve"> </v>
          </cell>
          <cell r="F54" t="str">
            <v xml:space="preserve"> </v>
          </cell>
          <cell r="G54" t="str">
            <v xml:space="preserve"> </v>
          </cell>
          <cell r="H54" t="str">
            <v xml:space="preserve"> </v>
          </cell>
          <cell r="I54" t="str">
            <v xml:space="preserve"> </v>
          </cell>
          <cell r="J54" t="str">
            <v xml:space="preserve"> </v>
          </cell>
          <cell r="K54" t="str">
            <v xml:space="preserve"> </v>
          </cell>
          <cell r="L54">
            <v>12</v>
          </cell>
          <cell r="M54" t="str">
            <v xml:space="preserve"> </v>
          </cell>
          <cell r="N54" t="str">
            <v xml:space="preserve"> </v>
          </cell>
          <cell r="O54" t="str">
            <v xml:space="preserve"> </v>
          </cell>
          <cell r="P54" t="str">
            <v xml:space="preserve"> </v>
          </cell>
          <cell r="Q54" t="str">
            <v xml:space="preserve"> </v>
          </cell>
          <cell r="R54" t="str">
            <v xml:space="preserve"> </v>
          </cell>
          <cell r="S54" t="str">
            <v xml:space="preserve"> </v>
          </cell>
          <cell r="T54" t="str">
            <v xml:space="preserve"> </v>
          </cell>
          <cell r="U54" t="str">
            <v xml:space="preserve"> </v>
          </cell>
          <cell r="V54" t="str">
            <v xml:space="preserve"> </v>
          </cell>
          <cell r="W54" t="str">
            <v xml:space="preserve"> </v>
          </cell>
          <cell r="X54" t="str">
            <v xml:space="preserve"> </v>
          </cell>
          <cell r="Y54" t="str">
            <v xml:space="preserve"> </v>
          </cell>
          <cell r="AA54">
            <v>12</v>
          </cell>
          <cell r="AB54">
            <v>12889.641599999999</v>
          </cell>
        </row>
        <row r="55">
          <cell r="A55">
            <v>10051</v>
          </cell>
          <cell r="B55">
            <v>1211</v>
          </cell>
          <cell r="C55" t="str">
            <v>Collarín de una salida diámetro cerrado 12 cm</v>
          </cell>
          <cell r="D55" t="str">
            <v>U</v>
          </cell>
          <cell r="E55" t="str">
            <v xml:space="preserve"> </v>
          </cell>
          <cell r="F55" t="str">
            <v xml:space="preserve"> </v>
          </cell>
          <cell r="G55" t="str">
            <v xml:space="preserve"> </v>
          </cell>
          <cell r="H55" t="str">
            <v xml:space="preserve"> </v>
          </cell>
          <cell r="I55" t="str">
            <v xml:space="preserve"> </v>
          </cell>
          <cell r="J55" t="str">
            <v xml:space="preserve"> </v>
          </cell>
          <cell r="K55" t="str">
            <v xml:space="preserve"> </v>
          </cell>
          <cell r="L55" t="str">
            <v xml:space="preserve"> </v>
          </cell>
          <cell r="M55" t="str">
            <v xml:space="preserve"> </v>
          </cell>
          <cell r="N55" t="str">
            <v xml:space="preserve"> </v>
          </cell>
          <cell r="O55" t="str">
            <v xml:space="preserve"> </v>
          </cell>
          <cell r="P55" t="str">
            <v xml:space="preserve"> </v>
          </cell>
          <cell r="Q55" t="str">
            <v xml:space="preserve"> </v>
          </cell>
          <cell r="R55" t="str">
            <v xml:space="preserve"> </v>
          </cell>
          <cell r="S55" t="str">
            <v xml:space="preserve"> </v>
          </cell>
          <cell r="T55" t="str">
            <v xml:space="preserve"> </v>
          </cell>
          <cell r="U55" t="str">
            <v xml:space="preserve"> </v>
          </cell>
          <cell r="V55" t="str">
            <v xml:space="preserve"> </v>
          </cell>
          <cell r="W55" t="str">
            <v xml:space="preserve"> </v>
          </cell>
          <cell r="X55" t="str">
            <v xml:space="preserve"> </v>
          </cell>
          <cell r="Y55" t="str">
            <v xml:space="preserve"> </v>
          </cell>
          <cell r="AA55">
            <v>0</v>
          </cell>
          <cell r="AB55">
            <v>11574.851199999999</v>
          </cell>
        </row>
        <row r="56">
          <cell r="A56">
            <v>10052</v>
          </cell>
          <cell r="B56">
            <v>1212</v>
          </cell>
          <cell r="C56" t="str">
            <v>Collarín de una salida. Diámetro cerrado de 15 cm.</v>
          </cell>
          <cell r="D56" t="str">
            <v>U</v>
          </cell>
          <cell r="E56" t="str">
            <v xml:space="preserve"> </v>
          </cell>
          <cell r="F56" t="str">
            <v xml:space="preserve"> </v>
          </cell>
          <cell r="G56" t="str">
            <v xml:space="preserve"> </v>
          </cell>
          <cell r="H56" t="str">
            <v xml:space="preserve"> </v>
          </cell>
          <cell r="I56" t="str">
            <v xml:space="preserve"> </v>
          </cell>
          <cell r="J56" t="str">
            <v xml:space="preserve"> </v>
          </cell>
          <cell r="K56" t="str">
            <v xml:space="preserve"> </v>
          </cell>
          <cell r="L56" t="str">
            <v xml:space="preserve"> </v>
          </cell>
          <cell r="M56" t="str">
            <v xml:space="preserve"> </v>
          </cell>
          <cell r="N56" t="str">
            <v xml:space="preserve"> </v>
          </cell>
          <cell r="O56" t="str">
            <v xml:space="preserve"> </v>
          </cell>
          <cell r="P56" t="str">
            <v xml:space="preserve"> </v>
          </cell>
          <cell r="Q56" t="str">
            <v xml:space="preserve"> </v>
          </cell>
          <cell r="R56" t="str">
            <v xml:space="preserve"> </v>
          </cell>
          <cell r="S56" t="str">
            <v xml:space="preserve"> </v>
          </cell>
          <cell r="T56" t="str">
            <v xml:space="preserve"> </v>
          </cell>
          <cell r="U56" t="str">
            <v xml:space="preserve"> </v>
          </cell>
          <cell r="V56" t="str">
            <v xml:space="preserve"> </v>
          </cell>
          <cell r="W56">
            <v>2</v>
          </cell>
          <cell r="X56">
            <v>8</v>
          </cell>
          <cell r="Y56" t="str">
            <v xml:space="preserve"> </v>
          </cell>
          <cell r="AA56">
            <v>10</v>
          </cell>
          <cell r="AB56">
            <v>14268.997599999999</v>
          </cell>
        </row>
        <row r="57">
          <cell r="A57">
            <v>10053</v>
          </cell>
          <cell r="B57">
            <v>1272</v>
          </cell>
          <cell r="C57" t="str">
            <v>Collarín para transformadores diámetro cerrado 17 cm</v>
          </cell>
          <cell r="D57" t="str">
            <v>U</v>
          </cell>
          <cell r="E57" t="str">
            <v xml:space="preserve"> </v>
          </cell>
          <cell r="F57" t="str">
            <v xml:space="preserve"> </v>
          </cell>
          <cell r="G57" t="str">
            <v xml:space="preserve"> </v>
          </cell>
          <cell r="H57" t="str">
            <v xml:space="preserve"> </v>
          </cell>
          <cell r="I57" t="str">
            <v xml:space="preserve"> </v>
          </cell>
          <cell r="J57">
            <v>8</v>
          </cell>
          <cell r="K57" t="str">
            <v xml:space="preserve"> </v>
          </cell>
          <cell r="L57" t="str">
            <v xml:space="preserve"> </v>
          </cell>
          <cell r="M57" t="str">
            <v xml:space="preserve"> </v>
          </cell>
          <cell r="N57" t="str">
            <v xml:space="preserve"> </v>
          </cell>
          <cell r="O57" t="str">
            <v xml:space="preserve"> </v>
          </cell>
          <cell r="P57" t="str">
            <v xml:space="preserve"> </v>
          </cell>
          <cell r="Q57" t="str">
            <v xml:space="preserve"> </v>
          </cell>
          <cell r="R57" t="str">
            <v xml:space="preserve"> </v>
          </cell>
          <cell r="S57" t="str">
            <v xml:space="preserve"> </v>
          </cell>
          <cell r="T57" t="str">
            <v xml:space="preserve"> </v>
          </cell>
          <cell r="U57" t="str">
            <v xml:space="preserve"> </v>
          </cell>
          <cell r="V57" t="str">
            <v xml:space="preserve"> </v>
          </cell>
          <cell r="W57" t="str">
            <v xml:space="preserve"> </v>
          </cell>
          <cell r="X57">
            <v>8</v>
          </cell>
          <cell r="Y57" t="str">
            <v xml:space="preserve"> </v>
          </cell>
          <cell r="AA57">
            <v>16</v>
          </cell>
          <cell r="AB57">
            <v>17980.881600000001</v>
          </cell>
        </row>
        <row r="58">
          <cell r="A58">
            <v>10054</v>
          </cell>
          <cell r="B58">
            <v>1031</v>
          </cell>
          <cell r="C58" t="str">
            <v>Conector bimetálico (Al-Cu) de dos pernos</v>
          </cell>
          <cell r="D58" t="str">
            <v>U</v>
          </cell>
          <cell r="E58" t="str">
            <v xml:space="preserve"> </v>
          </cell>
          <cell r="F58" t="str">
            <v xml:space="preserve"> </v>
          </cell>
          <cell r="G58" t="str">
            <v xml:space="preserve"> </v>
          </cell>
          <cell r="H58" t="str">
            <v xml:space="preserve"> </v>
          </cell>
          <cell r="I58" t="str">
            <v xml:space="preserve"> </v>
          </cell>
          <cell r="J58" t="str">
            <v xml:space="preserve"> </v>
          </cell>
          <cell r="K58" t="str">
            <v xml:space="preserve"> </v>
          </cell>
          <cell r="L58" t="str">
            <v xml:space="preserve"> </v>
          </cell>
          <cell r="M58" t="str">
            <v xml:space="preserve"> </v>
          </cell>
          <cell r="N58" t="str">
            <v xml:space="preserve"> </v>
          </cell>
          <cell r="O58" t="str">
            <v xml:space="preserve"> </v>
          </cell>
          <cell r="P58" t="str">
            <v xml:space="preserve"> </v>
          </cell>
          <cell r="Q58" t="str">
            <v xml:space="preserve"> </v>
          </cell>
          <cell r="R58" t="str">
            <v xml:space="preserve"> </v>
          </cell>
          <cell r="S58" t="str">
            <v xml:space="preserve"> </v>
          </cell>
          <cell r="T58" t="str">
            <v xml:space="preserve"> </v>
          </cell>
          <cell r="U58" t="str">
            <v xml:space="preserve"> </v>
          </cell>
          <cell r="V58">
            <v>24</v>
          </cell>
          <cell r="W58">
            <v>8</v>
          </cell>
          <cell r="X58" t="str">
            <v xml:space="preserve"> </v>
          </cell>
          <cell r="Y58" t="str">
            <v xml:space="preserve"> </v>
          </cell>
          <cell r="AA58">
            <v>32</v>
          </cell>
          <cell r="AB58">
            <v>6403.2</v>
          </cell>
        </row>
        <row r="59">
          <cell r="A59">
            <v>10055</v>
          </cell>
          <cell r="B59">
            <v>1041</v>
          </cell>
          <cell r="C59" t="str">
            <v>Conector bimetálico (Al-Cu) de un perno con argolla de cobre</v>
          </cell>
          <cell r="D59" t="str">
            <v>U</v>
          </cell>
          <cell r="E59" t="str">
            <v xml:space="preserve"> </v>
          </cell>
          <cell r="F59" t="str">
            <v xml:space="preserve"> </v>
          </cell>
          <cell r="G59" t="str">
            <v xml:space="preserve"> </v>
          </cell>
          <cell r="H59" t="str">
            <v xml:space="preserve"> </v>
          </cell>
          <cell r="I59" t="str">
            <v xml:space="preserve"> </v>
          </cell>
          <cell r="J59" t="str">
            <v xml:space="preserve"> </v>
          </cell>
          <cell r="K59" t="str">
            <v xml:space="preserve"> </v>
          </cell>
          <cell r="L59" t="str">
            <v xml:space="preserve"> </v>
          </cell>
          <cell r="M59" t="str">
            <v xml:space="preserve"> </v>
          </cell>
          <cell r="N59" t="str">
            <v xml:space="preserve"> </v>
          </cell>
          <cell r="O59" t="str">
            <v xml:space="preserve"> </v>
          </cell>
          <cell r="P59" t="str">
            <v xml:space="preserve"> </v>
          </cell>
          <cell r="Q59" t="str">
            <v xml:space="preserve"> </v>
          </cell>
          <cell r="R59" t="str">
            <v xml:space="preserve"> </v>
          </cell>
          <cell r="S59" t="str">
            <v xml:space="preserve"> </v>
          </cell>
          <cell r="T59" t="str">
            <v xml:space="preserve"> </v>
          </cell>
          <cell r="U59" t="str">
            <v xml:space="preserve"> </v>
          </cell>
          <cell r="V59" t="str">
            <v xml:space="preserve"> </v>
          </cell>
          <cell r="W59" t="str">
            <v xml:space="preserve"> </v>
          </cell>
          <cell r="X59" t="str">
            <v xml:space="preserve"> </v>
          </cell>
          <cell r="Y59" t="str">
            <v xml:space="preserve"> </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t="str">
            <v xml:space="preserve"> </v>
          </cell>
          <cell r="F60" t="str">
            <v xml:space="preserve"> </v>
          </cell>
          <cell r="G60" t="str">
            <v xml:space="preserve"> </v>
          </cell>
          <cell r="H60" t="str">
            <v xml:space="preserve"> </v>
          </cell>
          <cell r="I60" t="str">
            <v xml:space="preserve"> </v>
          </cell>
          <cell r="J60" t="str">
            <v xml:space="preserve"> </v>
          </cell>
          <cell r="K60" t="str">
            <v xml:space="preserve"> </v>
          </cell>
          <cell r="L60" t="str">
            <v xml:space="preserve"> </v>
          </cell>
          <cell r="M60" t="str">
            <v xml:space="preserve"> </v>
          </cell>
          <cell r="N60" t="str">
            <v xml:space="preserve"> </v>
          </cell>
          <cell r="O60" t="str">
            <v xml:space="preserve"> </v>
          </cell>
          <cell r="P60" t="str">
            <v xml:space="preserve"> </v>
          </cell>
          <cell r="Q60" t="str">
            <v xml:space="preserve"> </v>
          </cell>
          <cell r="R60" t="str">
            <v xml:space="preserve"> </v>
          </cell>
          <cell r="S60" t="str">
            <v xml:space="preserve"> </v>
          </cell>
          <cell r="T60" t="str">
            <v xml:space="preserve"> </v>
          </cell>
          <cell r="U60" t="str">
            <v xml:space="preserve"> </v>
          </cell>
          <cell r="V60" t="str">
            <v xml:space="preserve"> </v>
          </cell>
          <cell r="W60" t="str">
            <v xml:space="preserve"> </v>
          </cell>
          <cell r="X60" t="str">
            <v xml:space="preserve"> </v>
          </cell>
          <cell r="Y60" t="str">
            <v xml:space="preserve"> </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t="str">
            <v xml:space="preserve"> </v>
          </cell>
          <cell r="F61" t="str">
            <v xml:space="preserve"> </v>
          </cell>
          <cell r="G61" t="str">
            <v xml:space="preserve"> </v>
          </cell>
          <cell r="H61" t="str">
            <v xml:space="preserve"> </v>
          </cell>
          <cell r="I61" t="str">
            <v xml:space="preserve"> </v>
          </cell>
          <cell r="J61" t="str">
            <v xml:space="preserve"> </v>
          </cell>
          <cell r="K61" t="str">
            <v xml:space="preserve"> </v>
          </cell>
          <cell r="L61" t="str">
            <v xml:space="preserve"> </v>
          </cell>
          <cell r="M61" t="str">
            <v xml:space="preserve"> </v>
          </cell>
          <cell r="N61" t="str">
            <v xml:space="preserve"> </v>
          </cell>
          <cell r="O61" t="str">
            <v xml:space="preserve"> </v>
          </cell>
          <cell r="P61" t="str">
            <v xml:space="preserve"> </v>
          </cell>
          <cell r="Q61" t="str">
            <v xml:space="preserve"> </v>
          </cell>
          <cell r="R61" t="str">
            <v xml:space="preserve"> </v>
          </cell>
          <cell r="S61" t="str">
            <v xml:space="preserve"> </v>
          </cell>
          <cell r="T61" t="str">
            <v xml:space="preserve"> </v>
          </cell>
          <cell r="U61" t="str">
            <v xml:space="preserve"> </v>
          </cell>
          <cell r="V61" t="str">
            <v xml:space="preserve"> </v>
          </cell>
          <cell r="W61" t="str">
            <v xml:space="preserve"> </v>
          </cell>
          <cell r="X61" t="str">
            <v xml:space="preserve"> </v>
          </cell>
          <cell r="Y61" t="str">
            <v xml:space="preserve"> </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t="str">
            <v xml:space="preserve"> </v>
          </cell>
          <cell r="F62" t="str">
            <v xml:space="preserve"> </v>
          </cell>
          <cell r="G62" t="str">
            <v xml:space="preserve"> </v>
          </cell>
          <cell r="H62" t="str">
            <v xml:space="preserve"> </v>
          </cell>
          <cell r="I62">
            <v>84</v>
          </cell>
          <cell r="J62" t="str">
            <v xml:space="preserve"> </v>
          </cell>
          <cell r="K62" t="str">
            <v xml:space="preserve"> </v>
          </cell>
          <cell r="L62" t="str">
            <v xml:space="preserve"> </v>
          </cell>
          <cell r="M62" t="str">
            <v xml:space="preserve"> </v>
          </cell>
          <cell r="N62" t="str">
            <v xml:space="preserve"> </v>
          </cell>
          <cell r="O62" t="str">
            <v xml:space="preserve"> </v>
          </cell>
          <cell r="P62" t="str">
            <v xml:space="preserve"> </v>
          </cell>
          <cell r="Q62" t="str">
            <v xml:space="preserve"> </v>
          </cell>
          <cell r="R62" t="str">
            <v xml:space="preserve"> </v>
          </cell>
          <cell r="S62" t="str">
            <v xml:space="preserve"> </v>
          </cell>
          <cell r="T62" t="str">
            <v xml:space="preserve"> </v>
          </cell>
          <cell r="U62" t="str">
            <v xml:space="preserve"> </v>
          </cell>
          <cell r="V62" t="str">
            <v xml:space="preserve"> </v>
          </cell>
          <cell r="W62" t="str">
            <v xml:space="preserve"> </v>
          </cell>
          <cell r="X62" t="str">
            <v xml:space="preserve"> </v>
          </cell>
          <cell r="Y62" t="str">
            <v xml:space="preserve"> </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t="str">
            <v xml:space="preserve"> </v>
          </cell>
          <cell r="F63" t="str">
            <v xml:space="preserve"> </v>
          </cell>
          <cell r="G63" t="str">
            <v xml:space="preserve"> </v>
          </cell>
          <cell r="H63" t="str">
            <v xml:space="preserve"> </v>
          </cell>
          <cell r="I63" t="str">
            <v xml:space="preserve"> </v>
          </cell>
          <cell r="J63" t="str">
            <v xml:space="preserve"> </v>
          </cell>
          <cell r="K63" t="str">
            <v xml:space="preserve"> </v>
          </cell>
          <cell r="L63" t="str">
            <v xml:space="preserve"> </v>
          </cell>
          <cell r="M63" t="str">
            <v xml:space="preserve"> </v>
          </cell>
          <cell r="N63" t="str">
            <v xml:space="preserve"> </v>
          </cell>
          <cell r="O63" t="str">
            <v xml:space="preserve"> </v>
          </cell>
          <cell r="P63" t="str">
            <v xml:space="preserve"> </v>
          </cell>
          <cell r="Q63" t="str">
            <v xml:space="preserve"> </v>
          </cell>
          <cell r="R63" t="str">
            <v xml:space="preserve"> </v>
          </cell>
          <cell r="S63" t="str">
            <v xml:space="preserve"> </v>
          </cell>
          <cell r="T63" t="str">
            <v xml:space="preserve"> </v>
          </cell>
          <cell r="U63" t="str">
            <v xml:space="preserve"> </v>
          </cell>
          <cell r="V63" t="str">
            <v xml:space="preserve"> </v>
          </cell>
          <cell r="W63" t="str">
            <v xml:space="preserve"> </v>
          </cell>
          <cell r="X63" t="str">
            <v xml:space="preserve"> </v>
          </cell>
          <cell r="Y63" t="str">
            <v xml:space="preserve"> </v>
          </cell>
          <cell r="AA63">
            <v>0</v>
          </cell>
          <cell r="AB63">
            <v>32416.199999999993</v>
          </cell>
        </row>
        <row r="64">
          <cell r="A64">
            <v>10060</v>
          </cell>
          <cell r="B64">
            <v>1021</v>
          </cell>
          <cell r="C64" t="str">
            <v>Conector de un perno - aleación de aluminio</v>
          </cell>
          <cell r="D64" t="str">
            <v>U</v>
          </cell>
          <cell r="E64" t="str">
            <v xml:space="preserve"> </v>
          </cell>
          <cell r="F64" t="str">
            <v xml:space="preserve"> </v>
          </cell>
          <cell r="G64" t="str">
            <v xml:space="preserve"> </v>
          </cell>
          <cell r="H64" t="str">
            <v xml:space="preserve"> </v>
          </cell>
          <cell r="I64" t="str">
            <v xml:space="preserve"> </v>
          </cell>
          <cell r="J64" t="str">
            <v xml:space="preserve"> </v>
          </cell>
          <cell r="K64" t="str">
            <v xml:space="preserve"> </v>
          </cell>
          <cell r="L64">
            <v>48</v>
          </cell>
          <cell r="M64" t="str">
            <v xml:space="preserve"> </v>
          </cell>
          <cell r="N64" t="str">
            <v xml:space="preserve"> </v>
          </cell>
          <cell r="O64" t="str">
            <v xml:space="preserve"> </v>
          </cell>
          <cell r="P64" t="str">
            <v xml:space="preserve"> </v>
          </cell>
          <cell r="Q64" t="str">
            <v xml:space="preserve"> </v>
          </cell>
          <cell r="R64" t="str">
            <v xml:space="preserve"> </v>
          </cell>
          <cell r="S64" t="str">
            <v xml:space="preserve"> </v>
          </cell>
          <cell r="T64" t="str">
            <v xml:space="preserve"> </v>
          </cell>
          <cell r="U64" t="str">
            <v xml:space="preserve"> </v>
          </cell>
          <cell r="V64" t="str">
            <v xml:space="preserve"> </v>
          </cell>
          <cell r="W64" t="str">
            <v xml:space="preserve"> </v>
          </cell>
          <cell r="X64" t="str">
            <v xml:space="preserve"> </v>
          </cell>
          <cell r="Y64" t="str">
            <v xml:space="preserve"> </v>
          </cell>
          <cell r="AA64">
            <v>48</v>
          </cell>
          <cell r="AB64">
            <v>3334.9999999999995</v>
          </cell>
        </row>
        <row r="65">
          <cell r="A65">
            <v>10061</v>
          </cell>
          <cell r="B65" t="str">
            <v>SR-18</v>
          </cell>
          <cell r="C65" t="str">
            <v>Conector transversal</v>
          </cell>
          <cell r="D65" t="str">
            <v>U</v>
          </cell>
          <cell r="E65" t="str">
            <v xml:space="preserve"> </v>
          </cell>
          <cell r="F65" t="str">
            <v xml:space="preserve"> </v>
          </cell>
          <cell r="G65" t="str">
            <v xml:space="preserve"> </v>
          </cell>
          <cell r="H65" t="str">
            <v xml:space="preserve"> </v>
          </cell>
          <cell r="I65" t="str">
            <v xml:space="preserve"> </v>
          </cell>
          <cell r="J65" t="str">
            <v xml:space="preserve"> </v>
          </cell>
          <cell r="K65" t="str">
            <v xml:space="preserve"> </v>
          </cell>
          <cell r="L65" t="str">
            <v xml:space="preserve"> </v>
          </cell>
          <cell r="M65" t="str">
            <v xml:space="preserve"> </v>
          </cell>
          <cell r="N65" t="str">
            <v xml:space="preserve"> </v>
          </cell>
          <cell r="O65" t="str">
            <v xml:space="preserve"> </v>
          </cell>
          <cell r="P65" t="str">
            <v xml:space="preserve"> </v>
          </cell>
          <cell r="Q65" t="str">
            <v xml:space="preserve"> </v>
          </cell>
          <cell r="R65" t="str">
            <v xml:space="preserve"> </v>
          </cell>
          <cell r="S65" t="str">
            <v xml:space="preserve"> </v>
          </cell>
          <cell r="T65" t="str">
            <v xml:space="preserve"> </v>
          </cell>
          <cell r="U65" t="str">
            <v xml:space="preserve"> </v>
          </cell>
          <cell r="V65" t="str">
            <v xml:space="preserve"> </v>
          </cell>
          <cell r="W65" t="str">
            <v xml:space="preserve"> </v>
          </cell>
          <cell r="X65" t="str">
            <v xml:space="preserve"> </v>
          </cell>
          <cell r="Y65" t="str">
            <v xml:space="preserve"> </v>
          </cell>
          <cell r="AA65">
            <v>0</v>
          </cell>
          <cell r="AB65">
            <v>32282.800000000003</v>
          </cell>
        </row>
        <row r="66">
          <cell r="A66">
            <v>10062</v>
          </cell>
          <cell r="B66" t="str">
            <v>SR-40</v>
          </cell>
          <cell r="C66" t="str">
            <v>Cortacircuito monopolares de 15 KV,  100 A, Acero, Ref: 55449</v>
          </cell>
          <cell r="D66" t="str">
            <v>U</v>
          </cell>
          <cell r="E66" t="str">
            <v xml:space="preserve"> </v>
          </cell>
          <cell r="F66" t="str">
            <v xml:space="preserve"> </v>
          </cell>
          <cell r="G66" t="str">
            <v xml:space="preserve"> </v>
          </cell>
          <cell r="H66" t="str">
            <v xml:space="preserve"> </v>
          </cell>
          <cell r="I66" t="str">
            <v xml:space="preserve"> </v>
          </cell>
          <cell r="J66" t="str">
            <v xml:space="preserve"> </v>
          </cell>
          <cell r="K66" t="str">
            <v xml:space="preserve"> </v>
          </cell>
          <cell r="L66" t="str">
            <v xml:space="preserve"> </v>
          </cell>
          <cell r="M66" t="str">
            <v xml:space="preserve"> </v>
          </cell>
          <cell r="N66" t="str">
            <v xml:space="preserve"> </v>
          </cell>
          <cell r="O66" t="str">
            <v xml:space="preserve"> </v>
          </cell>
          <cell r="P66" t="str">
            <v xml:space="preserve"> </v>
          </cell>
          <cell r="Q66" t="str">
            <v xml:space="preserve"> </v>
          </cell>
          <cell r="R66" t="str">
            <v xml:space="preserve"> </v>
          </cell>
          <cell r="S66" t="str">
            <v xml:space="preserve"> </v>
          </cell>
          <cell r="T66" t="str">
            <v xml:space="preserve"> </v>
          </cell>
          <cell r="U66" t="str">
            <v xml:space="preserve"> </v>
          </cell>
          <cell r="V66" t="str">
            <v xml:space="preserve"> </v>
          </cell>
          <cell r="W66" t="str">
            <v xml:space="preserve"> </v>
          </cell>
          <cell r="X66" t="str">
            <v xml:space="preserve"> </v>
          </cell>
          <cell r="Y66" t="str">
            <v xml:space="preserve"> </v>
          </cell>
          <cell r="AA66">
            <v>0</v>
          </cell>
          <cell r="AB66">
            <v>200099.99999999997</v>
          </cell>
        </row>
        <row r="67">
          <cell r="A67">
            <v>10063</v>
          </cell>
          <cell r="B67">
            <v>5621</v>
          </cell>
          <cell r="C67" t="str">
            <v>Cortacircuito monopolares de 15 KV,  100 A, Hierro, Ref: 55408</v>
          </cell>
          <cell r="D67" t="str">
            <v>U</v>
          </cell>
          <cell r="E67" t="str">
            <v xml:space="preserve"> </v>
          </cell>
          <cell r="F67" t="str">
            <v xml:space="preserve"> </v>
          </cell>
          <cell r="G67" t="str">
            <v xml:space="preserve"> </v>
          </cell>
          <cell r="H67" t="str">
            <v xml:space="preserve"> </v>
          </cell>
          <cell r="I67" t="str">
            <v xml:space="preserve"> </v>
          </cell>
          <cell r="J67" t="str">
            <v xml:space="preserve"> </v>
          </cell>
          <cell r="K67" t="str">
            <v xml:space="preserve"> </v>
          </cell>
          <cell r="L67" t="str">
            <v xml:space="preserve"> </v>
          </cell>
          <cell r="M67" t="str">
            <v xml:space="preserve"> </v>
          </cell>
          <cell r="N67" t="str">
            <v xml:space="preserve"> </v>
          </cell>
          <cell r="O67" t="str">
            <v xml:space="preserve"> </v>
          </cell>
          <cell r="P67" t="str">
            <v xml:space="preserve"> </v>
          </cell>
          <cell r="Q67" t="str">
            <v xml:space="preserve"> </v>
          </cell>
          <cell r="R67" t="str">
            <v xml:space="preserve"> </v>
          </cell>
          <cell r="S67" t="str">
            <v xml:space="preserve"> </v>
          </cell>
          <cell r="T67" t="str">
            <v xml:space="preserve"> </v>
          </cell>
          <cell r="U67" t="str">
            <v xml:space="preserve"> </v>
          </cell>
          <cell r="V67">
            <v>8</v>
          </cell>
          <cell r="W67">
            <v>4</v>
          </cell>
          <cell r="X67" t="str">
            <v xml:space="preserve"> </v>
          </cell>
          <cell r="Y67" t="str">
            <v xml:space="preserve"> </v>
          </cell>
          <cell r="AA67">
            <v>12</v>
          </cell>
          <cell r="AB67">
            <v>155904.00000000003</v>
          </cell>
        </row>
        <row r="68">
          <cell r="A68">
            <v>10064</v>
          </cell>
          <cell r="B68" t="str">
            <v>SR-41</v>
          </cell>
          <cell r="C68" t="str">
            <v>Cortacircuito monopolares de 15 KV,  200 A, Hierro, Ref: 55436</v>
          </cell>
          <cell r="D68" t="str">
            <v>U</v>
          </cell>
          <cell r="E68" t="str">
            <v xml:space="preserve"> </v>
          </cell>
          <cell r="F68" t="str">
            <v xml:space="preserve"> </v>
          </cell>
          <cell r="G68" t="str">
            <v xml:space="preserve"> </v>
          </cell>
          <cell r="H68" t="str">
            <v xml:space="preserve"> </v>
          </cell>
          <cell r="I68" t="str">
            <v xml:space="preserve"> </v>
          </cell>
          <cell r="J68" t="str">
            <v xml:space="preserve"> </v>
          </cell>
          <cell r="K68" t="str">
            <v xml:space="preserve"> </v>
          </cell>
          <cell r="L68" t="str">
            <v xml:space="preserve"> </v>
          </cell>
          <cell r="M68" t="str">
            <v xml:space="preserve"> </v>
          </cell>
          <cell r="N68" t="str">
            <v xml:space="preserve"> </v>
          </cell>
          <cell r="O68" t="str">
            <v xml:space="preserve"> </v>
          </cell>
          <cell r="P68" t="str">
            <v xml:space="preserve"> </v>
          </cell>
          <cell r="Q68" t="str">
            <v xml:space="preserve"> </v>
          </cell>
          <cell r="R68" t="str">
            <v xml:space="preserve"> </v>
          </cell>
          <cell r="S68" t="str">
            <v xml:space="preserve"> </v>
          </cell>
          <cell r="T68" t="str">
            <v xml:space="preserve"> </v>
          </cell>
          <cell r="U68" t="str">
            <v xml:space="preserve"> </v>
          </cell>
          <cell r="V68" t="str">
            <v xml:space="preserve"> </v>
          </cell>
          <cell r="W68" t="str">
            <v xml:space="preserve"> </v>
          </cell>
          <cell r="X68" t="str">
            <v xml:space="preserve"> </v>
          </cell>
          <cell r="Y68" t="str">
            <v xml:space="preserve"> </v>
          </cell>
          <cell r="AA68">
            <v>0</v>
          </cell>
          <cell r="AB68">
            <v>238118.99999999997</v>
          </cell>
        </row>
        <row r="69">
          <cell r="A69">
            <v>10065</v>
          </cell>
          <cell r="B69">
            <v>204</v>
          </cell>
          <cell r="C69" t="str">
            <v>Cruceta de madera de  1.5m x 9cm x 11.5 cm.</v>
          </cell>
          <cell r="D69" t="str">
            <v>U</v>
          </cell>
          <cell r="E69" t="str">
            <v xml:space="preserve"> </v>
          </cell>
          <cell r="F69" t="str">
            <v xml:space="preserve"> </v>
          </cell>
          <cell r="G69" t="str">
            <v xml:space="preserve"> </v>
          </cell>
          <cell r="H69" t="str">
            <v xml:space="preserve"> </v>
          </cell>
          <cell r="I69" t="str">
            <v xml:space="preserve"> </v>
          </cell>
          <cell r="J69" t="str">
            <v xml:space="preserve"> </v>
          </cell>
          <cell r="K69" t="str">
            <v xml:space="preserve"> </v>
          </cell>
          <cell r="L69" t="str">
            <v xml:space="preserve"> </v>
          </cell>
          <cell r="M69" t="str">
            <v xml:space="preserve"> </v>
          </cell>
          <cell r="N69" t="str">
            <v xml:space="preserve"> </v>
          </cell>
          <cell r="O69" t="str">
            <v xml:space="preserve"> </v>
          </cell>
          <cell r="P69" t="str">
            <v xml:space="preserve"> </v>
          </cell>
          <cell r="Q69" t="str">
            <v xml:space="preserve"> </v>
          </cell>
          <cell r="R69" t="str">
            <v xml:space="preserve"> </v>
          </cell>
          <cell r="S69" t="str">
            <v xml:space="preserve"> </v>
          </cell>
          <cell r="T69" t="str">
            <v xml:space="preserve"> </v>
          </cell>
          <cell r="U69" t="str">
            <v xml:space="preserve"> </v>
          </cell>
          <cell r="V69" t="str">
            <v xml:space="preserve"> </v>
          </cell>
          <cell r="W69" t="str">
            <v xml:space="preserve"> </v>
          </cell>
          <cell r="X69" t="str">
            <v xml:space="preserve"> </v>
          </cell>
          <cell r="Y69" t="str">
            <v xml:space="preserve"> </v>
          </cell>
          <cell r="AA69">
            <v>0</v>
          </cell>
          <cell r="AB69">
            <v>0</v>
          </cell>
        </row>
        <row r="70">
          <cell r="A70">
            <v>10066</v>
          </cell>
          <cell r="B70">
            <v>218</v>
          </cell>
          <cell r="C70" t="str">
            <v>Cruceta de madera de  2m x 9,5cm x 12 cm.</v>
          </cell>
          <cell r="D70" t="str">
            <v>U</v>
          </cell>
          <cell r="E70" t="str">
            <v xml:space="preserve"> </v>
          </cell>
          <cell r="F70" t="str">
            <v xml:space="preserve"> </v>
          </cell>
          <cell r="G70" t="str">
            <v xml:space="preserve"> </v>
          </cell>
          <cell r="H70" t="str">
            <v xml:space="preserve"> </v>
          </cell>
          <cell r="I70" t="str">
            <v xml:space="preserve"> </v>
          </cell>
          <cell r="J70" t="str">
            <v xml:space="preserve"> </v>
          </cell>
          <cell r="K70" t="str">
            <v xml:space="preserve"> </v>
          </cell>
          <cell r="L70" t="str">
            <v xml:space="preserve"> </v>
          </cell>
          <cell r="M70" t="str">
            <v xml:space="preserve"> </v>
          </cell>
          <cell r="N70" t="str">
            <v xml:space="preserve"> </v>
          </cell>
          <cell r="O70" t="str">
            <v xml:space="preserve"> </v>
          </cell>
          <cell r="P70" t="str">
            <v xml:space="preserve"> </v>
          </cell>
          <cell r="Q70" t="str">
            <v xml:space="preserve"> </v>
          </cell>
          <cell r="R70" t="str">
            <v xml:space="preserve"> </v>
          </cell>
          <cell r="S70" t="str">
            <v xml:space="preserve"> </v>
          </cell>
          <cell r="T70" t="str">
            <v xml:space="preserve"> </v>
          </cell>
          <cell r="U70" t="str">
            <v xml:space="preserve"> </v>
          </cell>
          <cell r="V70" t="str">
            <v xml:space="preserve"> </v>
          </cell>
          <cell r="W70" t="str">
            <v xml:space="preserve"> </v>
          </cell>
          <cell r="X70" t="str">
            <v xml:space="preserve"> </v>
          </cell>
          <cell r="Y70" t="str">
            <v xml:space="preserve"> </v>
          </cell>
          <cell r="AA70">
            <v>0</v>
          </cell>
          <cell r="AB70">
            <v>0</v>
          </cell>
        </row>
        <row r="71">
          <cell r="A71">
            <v>10067</v>
          </cell>
          <cell r="B71">
            <v>201</v>
          </cell>
          <cell r="C71" t="str">
            <v>Cruceta de madera de  2m x 9cm x 11.5 cm.</v>
          </cell>
          <cell r="D71" t="str">
            <v>U</v>
          </cell>
          <cell r="E71" t="str">
            <v xml:space="preserve"> </v>
          </cell>
          <cell r="F71" t="str">
            <v xml:space="preserve"> </v>
          </cell>
          <cell r="G71" t="str">
            <v xml:space="preserve"> </v>
          </cell>
          <cell r="H71" t="str">
            <v xml:space="preserve"> </v>
          </cell>
          <cell r="I71" t="str">
            <v xml:space="preserve"> </v>
          </cell>
          <cell r="J71" t="str">
            <v xml:space="preserve"> </v>
          </cell>
          <cell r="K71" t="str">
            <v xml:space="preserve"> </v>
          </cell>
          <cell r="L71" t="str">
            <v xml:space="preserve"> </v>
          </cell>
          <cell r="M71" t="str">
            <v xml:space="preserve"> </v>
          </cell>
          <cell r="N71" t="str">
            <v xml:space="preserve"> </v>
          </cell>
          <cell r="O71" t="str">
            <v xml:space="preserve"> </v>
          </cell>
          <cell r="P71" t="str">
            <v xml:space="preserve"> </v>
          </cell>
          <cell r="Q71" t="str">
            <v xml:space="preserve"> </v>
          </cell>
          <cell r="R71" t="str">
            <v xml:space="preserve"> </v>
          </cell>
          <cell r="S71" t="str">
            <v xml:space="preserve"> </v>
          </cell>
          <cell r="T71" t="str">
            <v xml:space="preserve"> </v>
          </cell>
          <cell r="U71" t="str">
            <v xml:space="preserve"> </v>
          </cell>
          <cell r="V71" t="str">
            <v xml:space="preserve"> </v>
          </cell>
          <cell r="W71" t="str">
            <v xml:space="preserve"> </v>
          </cell>
          <cell r="X71" t="str">
            <v xml:space="preserve"> </v>
          </cell>
          <cell r="Y71" t="str">
            <v xml:space="preserve"> </v>
          </cell>
          <cell r="AA71">
            <v>0</v>
          </cell>
          <cell r="AB71">
            <v>0</v>
          </cell>
        </row>
        <row r="72">
          <cell r="A72">
            <v>10068</v>
          </cell>
          <cell r="B72">
            <v>202</v>
          </cell>
          <cell r="C72" t="str">
            <v>Cruceta de madera de  2m x 9cm x 11.5 cm.</v>
          </cell>
          <cell r="D72" t="str">
            <v>U</v>
          </cell>
          <cell r="E72" t="str">
            <v xml:space="preserve"> </v>
          </cell>
          <cell r="F72" t="str">
            <v xml:space="preserve"> </v>
          </cell>
          <cell r="G72" t="str">
            <v xml:space="preserve"> </v>
          </cell>
          <cell r="H72" t="str">
            <v xml:space="preserve"> </v>
          </cell>
          <cell r="I72" t="str">
            <v xml:space="preserve"> </v>
          </cell>
          <cell r="J72" t="str">
            <v xml:space="preserve"> </v>
          </cell>
          <cell r="K72" t="str">
            <v xml:space="preserve"> </v>
          </cell>
          <cell r="L72" t="str">
            <v xml:space="preserve"> </v>
          </cell>
          <cell r="M72" t="str">
            <v xml:space="preserve"> </v>
          </cell>
          <cell r="N72" t="str">
            <v xml:space="preserve"> </v>
          </cell>
          <cell r="O72" t="str">
            <v xml:space="preserve"> </v>
          </cell>
          <cell r="P72" t="str">
            <v xml:space="preserve"> </v>
          </cell>
          <cell r="Q72" t="str">
            <v xml:space="preserve"> </v>
          </cell>
          <cell r="R72" t="str">
            <v xml:space="preserve"> </v>
          </cell>
          <cell r="S72" t="str">
            <v xml:space="preserve"> </v>
          </cell>
          <cell r="T72" t="str">
            <v xml:space="preserve"> </v>
          </cell>
          <cell r="U72" t="str">
            <v xml:space="preserve"> </v>
          </cell>
          <cell r="V72" t="str">
            <v xml:space="preserve"> </v>
          </cell>
          <cell r="W72" t="str">
            <v xml:space="preserve"> </v>
          </cell>
          <cell r="X72" t="str">
            <v xml:space="preserve"> </v>
          </cell>
          <cell r="Y72" t="str">
            <v xml:space="preserve"> </v>
          </cell>
          <cell r="AA72">
            <v>0</v>
          </cell>
          <cell r="AB72">
            <v>0</v>
          </cell>
        </row>
        <row r="73">
          <cell r="A73">
            <v>10069</v>
          </cell>
          <cell r="B73">
            <v>265</v>
          </cell>
          <cell r="C73" t="str">
            <v>Cruceta metálica de 2 m en ángulo de 2,5"x2,5"x1/4"</v>
          </cell>
          <cell r="D73" t="str">
            <v>U</v>
          </cell>
          <cell r="E73" t="str">
            <v xml:space="preserve"> </v>
          </cell>
          <cell r="F73" t="str">
            <v xml:space="preserve"> </v>
          </cell>
          <cell r="G73" t="str">
            <v xml:space="preserve"> </v>
          </cell>
          <cell r="H73" t="str">
            <v xml:space="preserve"> </v>
          </cell>
          <cell r="I73" t="str">
            <v xml:space="preserve"> </v>
          </cell>
          <cell r="J73">
            <v>4</v>
          </cell>
          <cell r="K73">
            <v>14</v>
          </cell>
          <cell r="L73">
            <v>12</v>
          </cell>
          <cell r="M73" t="str">
            <v xml:space="preserve"> </v>
          </cell>
          <cell r="N73" t="str">
            <v xml:space="preserve"> </v>
          </cell>
          <cell r="O73" t="str">
            <v xml:space="preserve"> </v>
          </cell>
          <cell r="P73">
            <v>66</v>
          </cell>
          <cell r="Q73">
            <v>4</v>
          </cell>
          <cell r="R73">
            <v>6</v>
          </cell>
          <cell r="S73" t="str">
            <v xml:space="preserve"> </v>
          </cell>
          <cell r="T73" t="str">
            <v xml:space="preserve"> </v>
          </cell>
          <cell r="U73" t="str">
            <v xml:space="preserve"> </v>
          </cell>
          <cell r="V73" t="str">
            <v xml:space="preserve"> </v>
          </cell>
          <cell r="W73">
            <v>2</v>
          </cell>
          <cell r="X73">
            <v>4</v>
          </cell>
          <cell r="Y73" t="str">
            <v xml:space="preserve"> </v>
          </cell>
          <cell r="AA73">
            <v>112</v>
          </cell>
          <cell r="AB73">
            <v>43941.959999999992</v>
          </cell>
        </row>
        <row r="74">
          <cell r="A74">
            <v>10070</v>
          </cell>
          <cell r="B74">
            <v>267</v>
          </cell>
          <cell r="C74" t="str">
            <v>Cruceta metálica de 2 m en ángulo de 2,5"x2,5"x1/4"</v>
          </cell>
          <cell r="D74" t="str">
            <v>U</v>
          </cell>
          <cell r="E74" t="str">
            <v xml:space="preserve"> </v>
          </cell>
          <cell r="F74" t="str">
            <v xml:space="preserve"> </v>
          </cell>
          <cell r="G74" t="str">
            <v xml:space="preserve"> </v>
          </cell>
          <cell r="H74" t="str">
            <v xml:space="preserve"> </v>
          </cell>
          <cell r="I74" t="str">
            <v xml:space="preserve"> </v>
          </cell>
          <cell r="J74" t="str">
            <v xml:space="preserve"> </v>
          </cell>
          <cell r="K74" t="str">
            <v xml:space="preserve"> </v>
          </cell>
          <cell r="L74" t="str">
            <v xml:space="preserve"> </v>
          </cell>
          <cell r="M74" t="str">
            <v xml:space="preserve"> </v>
          </cell>
          <cell r="N74" t="str">
            <v xml:space="preserve"> </v>
          </cell>
          <cell r="O74" t="str">
            <v xml:space="preserve"> </v>
          </cell>
          <cell r="P74" t="str">
            <v xml:space="preserve"> </v>
          </cell>
          <cell r="Q74" t="str">
            <v xml:space="preserve"> </v>
          </cell>
          <cell r="R74" t="str">
            <v xml:space="preserve"> </v>
          </cell>
          <cell r="S74" t="str">
            <v xml:space="preserve"> </v>
          </cell>
          <cell r="T74" t="str">
            <v xml:space="preserve"> </v>
          </cell>
          <cell r="U74" t="str">
            <v xml:space="preserve"> </v>
          </cell>
          <cell r="V74" t="str">
            <v xml:space="preserve"> </v>
          </cell>
          <cell r="W74" t="str">
            <v xml:space="preserve"> </v>
          </cell>
          <cell r="X74" t="str">
            <v xml:space="preserve"> </v>
          </cell>
          <cell r="Y74" t="str">
            <v xml:space="preserve"> </v>
          </cell>
          <cell r="AA74">
            <v>0</v>
          </cell>
          <cell r="AB74">
            <v>43941.959999999992</v>
          </cell>
        </row>
        <row r="75">
          <cell r="A75">
            <v>10071</v>
          </cell>
          <cell r="B75">
            <v>313</v>
          </cell>
          <cell r="C75" t="str">
            <v>Diagonal de 0.64 m en ángulo de 1.5x1.5x3/16"</v>
          </cell>
          <cell r="D75" t="str">
            <v>U</v>
          </cell>
          <cell r="E75" t="str">
            <v xml:space="preserve"> </v>
          </cell>
          <cell r="F75" t="str">
            <v xml:space="preserve"> </v>
          </cell>
          <cell r="G75" t="str">
            <v xml:space="preserve"> </v>
          </cell>
          <cell r="H75" t="str">
            <v xml:space="preserve"> </v>
          </cell>
          <cell r="I75" t="str">
            <v xml:space="preserve"> </v>
          </cell>
          <cell r="J75">
            <v>4</v>
          </cell>
          <cell r="K75">
            <v>28</v>
          </cell>
          <cell r="L75">
            <v>24</v>
          </cell>
          <cell r="M75" t="str">
            <v xml:space="preserve"> </v>
          </cell>
          <cell r="N75" t="str">
            <v xml:space="preserve"> </v>
          </cell>
          <cell r="O75" t="str">
            <v xml:space="preserve"> </v>
          </cell>
          <cell r="P75" t="str">
            <v xml:space="preserve"> </v>
          </cell>
          <cell r="Q75" t="str">
            <v xml:space="preserve"> </v>
          </cell>
          <cell r="R75" t="str">
            <v xml:space="preserve"> </v>
          </cell>
          <cell r="S75" t="str">
            <v xml:space="preserve"> </v>
          </cell>
          <cell r="T75" t="str">
            <v xml:space="preserve"> </v>
          </cell>
          <cell r="U75" t="str">
            <v xml:space="preserve"> </v>
          </cell>
          <cell r="V75" t="str">
            <v xml:space="preserve"> </v>
          </cell>
          <cell r="W75" t="str">
            <v xml:space="preserve"> </v>
          </cell>
          <cell r="X75">
            <v>4</v>
          </cell>
          <cell r="Y75" t="str">
            <v xml:space="preserve"> </v>
          </cell>
          <cell r="AA75">
            <v>60</v>
          </cell>
          <cell r="AB75">
            <v>12806.4</v>
          </cell>
        </row>
        <row r="76">
          <cell r="A76">
            <v>10072</v>
          </cell>
          <cell r="B76">
            <v>333</v>
          </cell>
          <cell r="C76" t="str">
            <v>Diagonal de 0.68 m en ángulo de 1.5x1.5x3/16"</v>
          </cell>
          <cell r="D76" t="str">
            <v>U</v>
          </cell>
          <cell r="E76" t="str">
            <v xml:space="preserve"> </v>
          </cell>
          <cell r="F76" t="str">
            <v xml:space="preserve"> </v>
          </cell>
          <cell r="G76" t="str">
            <v xml:space="preserve"> </v>
          </cell>
          <cell r="H76" t="str">
            <v xml:space="preserve"> </v>
          </cell>
          <cell r="I76" t="str">
            <v xml:space="preserve"> </v>
          </cell>
          <cell r="J76" t="str">
            <v xml:space="preserve"> </v>
          </cell>
          <cell r="K76" t="str">
            <v xml:space="preserve"> </v>
          </cell>
          <cell r="L76" t="str">
            <v xml:space="preserve"> </v>
          </cell>
          <cell r="M76" t="str">
            <v xml:space="preserve"> </v>
          </cell>
          <cell r="N76" t="str">
            <v xml:space="preserve"> </v>
          </cell>
          <cell r="O76" t="str">
            <v xml:space="preserve"> </v>
          </cell>
          <cell r="P76" t="str">
            <v xml:space="preserve"> </v>
          </cell>
          <cell r="Q76" t="str">
            <v xml:space="preserve"> </v>
          </cell>
          <cell r="R76" t="str">
            <v xml:space="preserve"> </v>
          </cell>
          <cell r="S76" t="str">
            <v xml:space="preserve"> </v>
          </cell>
          <cell r="T76" t="str">
            <v xml:space="preserve"> </v>
          </cell>
          <cell r="U76" t="str">
            <v xml:space="preserve"> </v>
          </cell>
          <cell r="V76" t="str">
            <v xml:space="preserve"> </v>
          </cell>
          <cell r="W76">
            <v>2</v>
          </cell>
          <cell r="X76" t="str">
            <v xml:space="preserve"> </v>
          </cell>
          <cell r="Y76" t="str">
            <v xml:space="preserve"> </v>
          </cell>
          <cell r="AA76">
            <v>2</v>
          </cell>
          <cell r="AB76">
            <v>14007</v>
          </cell>
        </row>
        <row r="77">
          <cell r="A77">
            <v>10073</v>
          </cell>
          <cell r="B77">
            <v>312</v>
          </cell>
          <cell r="C77" t="str">
            <v>Diagonal de 1,03 m en ángulo de 1.5x1.5x3/16"</v>
          </cell>
          <cell r="D77" t="str">
            <v>U</v>
          </cell>
          <cell r="E77" t="str">
            <v xml:space="preserve"> </v>
          </cell>
          <cell r="F77" t="str">
            <v xml:space="preserve"> </v>
          </cell>
          <cell r="G77" t="str">
            <v xml:space="preserve"> </v>
          </cell>
          <cell r="H77" t="str">
            <v xml:space="preserve"> </v>
          </cell>
          <cell r="I77" t="str">
            <v xml:space="preserve"> </v>
          </cell>
          <cell r="J77" t="str">
            <v xml:space="preserve"> </v>
          </cell>
          <cell r="K77" t="str">
            <v xml:space="preserve"> </v>
          </cell>
          <cell r="L77" t="str">
            <v xml:space="preserve"> </v>
          </cell>
          <cell r="M77" t="str">
            <v xml:space="preserve"> </v>
          </cell>
          <cell r="N77" t="str">
            <v xml:space="preserve"> </v>
          </cell>
          <cell r="O77" t="str">
            <v xml:space="preserve"> </v>
          </cell>
          <cell r="P77" t="str">
            <v xml:space="preserve"> </v>
          </cell>
          <cell r="Q77" t="str">
            <v xml:space="preserve"> </v>
          </cell>
          <cell r="R77" t="str">
            <v xml:space="preserve"> </v>
          </cell>
          <cell r="S77" t="str">
            <v xml:space="preserve"> </v>
          </cell>
          <cell r="T77" t="str">
            <v xml:space="preserve"> </v>
          </cell>
          <cell r="U77" t="str">
            <v xml:space="preserve"> </v>
          </cell>
          <cell r="V77" t="str">
            <v xml:space="preserve"> </v>
          </cell>
          <cell r="W77" t="str">
            <v xml:space="preserve"> </v>
          </cell>
          <cell r="X77" t="str">
            <v xml:space="preserve"> </v>
          </cell>
          <cell r="Y77" t="str">
            <v xml:space="preserve"> </v>
          </cell>
          <cell r="AA77">
            <v>0</v>
          </cell>
          <cell r="AB77">
            <v>18035.679999999997</v>
          </cell>
        </row>
        <row r="78">
          <cell r="A78">
            <v>10074</v>
          </cell>
          <cell r="B78" t="str">
            <v>0232</v>
          </cell>
          <cell r="C78" t="str">
            <v>Diagonal de 1,16m en ángulo de 1,5"x1,5"x3/16"</v>
          </cell>
          <cell r="D78" t="str">
            <v>U</v>
          </cell>
          <cell r="E78" t="str">
            <v xml:space="preserve"> </v>
          </cell>
          <cell r="F78" t="str">
            <v xml:space="preserve"> </v>
          </cell>
          <cell r="G78" t="str">
            <v xml:space="preserve"> </v>
          </cell>
          <cell r="H78" t="str">
            <v xml:space="preserve"> </v>
          </cell>
          <cell r="I78" t="str">
            <v xml:space="preserve"> </v>
          </cell>
          <cell r="J78" t="str">
            <v xml:space="preserve"> </v>
          </cell>
          <cell r="K78" t="str">
            <v xml:space="preserve"> </v>
          </cell>
          <cell r="L78" t="str">
            <v xml:space="preserve"> </v>
          </cell>
          <cell r="M78" t="str">
            <v xml:space="preserve"> </v>
          </cell>
          <cell r="N78" t="str">
            <v xml:space="preserve"> </v>
          </cell>
          <cell r="O78" t="str">
            <v xml:space="preserve"> </v>
          </cell>
          <cell r="P78" t="str">
            <v xml:space="preserve"> </v>
          </cell>
          <cell r="Q78" t="str">
            <v xml:space="preserve"> </v>
          </cell>
          <cell r="R78" t="str">
            <v xml:space="preserve"> </v>
          </cell>
          <cell r="S78" t="str">
            <v xml:space="preserve"> </v>
          </cell>
          <cell r="T78" t="str">
            <v xml:space="preserve"> </v>
          </cell>
          <cell r="U78" t="str">
            <v xml:space="preserve"> </v>
          </cell>
          <cell r="V78" t="str">
            <v xml:space="preserve"> </v>
          </cell>
          <cell r="W78" t="str">
            <v xml:space="preserve"> </v>
          </cell>
          <cell r="X78" t="str">
            <v xml:space="preserve"> </v>
          </cell>
          <cell r="Y78" t="str">
            <v xml:space="preserve"> </v>
          </cell>
          <cell r="AA78">
            <v>0</v>
          </cell>
          <cell r="AB78">
            <v>12104.075679999996</v>
          </cell>
        </row>
        <row r="79">
          <cell r="A79">
            <v>10075</v>
          </cell>
          <cell r="B79" t="str">
            <v>0321</v>
          </cell>
          <cell r="C79" t="str">
            <v>Diagonal en V de 1,1m en ángulo de 1,5"x1,5"x3/16"</v>
          </cell>
          <cell r="D79" t="str">
            <v>U</v>
          </cell>
          <cell r="E79" t="str">
            <v xml:space="preserve"> </v>
          </cell>
          <cell r="F79" t="str">
            <v xml:space="preserve"> </v>
          </cell>
          <cell r="G79" t="str">
            <v xml:space="preserve"> </v>
          </cell>
          <cell r="H79" t="str">
            <v xml:space="preserve"> </v>
          </cell>
          <cell r="I79" t="str">
            <v xml:space="preserve"> </v>
          </cell>
          <cell r="J79" t="str">
            <v xml:space="preserve"> </v>
          </cell>
          <cell r="K79" t="str">
            <v xml:space="preserve"> </v>
          </cell>
          <cell r="L79" t="str">
            <v xml:space="preserve"> </v>
          </cell>
          <cell r="M79" t="str">
            <v xml:space="preserve"> </v>
          </cell>
          <cell r="N79" t="str">
            <v xml:space="preserve"> </v>
          </cell>
          <cell r="O79" t="str">
            <v xml:space="preserve"> </v>
          </cell>
          <cell r="P79" t="str">
            <v xml:space="preserve"> </v>
          </cell>
          <cell r="Q79" t="str">
            <v xml:space="preserve"> </v>
          </cell>
          <cell r="R79" t="str">
            <v xml:space="preserve"> </v>
          </cell>
          <cell r="S79" t="str">
            <v xml:space="preserve"> </v>
          </cell>
          <cell r="T79" t="str">
            <v xml:space="preserve"> </v>
          </cell>
          <cell r="U79" t="str">
            <v xml:space="preserve"> </v>
          </cell>
          <cell r="V79" t="str">
            <v xml:space="preserve"> </v>
          </cell>
          <cell r="W79" t="str">
            <v xml:space="preserve"> </v>
          </cell>
          <cell r="X79" t="str">
            <v xml:space="preserve"> </v>
          </cell>
          <cell r="Y79" t="str">
            <v xml:space="preserve"> </v>
          </cell>
          <cell r="AA79">
            <v>0</v>
          </cell>
          <cell r="AB79">
            <v>20347.368599999994</v>
          </cell>
        </row>
        <row r="80">
          <cell r="A80">
            <v>10076</v>
          </cell>
          <cell r="B80">
            <v>321</v>
          </cell>
          <cell r="C80" t="str">
            <v>Diagonal en V de 1,1m en ángulo de 1.5"x1.5"x3/16"</v>
          </cell>
          <cell r="D80" t="str">
            <v>U</v>
          </cell>
          <cell r="E80" t="str">
            <v xml:space="preserve"> </v>
          </cell>
          <cell r="F80" t="str">
            <v xml:space="preserve"> </v>
          </cell>
          <cell r="G80" t="str">
            <v xml:space="preserve"> </v>
          </cell>
          <cell r="H80" t="str">
            <v xml:space="preserve"> </v>
          </cell>
          <cell r="I80" t="str">
            <v xml:space="preserve"> </v>
          </cell>
          <cell r="J80" t="str">
            <v xml:space="preserve"> </v>
          </cell>
          <cell r="K80" t="str">
            <v xml:space="preserve"> </v>
          </cell>
          <cell r="L80" t="str">
            <v xml:space="preserve"> </v>
          </cell>
          <cell r="M80" t="str">
            <v xml:space="preserve"> </v>
          </cell>
          <cell r="N80" t="str">
            <v xml:space="preserve"> </v>
          </cell>
          <cell r="O80" t="str">
            <v xml:space="preserve"> </v>
          </cell>
          <cell r="P80">
            <v>66</v>
          </cell>
          <cell r="Q80">
            <v>4</v>
          </cell>
          <cell r="R80">
            <v>6</v>
          </cell>
          <cell r="S80" t="str">
            <v xml:space="preserve"> </v>
          </cell>
          <cell r="T80" t="str">
            <v xml:space="preserve"> </v>
          </cell>
          <cell r="U80" t="str">
            <v xml:space="preserve"> </v>
          </cell>
          <cell r="V80" t="str">
            <v xml:space="preserve"> </v>
          </cell>
          <cell r="W80" t="str">
            <v xml:space="preserve"> </v>
          </cell>
          <cell r="X80" t="str">
            <v xml:space="preserve"> </v>
          </cell>
          <cell r="Y80" t="str">
            <v xml:space="preserve"> </v>
          </cell>
          <cell r="AA80">
            <v>76</v>
          </cell>
          <cell r="AB80">
            <v>20869.095999999994</v>
          </cell>
        </row>
        <row r="81">
          <cell r="A81">
            <v>10077</v>
          </cell>
          <cell r="B81">
            <v>2102</v>
          </cell>
          <cell r="C81" t="str">
            <v>Espárrago de 16x305mm (5/8 x 12")</v>
          </cell>
          <cell r="D81" t="str">
            <v>U</v>
          </cell>
          <cell r="E81" t="str">
            <v xml:space="preserve"> </v>
          </cell>
          <cell r="F81" t="str">
            <v xml:space="preserve"> </v>
          </cell>
          <cell r="G81" t="str">
            <v xml:space="preserve"> </v>
          </cell>
          <cell r="H81" t="str">
            <v xml:space="preserve"> </v>
          </cell>
          <cell r="I81" t="str">
            <v xml:space="preserve"> </v>
          </cell>
          <cell r="J81" t="str">
            <v xml:space="preserve"> </v>
          </cell>
          <cell r="K81" t="str">
            <v xml:space="preserve"> </v>
          </cell>
          <cell r="L81" t="str">
            <v xml:space="preserve"> </v>
          </cell>
          <cell r="M81" t="str">
            <v xml:space="preserve"> </v>
          </cell>
          <cell r="N81" t="str">
            <v xml:space="preserve"> </v>
          </cell>
          <cell r="O81" t="str">
            <v xml:space="preserve"> </v>
          </cell>
          <cell r="P81" t="str">
            <v xml:space="preserve"> </v>
          </cell>
          <cell r="Q81">
            <v>4</v>
          </cell>
          <cell r="R81">
            <v>3</v>
          </cell>
          <cell r="S81" t="str">
            <v xml:space="preserve"> </v>
          </cell>
          <cell r="T81" t="str">
            <v xml:space="preserve"> </v>
          </cell>
          <cell r="U81" t="str">
            <v xml:space="preserve"> </v>
          </cell>
          <cell r="V81" t="str">
            <v xml:space="preserve"> </v>
          </cell>
          <cell r="W81" t="str">
            <v xml:space="preserve"> </v>
          </cell>
          <cell r="X81" t="str">
            <v xml:space="preserve"> </v>
          </cell>
          <cell r="Y81" t="str">
            <v xml:space="preserve"> </v>
          </cell>
          <cell r="AA81">
            <v>7</v>
          </cell>
          <cell r="AB81">
            <v>4202.0999999999995</v>
          </cell>
        </row>
        <row r="82">
          <cell r="A82">
            <v>10078</v>
          </cell>
          <cell r="B82">
            <v>2105</v>
          </cell>
          <cell r="C82" t="str">
            <v>Espárrago de 16x457mm (5/8 x 18")</v>
          </cell>
          <cell r="D82" t="str">
            <v>U</v>
          </cell>
          <cell r="E82" t="str">
            <v xml:space="preserve"> </v>
          </cell>
          <cell r="F82" t="str">
            <v xml:space="preserve"> </v>
          </cell>
          <cell r="G82" t="str">
            <v xml:space="preserve"> </v>
          </cell>
          <cell r="H82" t="str">
            <v xml:space="preserve"> </v>
          </cell>
          <cell r="I82" t="str">
            <v xml:space="preserve"> </v>
          </cell>
          <cell r="J82" t="str">
            <v xml:space="preserve"> </v>
          </cell>
          <cell r="K82" t="str">
            <v xml:space="preserve"> </v>
          </cell>
          <cell r="L82" t="str">
            <v xml:space="preserve"> </v>
          </cell>
          <cell r="M82" t="str">
            <v xml:space="preserve"> </v>
          </cell>
          <cell r="N82" t="str">
            <v xml:space="preserve"> </v>
          </cell>
          <cell r="O82" t="str">
            <v xml:space="preserve"> </v>
          </cell>
          <cell r="P82" t="str">
            <v xml:space="preserve"> </v>
          </cell>
          <cell r="Q82" t="str">
            <v xml:space="preserve"> </v>
          </cell>
          <cell r="R82" t="str">
            <v xml:space="preserve"> </v>
          </cell>
          <cell r="S82" t="str">
            <v xml:space="preserve"> </v>
          </cell>
          <cell r="T82" t="str">
            <v xml:space="preserve"> </v>
          </cell>
          <cell r="U82" t="str">
            <v xml:space="preserve"> </v>
          </cell>
          <cell r="V82" t="str">
            <v xml:space="preserve"> </v>
          </cell>
          <cell r="W82" t="str">
            <v xml:space="preserve"> </v>
          </cell>
          <cell r="X82" t="str">
            <v xml:space="preserve"> </v>
          </cell>
          <cell r="Y82" t="str">
            <v xml:space="preserve"> </v>
          </cell>
          <cell r="AA82">
            <v>0</v>
          </cell>
          <cell r="AB82">
            <v>5577.4539999999997</v>
          </cell>
        </row>
        <row r="83">
          <cell r="A83">
            <v>10079</v>
          </cell>
          <cell r="B83">
            <v>2103</v>
          </cell>
          <cell r="C83" t="str">
            <v>Esparrago de 5/8"x14"</v>
          </cell>
          <cell r="D83" t="str">
            <v>U</v>
          </cell>
          <cell r="E83" t="str">
            <v xml:space="preserve"> </v>
          </cell>
          <cell r="F83" t="str">
            <v xml:space="preserve"> </v>
          </cell>
          <cell r="G83" t="str">
            <v xml:space="preserve"> </v>
          </cell>
          <cell r="H83" t="str">
            <v xml:space="preserve"> </v>
          </cell>
          <cell r="I83" t="str">
            <v xml:space="preserve"> </v>
          </cell>
          <cell r="J83" t="str">
            <v xml:space="preserve"> </v>
          </cell>
          <cell r="K83" t="str">
            <v xml:space="preserve"> </v>
          </cell>
          <cell r="L83" t="str">
            <v xml:space="preserve"> </v>
          </cell>
          <cell r="M83" t="str">
            <v xml:space="preserve"> </v>
          </cell>
          <cell r="N83" t="str">
            <v xml:space="preserve"> </v>
          </cell>
          <cell r="O83" t="str">
            <v xml:space="preserve"> </v>
          </cell>
          <cell r="P83" t="str">
            <v xml:space="preserve"> </v>
          </cell>
          <cell r="Q83" t="str">
            <v xml:space="preserve"> </v>
          </cell>
          <cell r="R83" t="str">
            <v xml:space="preserve"> </v>
          </cell>
          <cell r="S83" t="str">
            <v xml:space="preserve"> </v>
          </cell>
          <cell r="T83" t="str">
            <v xml:space="preserve"> </v>
          </cell>
          <cell r="U83" t="str">
            <v xml:space="preserve"> </v>
          </cell>
          <cell r="V83" t="str">
            <v xml:space="preserve"> </v>
          </cell>
          <cell r="W83" t="str">
            <v xml:space="preserve"> </v>
          </cell>
          <cell r="X83" t="str">
            <v xml:space="preserve"> </v>
          </cell>
          <cell r="Y83" t="str">
            <v xml:space="preserve"> </v>
          </cell>
          <cell r="AA83">
            <v>0</v>
          </cell>
          <cell r="AB83">
            <v>4659.6619999999994</v>
          </cell>
        </row>
        <row r="84">
          <cell r="A84">
            <v>10080</v>
          </cell>
          <cell r="B84">
            <v>2101</v>
          </cell>
          <cell r="C84" t="str">
            <v>Espárrago de16x254mm (5/8"x10")</v>
          </cell>
          <cell r="D84" t="str">
            <v>U</v>
          </cell>
          <cell r="E84" t="str">
            <v xml:space="preserve"> </v>
          </cell>
          <cell r="F84" t="str">
            <v xml:space="preserve"> </v>
          </cell>
          <cell r="G84" t="str">
            <v xml:space="preserve"> </v>
          </cell>
          <cell r="H84" t="str">
            <v xml:space="preserve"> </v>
          </cell>
          <cell r="I84" t="str">
            <v xml:space="preserve"> </v>
          </cell>
          <cell r="J84" t="str">
            <v xml:space="preserve"> </v>
          </cell>
          <cell r="K84" t="str">
            <v xml:space="preserve"> </v>
          </cell>
          <cell r="L84" t="str">
            <v xml:space="preserve"> </v>
          </cell>
          <cell r="M84" t="str">
            <v xml:space="preserve"> </v>
          </cell>
          <cell r="N84" t="str">
            <v xml:space="preserve"> </v>
          </cell>
          <cell r="O84" t="str">
            <v xml:space="preserve"> </v>
          </cell>
          <cell r="P84" t="str">
            <v xml:space="preserve"> </v>
          </cell>
          <cell r="Q84" t="str">
            <v xml:space="preserve"> </v>
          </cell>
          <cell r="R84">
            <v>6</v>
          </cell>
          <cell r="S84" t="str">
            <v xml:space="preserve"> </v>
          </cell>
          <cell r="T84" t="str">
            <v xml:space="preserve"> </v>
          </cell>
          <cell r="U84" t="str">
            <v xml:space="preserve"> </v>
          </cell>
          <cell r="V84" t="str">
            <v xml:space="preserve"> </v>
          </cell>
          <cell r="W84" t="str">
            <v xml:space="preserve"> </v>
          </cell>
          <cell r="X84" t="str">
            <v xml:space="preserve"> </v>
          </cell>
          <cell r="Y84" t="str">
            <v xml:space="preserve"> </v>
          </cell>
          <cell r="AA84">
            <v>6</v>
          </cell>
          <cell r="AB84">
            <v>3734.9865599999994</v>
          </cell>
        </row>
        <row r="85">
          <cell r="A85">
            <v>10081</v>
          </cell>
          <cell r="B85" t="str">
            <v>SR-19</v>
          </cell>
          <cell r="C85" t="str">
            <v>Espigo para aislador line post</v>
          </cell>
          <cell r="D85" t="str">
            <v>U</v>
          </cell>
          <cell r="E85" t="str">
            <v xml:space="preserve"> </v>
          </cell>
          <cell r="F85" t="str">
            <v xml:space="preserve"> </v>
          </cell>
          <cell r="G85" t="str">
            <v xml:space="preserve"> </v>
          </cell>
          <cell r="H85" t="str">
            <v xml:space="preserve"> </v>
          </cell>
          <cell r="I85" t="str">
            <v xml:space="preserve"> </v>
          </cell>
          <cell r="J85" t="str">
            <v xml:space="preserve"> </v>
          </cell>
          <cell r="K85" t="str">
            <v xml:space="preserve"> </v>
          </cell>
          <cell r="L85" t="str">
            <v xml:space="preserve"> </v>
          </cell>
          <cell r="M85" t="str">
            <v xml:space="preserve"> </v>
          </cell>
          <cell r="N85" t="str">
            <v xml:space="preserve"> </v>
          </cell>
          <cell r="O85" t="str">
            <v xml:space="preserve"> </v>
          </cell>
          <cell r="P85" t="str">
            <v xml:space="preserve"> </v>
          </cell>
          <cell r="Q85" t="str">
            <v xml:space="preserve"> </v>
          </cell>
          <cell r="R85" t="str">
            <v xml:space="preserve"> </v>
          </cell>
          <cell r="S85" t="str">
            <v xml:space="preserve"> </v>
          </cell>
          <cell r="T85" t="str">
            <v xml:space="preserve"> </v>
          </cell>
          <cell r="U85" t="str">
            <v xml:space="preserve"> </v>
          </cell>
          <cell r="V85" t="str">
            <v xml:space="preserve"> </v>
          </cell>
          <cell r="W85" t="str">
            <v xml:space="preserve"> </v>
          </cell>
          <cell r="X85" t="str">
            <v xml:space="preserve"> </v>
          </cell>
          <cell r="Y85" t="str">
            <v xml:space="preserve"> </v>
          </cell>
          <cell r="AA85">
            <v>0</v>
          </cell>
          <cell r="AB85">
            <v>0</v>
          </cell>
        </row>
        <row r="86">
          <cell r="A86">
            <v>10082</v>
          </cell>
          <cell r="B86">
            <v>502</v>
          </cell>
          <cell r="C86" t="str">
            <v>Espigo para cruceta de madera - 36000 psi</v>
          </cell>
          <cell r="D86" t="str">
            <v>U</v>
          </cell>
          <cell r="E86" t="str">
            <v xml:space="preserve"> </v>
          </cell>
          <cell r="F86" t="str">
            <v xml:space="preserve"> </v>
          </cell>
          <cell r="G86" t="str">
            <v xml:space="preserve"> </v>
          </cell>
          <cell r="H86" t="str">
            <v xml:space="preserve"> </v>
          </cell>
          <cell r="I86" t="str">
            <v xml:space="preserve"> </v>
          </cell>
          <cell r="J86" t="str">
            <v xml:space="preserve"> </v>
          </cell>
          <cell r="K86" t="str">
            <v xml:space="preserve"> </v>
          </cell>
          <cell r="L86" t="str">
            <v xml:space="preserve"> </v>
          </cell>
          <cell r="M86" t="str">
            <v xml:space="preserve"> </v>
          </cell>
          <cell r="N86" t="str">
            <v xml:space="preserve"> </v>
          </cell>
          <cell r="O86" t="str">
            <v xml:space="preserve"> </v>
          </cell>
          <cell r="P86" t="str">
            <v xml:space="preserve"> </v>
          </cell>
          <cell r="Q86" t="str">
            <v xml:space="preserve"> </v>
          </cell>
          <cell r="R86" t="str">
            <v xml:space="preserve"> </v>
          </cell>
          <cell r="S86" t="str">
            <v xml:space="preserve"> </v>
          </cell>
          <cell r="T86" t="str">
            <v xml:space="preserve"> </v>
          </cell>
          <cell r="U86" t="str">
            <v xml:space="preserve"> </v>
          </cell>
          <cell r="V86" t="str">
            <v xml:space="preserve"> </v>
          </cell>
          <cell r="W86" t="str">
            <v xml:space="preserve"> </v>
          </cell>
          <cell r="X86" t="str">
            <v xml:space="preserve"> </v>
          </cell>
          <cell r="Y86" t="str">
            <v xml:space="preserve"> </v>
          </cell>
          <cell r="AA86">
            <v>0</v>
          </cell>
          <cell r="AB86">
            <v>0</v>
          </cell>
        </row>
        <row r="87">
          <cell r="A87">
            <v>10083</v>
          </cell>
          <cell r="B87" t="str">
            <v>SR-20</v>
          </cell>
          <cell r="C87" t="str">
            <v>Espigo para cruceta metálica</v>
          </cell>
          <cell r="D87" t="str">
            <v>U</v>
          </cell>
          <cell r="E87" t="str">
            <v xml:space="preserve"> </v>
          </cell>
          <cell r="F87" t="str">
            <v xml:space="preserve"> </v>
          </cell>
          <cell r="G87" t="str">
            <v xml:space="preserve"> </v>
          </cell>
          <cell r="H87" t="str">
            <v xml:space="preserve"> </v>
          </cell>
          <cell r="I87" t="str">
            <v xml:space="preserve"> </v>
          </cell>
          <cell r="J87" t="str">
            <v xml:space="preserve"> </v>
          </cell>
          <cell r="K87" t="str">
            <v xml:space="preserve"> </v>
          </cell>
          <cell r="L87" t="str">
            <v xml:space="preserve"> </v>
          </cell>
          <cell r="M87" t="str">
            <v xml:space="preserve"> </v>
          </cell>
          <cell r="N87" t="str">
            <v xml:space="preserve"> </v>
          </cell>
          <cell r="O87" t="str">
            <v xml:space="preserve"> </v>
          </cell>
          <cell r="P87" t="str">
            <v xml:space="preserve"> </v>
          </cell>
          <cell r="Q87" t="str">
            <v xml:space="preserve"> </v>
          </cell>
          <cell r="R87" t="str">
            <v xml:space="preserve"> </v>
          </cell>
          <cell r="S87" t="str">
            <v xml:space="preserve"> </v>
          </cell>
          <cell r="T87" t="str">
            <v xml:space="preserve"> </v>
          </cell>
          <cell r="U87" t="str">
            <v xml:space="preserve"> </v>
          </cell>
          <cell r="V87" t="str">
            <v xml:space="preserve"> </v>
          </cell>
          <cell r="W87" t="str">
            <v xml:space="preserve"> </v>
          </cell>
          <cell r="X87" t="str">
            <v xml:space="preserve"> </v>
          </cell>
          <cell r="Y87" t="str">
            <v xml:space="preserve"> </v>
          </cell>
          <cell r="AA87">
            <v>0</v>
          </cell>
          <cell r="AB87">
            <v>0</v>
          </cell>
        </row>
        <row r="88">
          <cell r="A88">
            <v>10084</v>
          </cell>
          <cell r="B88" t="str">
            <v>SR-21</v>
          </cell>
          <cell r="C88" t="str">
            <v>Espigo para extremo de poste</v>
          </cell>
          <cell r="D88" t="str">
            <v>U</v>
          </cell>
          <cell r="E88" t="str">
            <v xml:space="preserve"> </v>
          </cell>
          <cell r="F88" t="str">
            <v xml:space="preserve"> </v>
          </cell>
          <cell r="G88" t="str">
            <v xml:space="preserve"> </v>
          </cell>
          <cell r="H88" t="str">
            <v xml:space="preserve"> </v>
          </cell>
          <cell r="I88" t="str">
            <v xml:space="preserve"> </v>
          </cell>
          <cell r="J88" t="str">
            <v xml:space="preserve"> </v>
          </cell>
          <cell r="K88" t="str">
            <v xml:space="preserve"> </v>
          </cell>
          <cell r="L88" t="str">
            <v xml:space="preserve"> </v>
          </cell>
          <cell r="M88" t="str">
            <v xml:space="preserve"> </v>
          </cell>
          <cell r="N88" t="str">
            <v xml:space="preserve"> </v>
          </cell>
          <cell r="O88" t="str">
            <v xml:space="preserve"> </v>
          </cell>
          <cell r="P88" t="str">
            <v xml:space="preserve"> </v>
          </cell>
          <cell r="Q88" t="str">
            <v xml:space="preserve"> </v>
          </cell>
          <cell r="R88" t="str">
            <v xml:space="preserve"> </v>
          </cell>
          <cell r="S88" t="str">
            <v xml:space="preserve"> </v>
          </cell>
          <cell r="T88" t="str">
            <v xml:space="preserve"> </v>
          </cell>
          <cell r="U88" t="str">
            <v xml:space="preserve"> </v>
          </cell>
          <cell r="V88" t="str">
            <v xml:space="preserve"> </v>
          </cell>
          <cell r="W88" t="str">
            <v xml:space="preserve"> </v>
          </cell>
          <cell r="X88" t="str">
            <v xml:space="preserve"> </v>
          </cell>
          <cell r="Y88" t="str">
            <v xml:space="preserve"> </v>
          </cell>
          <cell r="AA88">
            <v>0</v>
          </cell>
          <cell r="AB88">
            <v>19809.899999999998</v>
          </cell>
        </row>
        <row r="89">
          <cell r="A89">
            <v>10085</v>
          </cell>
          <cell r="B89" t="str">
            <v>SR-22</v>
          </cell>
          <cell r="C89" t="str">
            <v>Espigo para Line post cruceta metálica</v>
          </cell>
          <cell r="D89" t="str">
            <v>U</v>
          </cell>
          <cell r="E89" t="str">
            <v xml:space="preserve"> </v>
          </cell>
          <cell r="F89" t="str">
            <v xml:space="preserve"> </v>
          </cell>
          <cell r="G89" t="str">
            <v xml:space="preserve"> </v>
          </cell>
          <cell r="H89" t="str">
            <v xml:space="preserve"> </v>
          </cell>
          <cell r="I89" t="str">
            <v xml:space="preserve"> </v>
          </cell>
          <cell r="J89" t="str">
            <v xml:space="preserve"> </v>
          </cell>
          <cell r="K89" t="str">
            <v xml:space="preserve"> </v>
          </cell>
          <cell r="L89">
            <v>6</v>
          </cell>
          <cell r="M89" t="str">
            <v xml:space="preserve"> </v>
          </cell>
          <cell r="N89" t="str">
            <v xml:space="preserve"> </v>
          </cell>
          <cell r="O89" t="str">
            <v xml:space="preserve"> </v>
          </cell>
          <cell r="P89">
            <v>132</v>
          </cell>
          <cell r="Q89">
            <v>8</v>
          </cell>
          <cell r="R89" t="str">
            <v xml:space="preserve"> </v>
          </cell>
          <cell r="S89" t="str">
            <v xml:space="preserve"> </v>
          </cell>
          <cell r="T89" t="str">
            <v xml:space="preserve"> </v>
          </cell>
          <cell r="U89" t="str">
            <v xml:space="preserve"> </v>
          </cell>
          <cell r="V89" t="str">
            <v xml:space="preserve"> </v>
          </cell>
          <cell r="W89" t="str">
            <v xml:space="preserve"> </v>
          </cell>
          <cell r="X89" t="str">
            <v xml:space="preserve"> </v>
          </cell>
          <cell r="Y89" t="str">
            <v xml:space="preserve"> </v>
          </cell>
          <cell r="AA89">
            <v>146</v>
          </cell>
          <cell r="AB89">
            <v>3496.8779999999997</v>
          </cell>
        </row>
        <row r="90">
          <cell r="A90">
            <v>10086</v>
          </cell>
          <cell r="B90" t="str">
            <v>SR-27</v>
          </cell>
          <cell r="C90" t="str">
            <v>Fotocelda</v>
          </cell>
          <cell r="D90" t="str">
            <v>U</v>
          </cell>
          <cell r="E90" t="str">
            <v xml:space="preserve"> </v>
          </cell>
          <cell r="F90" t="str">
            <v xml:space="preserve"> </v>
          </cell>
          <cell r="G90" t="str">
            <v xml:space="preserve"> </v>
          </cell>
          <cell r="H90" t="str">
            <v xml:space="preserve"> </v>
          </cell>
          <cell r="I90" t="str">
            <v xml:space="preserve"> </v>
          </cell>
          <cell r="J90" t="str">
            <v xml:space="preserve"> </v>
          </cell>
          <cell r="K90" t="str">
            <v xml:space="preserve"> </v>
          </cell>
          <cell r="L90" t="str">
            <v xml:space="preserve"> </v>
          </cell>
          <cell r="M90" t="str">
            <v xml:space="preserve"> </v>
          </cell>
          <cell r="N90" t="str">
            <v xml:space="preserve"> </v>
          </cell>
          <cell r="O90" t="str">
            <v xml:space="preserve"> </v>
          </cell>
          <cell r="P90" t="str">
            <v xml:space="preserve"> </v>
          </cell>
          <cell r="Q90" t="str">
            <v xml:space="preserve"> </v>
          </cell>
          <cell r="R90" t="str">
            <v xml:space="preserve"> </v>
          </cell>
          <cell r="S90" t="str">
            <v xml:space="preserve"> </v>
          </cell>
          <cell r="T90" t="str">
            <v xml:space="preserve"> </v>
          </cell>
          <cell r="U90" t="str">
            <v xml:space="preserve"> </v>
          </cell>
          <cell r="V90" t="str">
            <v xml:space="preserve"> </v>
          </cell>
          <cell r="W90" t="str">
            <v xml:space="preserve"> </v>
          </cell>
          <cell r="X90" t="str">
            <v xml:space="preserve"> </v>
          </cell>
          <cell r="Y90" t="str">
            <v xml:space="preserve"> </v>
          </cell>
          <cell r="AA90">
            <v>0</v>
          </cell>
          <cell r="AB90">
            <v>15175.583999999999</v>
          </cell>
        </row>
        <row r="91">
          <cell r="A91">
            <v>10087</v>
          </cell>
          <cell r="B91">
            <v>5508</v>
          </cell>
          <cell r="C91" t="str">
            <v>Fusible tipo H de 2 A.</v>
          </cell>
          <cell r="D91" t="str">
            <v>U</v>
          </cell>
          <cell r="E91" t="str">
            <v xml:space="preserve"> </v>
          </cell>
          <cell r="F91" t="str">
            <v xml:space="preserve"> </v>
          </cell>
          <cell r="G91" t="str">
            <v xml:space="preserve"> </v>
          </cell>
          <cell r="H91" t="str">
            <v xml:space="preserve"> </v>
          </cell>
          <cell r="I91" t="str">
            <v xml:space="preserve"> </v>
          </cell>
          <cell r="J91" t="str">
            <v xml:space="preserve"> </v>
          </cell>
          <cell r="K91" t="str">
            <v xml:space="preserve"> </v>
          </cell>
          <cell r="L91" t="str">
            <v xml:space="preserve"> </v>
          </cell>
          <cell r="M91" t="str">
            <v xml:space="preserve"> </v>
          </cell>
          <cell r="N91" t="str">
            <v xml:space="preserve"> </v>
          </cell>
          <cell r="O91" t="str">
            <v xml:space="preserve"> </v>
          </cell>
          <cell r="P91" t="str">
            <v xml:space="preserve"> </v>
          </cell>
          <cell r="Q91" t="str">
            <v xml:space="preserve"> </v>
          </cell>
          <cell r="R91" t="str">
            <v xml:space="preserve"> </v>
          </cell>
          <cell r="S91" t="str">
            <v xml:space="preserve"> </v>
          </cell>
          <cell r="T91" t="str">
            <v xml:space="preserve"> </v>
          </cell>
          <cell r="U91" t="str">
            <v xml:space="preserve"> </v>
          </cell>
          <cell r="V91">
            <v>8</v>
          </cell>
          <cell r="W91" t="str">
            <v xml:space="preserve"> </v>
          </cell>
          <cell r="X91" t="str">
            <v xml:space="preserve"> </v>
          </cell>
          <cell r="Y91" t="str">
            <v xml:space="preserve"> </v>
          </cell>
          <cell r="AA91">
            <v>8</v>
          </cell>
          <cell r="AB91">
            <v>2401.2000000000003</v>
          </cell>
        </row>
        <row r="92">
          <cell r="A92">
            <v>10088</v>
          </cell>
          <cell r="B92">
            <v>5521</v>
          </cell>
          <cell r="C92" t="str">
            <v>Fusible tipo T</v>
          </cell>
          <cell r="D92" t="str">
            <v>U</v>
          </cell>
          <cell r="E92" t="str">
            <v xml:space="preserve"> </v>
          </cell>
          <cell r="F92" t="str">
            <v xml:space="preserve"> </v>
          </cell>
          <cell r="G92" t="str">
            <v xml:space="preserve"> </v>
          </cell>
          <cell r="H92" t="str">
            <v xml:space="preserve"> </v>
          </cell>
          <cell r="I92" t="str">
            <v xml:space="preserve"> </v>
          </cell>
          <cell r="J92" t="str">
            <v xml:space="preserve"> </v>
          </cell>
          <cell r="K92" t="str">
            <v xml:space="preserve"> </v>
          </cell>
          <cell r="L92" t="str">
            <v xml:space="preserve"> </v>
          </cell>
          <cell r="M92" t="str">
            <v xml:space="preserve"> </v>
          </cell>
          <cell r="N92" t="str">
            <v xml:space="preserve"> </v>
          </cell>
          <cell r="O92" t="str">
            <v xml:space="preserve"> </v>
          </cell>
          <cell r="P92" t="str">
            <v xml:space="preserve"> </v>
          </cell>
          <cell r="Q92" t="str">
            <v xml:space="preserve"> </v>
          </cell>
          <cell r="R92" t="str">
            <v xml:space="preserve"> </v>
          </cell>
          <cell r="S92" t="str">
            <v xml:space="preserve"> </v>
          </cell>
          <cell r="T92" t="str">
            <v xml:space="preserve"> </v>
          </cell>
          <cell r="U92" t="str">
            <v xml:space="preserve"> </v>
          </cell>
          <cell r="V92" t="str">
            <v xml:space="preserve"> </v>
          </cell>
          <cell r="W92">
            <v>4</v>
          </cell>
          <cell r="X92" t="str">
            <v xml:space="preserve"> </v>
          </cell>
          <cell r="Y92" t="str">
            <v xml:space="preserve"> </v>
          </cell>
          <cell r="AA92">
            <v>4</v>
          </cell>
          <cell r="AB92">
            <v>2494.58</v>
          </cell>
        </row>
        <row r="93">
          <cell r="A93">
            <v>10089</v>
          </cell>
          <cell r="B93">
            <v>5513</v>
          </cell>
          <cell r="C93" t="str">
            <v>Fusibles de tipo K - 10 A.</v>
          </cell>
          <cell r="D93" t="str">
            <v>U</v>
          </cell>
          <cell r="E93" t="str">
            <v xml:space="preserve"> </v>
          </cell>
          <cell r="F93" t="str">
            <v xml:space="preserve"> </v>
          </cell>
          <cell r="G93" t="str">
            <v xml:space="preserve"> </v>
          </cell>
          <cell r="H93" t="str">
            <v xml:space="preserve"> </v>
          </cell>
          <cell r="I93" t="str">
            <v xml:space="preserve"> </v>
          </cell>
          <cell r="J93" t="str">
            <v xml:space="preserve"> </v>
          </cell>
          <cell r="K93" t="str">
            <v xml:space="preserve"> </v>
          </cell>
          <cell r="L93" t="str">
            <v xml:space="preserve"> </v>
          </cell>
          <cell r="M93" t="str">
            <v xml:space="preserve"> </v>
          </cell>
          <cell r="N93" t="str">
            <v xml:space="preserve"> </v>
          </cell>
          <cell r="O93" t="str">
            <v xml:space="preserve"> </v>
          </cell>
          <cell r="P93" t="str">
            <v xml:space="preserve"> </v>
          </cell>
          <cell r="Q93" t="str">
            <v xml:space="preserve"> </v>
          </cell>
          <cell r="R93" t="str">
            <v xml:space="preserve"> </v>
          </cell>
          <cell r="S93" t="str">
            <v xml:space="preserve"> </v>
          </cell>
          <cell r="T93" t="str">
            <v xml:space="preserve"> </v>
          </cell>
          <cell r="U93" t="str">
            <v xml:space="preserve"> </v>
          </cell>
          <cell r="V93" t="str">
            <v xml:space="preserve"> </v>
          </cell>
          <cell r="W93" t="str">
            <v xml:space="preserve"> </v>
          </cell>
          <cell r="X93" t="str">
            <v xml:space="preserve"> </v>
          </cell>
          <cell r="Y93" t="str">
            <v xml:space="preserve"> </v>
          </cell>
          <cell r="AA93">
            <v>0</v>
          </cell>
          <cell r="AB93">
            <v>2401.1999999999998</v>
          </cell>
        </row>
        <row r="94">
          <cell r="A94">
            <v>10090</v>
          </cell>
          <cell r="B94">
            <v>5510</v>
          </cell>
          <cell r="C94" t="str">
            <v>Fusibles de tipo K - 3 A.</v>
          </cell>
          <cell r="D94" t="str">
            <v>U</v>
          </cell>
          <cell r="E94" t="str">
            <v xml:space="preserve"> </v>
          </cell>
          <cell r="F94" t="str">
            <v xml:space="preserve"> </v>
          </cell>
          <cell r="G94" t="str">
            <v xml:space="preserve"> </v>
          </cell>
          <cell r="H94" t="str">
            <v xml:space="preserve"> </v>
          </cell>
          <cell r="I94" t="str">
            <v xml:space="preserve"> </v>
          </cell>
          <cell r="J94" t="str">
            <v xml:space="preserve"> </v>
          </cell>
          <cell r="K94" t="str">
            <v xml:space="preserve"> </v>
          </cell>
          <cell r="L94" t="str">
            <v xml:space="preserve"> </v>
          </cell>
          <cell r="M94" t="str">
            <v xml:space="preserve"> </v>
          </cell>
          <cell r="N94" t="str">
            <v xml:space="preserve"> </v>
          </cell>
          <cell r="O94" t="str">
            <v xml:space="preserve"> </v>
          </cell>
          <cell r="P94" t="str">
            <v xml:space="preserve"> </v>
          </cell>
          <cell r="Q94" t="str">
            <v xml:space="preserve"> </v>
          </cell>
          <cell r="R94" t="str">
            <v xml:space="preserve"> </v>
          </cell>
          <cell r="S94" t="str">
            <v xml:space="preserve"> </v>
          </cell>
          <cell r="T94" t="str">
            <v xml:space="preserve"> </v>
          </cell>
          <cell r="U94" t="str">
            <v xml:space="preserve"> </v>
          </cell>
          <cell r="V94" t="str">
            <v xml:space="preserve"> </v>
          </cell>
          <cell r="W94" t="str">
            <v xml:space="preserve"> </v>
          </cell>
          <cell r="X94" t="str">
            <v xml:space="preserve"> </v>
          </cell>
          <cell r="Y94" t="str">
            <v xml:space="preserve"> </v>
          </cell>
          <cell r="AA94">
            <v>0</v>
          </cell>
          <cell r="AB94">
            <v>2401.1999999999998</v>
          </cell>
        </row>
        <row r="95">
          <cell r="A95">
            <v>10091</v>
          </cell>
          <cell r="B95">
            <v>701</v>
          </cell>
          <cell r="C95" t="str">
            <v>Grapa de retención tipo pasante en aleación de aluminio</v>
          </cell>
          <cell r="D95" t="str">
            <v>U</v>
          </cell>
          <cell r="E95" t="str">
            <v xml:space="preserve"> </v>
          </cell>
          <cell r="F95" t="str">
            <v xml:space="preserve"> </v>
          </cell>
          <cell r="G95" t="str">
            <v xml:space="preserve"> </v>
          </cell>
          <cell r="H95" t="str">
            <v xml:space="preserve"> </v>
          </cell>
          <cell r="I95" t="str">
            <v xml:space="preserve"> </v>
          </cell>
          <cell r="J95" t="str">
            <v xml:space="preserve"> </v>
          </cell>
          <cell r="K95">
            <v>14</v>
          </cell>
          <cell r="L95">
            <v>12</v>
          </cell>
          <cell r="M95" t="str">
            <v xml:space="preserve"> </v>
          </cell>
          <cell r="N95" t="str">
            <v xml:space="preserve"> </v>
          </cell>
          <cell r="O95" t="str">
            <v xml:space="preserve"> </v>
          </cell>
          <cell r="P95" t="str">
            <v xml:space="preserve"> </v>
          </cell>
          <cell r="Q95" t="str">
            <v xml:space="preserve"> </v>
          </cell>
          <cell r="R95" t="str">
            <v xml:space="preserve"> </v>
          </cell>
          <cell r="S95" t="str">
            <v xml:space="preserve"> </v>
          </cell>
          <cell r="T95" t="str">
            <v xml:space="preserve"> </v>
          </cell>
          <cell r="U95" t="str">
            <v xml:space="preserve"> </v>
          </cell>
          <cell r="V95" t="str">
            <v xml:space="preserve"> </v>
          </cell>
          <cell r="W95" t="str">
            <v xml:space="preserve"> </v>
          </cell>
          <cell r="X95" t="str">
            <v xml:space="preserve"> </v>
          </cell>
          <cell r="Y95" t="str">
            <v xml:space="preserve"> </v>
          </cell>
          <cell r="AA95">
            <v>26</v>
          </cell>
          <cell r="AB95">
            <v>10295</v>
          </cell>
        </row>
        <row r="96">
          <cell r="A96">
            <v>10092</v>
          </cell>
          <cell r="B96">
            <v>703</v>
          </cell>
          <cell r="C96" t="str">
            <v>Grapa de retención tipo pasante en aleación de aluminio. ACSR # 2</v>
          </cell>
          <cell r="D96" t="str">
            <v>U</v>
          </cell>
          <cell r="E96" t="str">
            <v xml:space="preserve"> </v>
          </cell>
          <cell r="F96" t="str">
            <v xml:space="preserve"> </v>
          </cell>
          <cell r="G96" t="str">
            <v xml:space="preserve"> </v>
          </cell>
          <cell r="H96" t="str">
            <v xml:space="preserve"> </v>
          </cell>
          <cell r="I96" t="str">
            <v xml:space="preserve"> </v>
          </cell>
          <cell r="J96" t="str">
            <v xml:space="preserve"> </v>
          </cell>
          <cell r="K96" t="str">
            <v xml:space="preserve"> </v>
          </cell>
          <cell r="L96" t="str">
            <v xml:space="preserve"> </v>
          </cell>
          <cell r="M96" t="str">
            <v xml:space="preserve"> </v>
          </cell>
          <cell r="N96" t="str">
            <v xml:space="preserve"> </v>
          </cell>
          <cell r="O96" t="str">
            <v xml:space="preserve"> </v>
          </cell>
          <cell r="P96" t="str">
            <v xml:space="preserve"> </v>
          </cell>
          <cell r="Q96" t="str">
            <v xml:space="preserve"> </v>
          </cell>
          <cell r="R96">
            <v>12</v>
          </cell>
          <cell r="S96" t="str">
            <v xml:space="preserve"> </v>
          </cell>
          <cell r="T96" t="str">
            <v xml:space="preserve"> </v>
          </cell>
          <cell r="U96" t="str">
            <v xml:space="preserve"> </v>
          </cell>
          <cell r="V96" t="str">
            <v xml:space="preserve"> </v>
          </cell>
          <cell r="W96" t="str">
            <v xml:space="preserve"> </v>
          </cell>
          <cell r="X96" t="str">
            <v xml:space="preserve"> </v>
          </cell>
          <cell r="Y96" t="str">
            <v xml:space="preserve"> </v>
          </cell>
          <cell r="AA96">
            <v>12</v>
          </cell>
          <cell r="AB96">
            <v>10295</v>
          </cell>
        </row>
        <row r="97">
          <cell r="A97">
            <v>10093</v>
          </cell>
          <cell r="B97">
            <v>772</v>
          </cell>
          <cell r="C97" t="str">
            <v>Grapa prensora de tres pernos</v>
          </cell>
          <cell r="D97" t="str">
            <v>U</v>
          </cell>
          <cell r="E97" t="str">
            <v xml:space="preserve"> </v>
          </cell>
          <cell r="F97" t="str">
            <v xml:space="preserve"> </v>
          </cell>
          <cell r="G97" t="str">
            <v xml:space="preserve"> </v>
          </cell>
          <cell r="H97" t="str">
            <v xml:space="preserve"> </v>
          </cell>
          <cell r="I97" t="str">
            <v xml:space="preserve"> </v>
          </cell>
          <cell r="J97" t="str">
            <v xml:space="preserve"> </v>
          </cell>
          <cell r="K97" t="str">
            <v xml:space="preserve"> </v>
          </cell>
          <cell r="L97" t="str">
            <v xml:space="preserve"> </v>
          </cell>
          <cell r="M97">
            <v>30</v>
          </cell>
          <cell r="N97" t="str">
            <v xml:space="preserve"> </v>
          </cell>
          <cell r="O97" t="str">
            <v xml:space="preserve"> </v>
          </cell>
          <cell r="P97" t="str">
            <v xml:space="preserve"> </v>
          </cell>
          <cell r="Q97" t="str">
            <v xml:space="preserve"> </v>
          </cell>
          <cell r="R97" t="str">
            <v xml:space="preserve"> </v>
          </cell>
          <cell r="S97" t="str">
            <v xml:space="preserve"> </v>
          </cell>
          <cell r="T97" t="str">
            <v xml:space="preserve"> </v>
          </cell>
          <cell r="U97" t="str">
            <v xml:space="preserve"> </v>
          </cell>
          <cell r="V97" t="str">
            <v xml:space="preserve"> </v>
          </cell>
          <cell r="W97" t="str">
            <v xml:space="preserve"> </v>
          </cell>
          <cell r="X97" t="str">
            <v xml:space="preserve"> </v>
          </cell>
          <cell r="Y97" t="str">
            <v xml:space="preserve"> </v>
          </cell>
          <cell r="AA97">
            <v>30</v>
          </cell>
          <cell r="AB97">
            <v>13360.676999999998</v>
          </cell>
        </row>
        <row r="98">
          <cell r="A98">
            <v>10094</v>
          </cell>
          <cell r="B98">
            <v>771</v>
          </cell>
          <cell r="C98" t="str">
            <v>Grapa prensora de tres pernos de 3/8"x 1 1/2"x6"-Perno de 1/2"</v>
          </cell>
          <cell r="D98" t="str">
            <v>U</v>
          </cell>
          <cell r="E98" t="str">
            <v xml:space="preserve"> </v>
          </cell>
          <cell r="F98" t="str">
            <v xml:space="preserve"> </v>
          </cell>
          <cell r="G98" t="str">
            <v xml:space="preserve"> </v>
          </cell>
          <cell r="H98" t="str">
            <v xml:space="preserve"> </v>
          </cell>
          <cell r="I98" t="str">
            <v xml:space="preserve"> </v>
          </cell>
          <cell r="J98" t="str">
            <v xml:space="preserve"> </v>
          </cell>
          <cell r="K98" t="str">
            <v xml:space="preserve"> </v>
          </cell>
          <cell r="L98" t="str">
            <v xml:space="preserve"> </v>
          </cell>
          <cell r="M98" t="str">
            <v xml:space="preserve"> </v>
          </cell>
          <cell r="N98">
            <v>140</v>
          </cell>
          <cell r="O98" t="str">
            <v xml:space="preserve"> </v>
          </cell>
          <cell r="P98" t="str">
            <v xml:space="preserve"> </v>
          </cell>
          <cell r="Q98" t="str">
            <v xml:space="preserve"> </v>
          </cell>
          <cell r="R98" t="str">
            <v xml:space="preserve"> </v>
          </cell>
          <cell r="S98" t="str">
            <v xml:space="preserve"> </v>
          </cell>
          <cell r="T98" t="str">
            <v xml:space="preserve"> </v>
          </cell>
          <cell r="U98" t="str">
            <v xml:space="preserve"> </v>
          </cell>
          <cell r="V98" t="str">
            <v xml:space="preserve"> </v>
          </cell>
          <cell r="W98" t="str">
            <v xml:space="preserve"> </v>
          </cell>
          <cell r="X98" t="str">
            <v xml:space="preserve"> </v>
          </cell>
          <cell r="Y98" t="str">
            <v xml:space="preserve"> </v>
          </cell>
          <cell r="AA98">
            <v>140</v>
          </cell>
          <cell r="AB98">
            <v>8619.2639999999992</v>
          </cell>
        </row>
        <row r="99">
          <cell r="A99">
            <v>10095</v>
          </cell>
          <cell r="B99">
            <v>1103</v>
          </cell>
          <cell r="C99" t="str">
            <v>Guardacabo en acero 3/8"</v>
          </cell>
          <cell r="D99" t="str">
            <v>U</v>
          </cell>
          <cell r="E99" t="str">
            <v xml:space="preserve"> </v>
          </cell>
          <cell r="F99" t="str">
            <v xml:space="preserve"> </v>
          </cell>
          <cell r="G99" t="str">
            <v xml:space="preserve"> </v>
          </cell>
          <cell r="H99" t="str">
            <v xml:space="preserve"> </v>
          </cell>
          <cell r="I99" t="str">
            <v xml:space="preserve"> </v>
          </cell>
          <cell r="J99" t="str">
            <v xml:space="preserve"> </v>
          </cell>
          <cell r="K99" t="str">
            <v xml:space="preserve"> </v>
          </cell>
          <cell r="L99" t="str">
            <v xml:space="preserve"> </v>
          </cell>
          <cell r="M99" t="str">
            <v xml:space="preserve"> </v>
          </cell>
          <cell r="N99">
            <v>35</v>
          </cell>
          <cell r="O99" t="str">
            <v xml:space="preserve"> </v>
          </cell>
          <cell r="P99" t="str">
            <v xml:space="preserve"> </v>
          </cell>
          <cell r="Q99" t="str">
            <v xml:space="preserve"> </v>
          </cell>
          <cell r="R99" t="str">
            <v xml:space="preserve"> </v>
          </cell>
          <cell r="S99" t="str">
            <v xml:space="preserve"> </v>
          </cell>
          <cell r="T99" t="str">
            <v xml:space="preserve"> </v>
          </cell>
          <cell r="U99" t="str">
            <v xml:space="preserve"> </v>
          </cell>
          <cell r="V99" t="str">
            <v xml:space="preserve"> </v>
          </cell>
          <cell r="W99" t="str">
            <v xml:space="preserve"> </v>
          </cell>
          <cell r="X99" t="str">
            <v xml:space="preserve"> </v>
          </cell>
          <cell r="Y99" t="str">
            <v xml:space="preserve"> </v>
          </cell>
          <cell r="AA99">
            <v>35</v>
          </cell>
          <cell r="AB99">
            <v>1305.6959999999999</v>
          </cell>
        </row>
        <row r="100">
          <cell r="A100">
            <v>10096</v>
          </cell>
          <cell r="B100">
            <v>1102</v>
          </cell>
          <cell r="C100" t="str">
            <v>Guardacabo en acero para 1/4"</v>
          </cell>
          <cell r="D100" t="str">
            <v>U</v>
          </cell>
          <cell r="E100" t="str">
            <v xml:space="preserve"> </v>
          </cell>
          <cell r="F100" t="str">
            <v xml:space="preserve"> </v>
          </cell>
          <cell r="G100" t="str">
            <v xml:space="preserve"> </v>
          </cell>
          <cell r="H100" t="str">
            <v xml:space="preserve"> </v>
          </cell>
          <cell r="I100" t="str">
            <v xml:space="preserve"> </v>
          </cell>
          <cell r="J100" t="str">
            <v xml:space="preserve"> </v>
          </cell>
          <cell r="K100" t="str">
            <v xml:space="preserve"> </v>
          </cell>
          <cell r="L100" t="str">
            <v xml:space="preserve"> </v>
          </cell>
          <cell r="M100">
            <v>15</v>
          </cell>
          <cell r="N100" t="str">
            <v xml:space="preserve"> </v>
          </cell>
          <cell r="O100" t="str">
            <v xml:space="preserve"> </v>
          </cell>
          <cell r="P100" t="str">
            <v xml:space="preserve"> </v>
          </cell>
          <cell r="Q100" t="str">
            <v xml:space="preserve"> </v>
          </cell>
          <cell r="R100" t="str">
            <v xml:space="preserve"> </v>
          </cell>
          <cell r="S100" t="str">
            <v xml:space="preserve"> </v>
          </cell>
          <cell r="T100" t="str">
            <v xml:space="preserve"> </v>
          </cell>
          <cell r="U100" t="str">
            <v xml:space="preserve"> </v>
          </cell>
          <cell r="V100" t="str">
            <v xml:space="preserve"> </v>
          </cell>
          <cell r="W100" t="str">
            <v xml:space="preserve"> </v>
          </cell>
          <cell r="X100" t="str">
            <v xml:space="preserve"> </v>
          </cell>
          <cell r="Y100" t="str">
            <v xml:space="preserve"> </v>
          </cell>
          <cell r="AA100">
            <v>15</v>
          </cell>
          <cell r="AB100">
            <v>1067.1999999999998</v>
          </cell>
        </row>
        <row r="101">
          <cell r="A101">
            <v>10097</v>
          </cell>
          <cell r="B101">
            <v>1292</v>
          </cell>
          <cell r="C101" t="str">
            <v>Hebilla para cinta Band-it de 5/8"</v>
          </cell>
          <cell r="D101" t="str">
            <v>U</v>
          </cell>
          <cell r="E101" t="str">
            <v xml:space="preserve"> </v>
          </cell>
          <cell r="F101" t="str">
            <v xml:space="preserve"> </v>
          </cell>
          <cell r="G101" t="str">
            <v xml:space="preserve"> </v>
          </cell>
          <cell r="H101" t="str">
            <v xml:space="preserve"> </v>
          </cell>
          <cell r="I101">
            <v>56</v>
          </cell>
          <cell r="J101" t="str">
            <v xml:space="preserve"> </v>
          </cell>
          <cell r="K101" t="str">
            <v xml:space="preserve"> </v>
          </cell>
          <cell r="L101" t="str">
            <v xml:space="preserve"> </v>
          </cell>
          <cell r="M101" t="str">
            <v xml:space="preserve"> </v>
          </cell>
          <cell r="N101" t="str">
            <v xml:space="preserve"> </v>
          </cell>
          <cell r="O101" t="str">
            <v xml:space="preserve"> </v>
          </cell>
          <cell r="P101" t="str">
            <v xml:space="preserve"> </v>
          </cell>
          <cell r="Q101" t="str">
            <v xml:space="preserve"> </v>
          </cell>
          <cell r="R101" t="str">
            <v xml:space="preserve"> </v>
          </cell>
          <cell r="S101">
            <v>24</v>
          </cell>
          <cell r="T101" t="str">
            <v xml:space="preserve"> </v>
          </cell>
          <cell r="U101" t="str">
            <v xml:space="preserve"> </v>
          </cell>
          <cell r="V101">
            <v>8</v>
          </cell>
          <cell r="W101" t="str">
            <v xml:space="preserve"> </v>
          </cell>
          <cell r="X101" t="str">
            <v xml:space="preserve"> </v>
          </cell>
          <cell r="Y101" t="str">
            <v xml:space="preserve"> </v>
          </cell>
          <cell r="AA101">
            <v>88</v>
          </cell>
          <cell r="AB101">
            <v>830.41499999999985</v>
          </cell>
        </row>
        <row r="102">
          <cell r="A102">
            <v>10098</v>
          </cell>
          <cell r="B102">
            <v>1332</v>
          </cell>
          <cell r="C102" t="str">
            <v>Herraje para templete en guitarra</v>
          </cell>
          <cell r="D102" t="str">
            <v>U</v>
          </cell>
          <cell r="E102" t="str">
            <v xml:space="preserve"> </v>
          </cell>
          <cell r="F102" t="str">
            <v xml:space="preserve"> </v>
          </cell>
          <cell r="G102" t="str">
            <v xml:space="preserve"> </v>
          </cell>
          <cell r="H102" t="str">
            <v xml:space="preserve"> </v>
          </cell>
          <cell r="I102" t="str">
            <v xml:space="preserve"> </v>
          </cell>
          <cell r="J102" t="str">
            <v xml:space="preserve"> </v>
          </cell>
          <cell r="K102" t="str">
            <v xml:space="preserve"> </v>
          </cell>
          <cell r="L102" t="str">
            <v xml:space="preserve"> </v>
          </cell>
          <cell r="M102" t="str">
            <v xml:space="preserve"> </v>
          </cell>
          <cell r="N102" t="str">
            <v xml:space="preserve"> </v>
          </cell>
          <cell r="O102" t="str">
            <v xml:space="preserve"> </v>
          </cell>
          <cell r="P102" t="str">
            <v xml:space="preserve"> </v>
          </cell>
          <cell r="Q102" t="str">
            <v xml:space="preserve"> </v>
          </cell>
          <cell r="R102" t="str">
            <v xml:space="preserve"> </v>
          </cell>
          <cell r="S102" t="str">
            <v xml:space="preserve"> </v>
          </cell>
          <cell r="T102" t="str">
            <v xml:space="preserve"> </v>
          </cell>
          <cell r="U102" t="str">
            <v xml:space="preserve"> </v>
          </cell>
          <cell r="V102" t="str">
            <v xml:space="preserve"> </v>
          </cell>
          <cell r="W102" t="str">
            <v xml:space="preserve"> </v>
          </cell>
          <cell r="X102" t="str">
            <v xml:space="preserve"> </v>
          </cell>
          <cell r="Y102" t="str">
            <v xml:space="preserve"> </v>
          </cell>
          <cell r="AA102">
            <v>0</v>
          </cell>
          <cell r="AB102">
            <v>74437.199999999983</v>
          </cell>
        </row>
        <row r="103">
          <cell r="A103">
            <v>10099</v>
          </cell>
          <cell r="B103" t="str">
            <v>SR-24</v>
          </cell>
          <cell r="C103" t="str">
            <v>Luminaria  de Sodio 70 vatios, CBF 208/240 V</v>
          </cell>
          <cell r="D103" t="str">
            <v>U</v>
          </cell>
          <cell r="E103" t="str">
            <v xml:space="preserve"> </v>
          </cell>
          <cell r="F103" t="str">
            <v xml:space="preserve"> </v>
          </cell>
          <cell r="G103" t="str">
            <v xml:space="preserve"> </v>
          </cell>
          <cell r="H103" t="str">
            <v xml:space="preserve"> </v>
          </cell>
          <cell r="I103" t="str">
            <v xml:space="preserve"> </v>
          </cell>
          <cell r="J103" t="str">
            <v xml:space="preserve"> </v>
          </cell>
          <cell r="K103" t="str">
            <v xml:space="preserve"> </v>
          </cell>
          <cell r="L103" t="str">
            <v xml:space="preserve"> </v>
          </cell>
          <cell r="M103" t="str">
            <v xml:space="preserve"> </v>
          </cell>
          <cell r="N103" t="str">
            <v xml:space="preserve"> </v>
          </cell>
          <cell r="O103" t="str">
            <v xml:space="preserve"> </v>
          </cell>
          <cell r="P103" t="str">
            <v xml:space="preserve"> </v>
          </cell>
          <cell r="Q103" t="str">
            <v xml:space="preserve"> </v>
          </cell>
          <cell r="R103" t="str">
            <v xml:space="preserve"> </v>
          </cell>
          <cell r="S103" t="str">
            <v xml:space="preserve"> </v>
          </cell>
          <cell r="T103" t="str">
            <v xml:space="preserve"> </v>
          </cell>
          <cell r="U103" t="str">
            <v xml:space="preserve"> </v>
          </cell>
          <cell r="V103" t="str">
            <v xml:space="preserve"> </v>
          </cell>
          <cell r="W103" t="str">
            <v xml:space="preserve"> </v>
          </cell>
          <cell r="X103" t="str">
            <v xml:space="preserve"> </v>
          </cell>
          <cell r="Y103" t="str">
            <v xml:space="preserve"> </v>
          </cell>
          <cell r="AA103">
            <v>0</v>
          </cell>
          <cell r="AB103">
            <v>104318.79999999999</v>
          </cell>
        </row>
        <row r="104">
          <cell r="A104">
            <v>10100</v>
          </cell>
          <cell r="B104">
            <v>5505</v>
          </cell>
          <cell r="C104" t="str">
            <v>Pararrayos distribución 12 KV, 10 KA, Ref: 55489</v>
          </cell>
          <cell r="D104" t="str">
            <v>U</v>
          </cell>
          <cell r="E104" t="str">
            <v xml:space="preserve"> </v>
          </cell>
          <cell r="F104" t="str">
            <v xml:space="preserve"> </v>
          </cell>
          <cell r="G104" t="str">
            <v xml:space="preserve"> </v>
          </cell>
          <cell r="H104" t="str">
            <v xml:space="preserve"> </v>
          </cell>
          <cell r="I104" t="str">
            <v xml:space="preserve"> </v>
          </cell>
          <cell r="J104" t="str">
            <v xml:space="preserve"> </v>
          </cell>
          <cell r="K104" t="str">
            <v xml:space="preserve"> </v>
          </cell>
          <cell r="L104" t="str">
            <v xml:space="preserve"> </v>
          </cell>
          <cell r="M104" t="str">
            <v xml:space="preserve"> </v>
          </cell>
          <cell r="N104" t="str">
            <v xml:space="preserve"> </v>
          </cell>
          <cell r="O104" t="str">
            <v xml:space="preserve"> </v>
          </cell>
          <cell r="P104" t="str">
            <v xml:space="preserve"> </v>
          </cell>
          <cell r="Q104" t="str">
            <v xml:space="preserve"> </v>
          </cell>
          <cell r="R104" t="str">
            <v xml:space="preserve"> </v>
          </cell>
          <cell r="S104" t="str">
            <v xml:space="preserve"> </v>
          </cell>
          <cell r="T104" t="str">
            <v xml:space="preserve"> </v>
          </cell>
          <cell r="U104" t="str">
            <v xml:space="preserve"> </v>
          </cell>
          <cell r="V104">
            <v>8</v>
          </cell>
          <cell r="W104" t="str">
            <v xml:space="preserve"> </v>
          </cell>
          <cell r="X104" t="str">
            <v xml:space="preserve"> </v>
          </cell>
          <cell r="Y104" t="str">
            <v xml:space="preserve"> </v>
          </cell>
          <cell r="AA104">
            <v>8</v>
          </cell>
          <cell r="AB104">
            <v>155904.00000000003</v>
          </cell>
        </row>
        <row r="105">
          <cell r="A105">
            <v>10101</v>
          </cell>
          <cell r="B105">
            <v>0</v>
          </cell>
          <cell r="C105" t="str">
            <v>Pararrayos polimérico 30 KV, 10 KA, Ref: S1301</v>
          </cell>
          <cell r="D105" t="str">
            <v>U</v>
          </cell>
          <cell r="E105" t="str">
            <v xml:space="preserve"> </v>
          </cell>
          <cell r="F105" t="str">
            <v xml:space="preserve"> </v>
          </cell>
          <cell r="G105" t="str">
            <v xml:space="preserve"> </v>
          </cell>
          <cell r="H105" t="str">
            <v xml:space="preserve"> </v>
          </cell>
          <cell r="I105" t="str">
            <v xml:space="preserve"> </v>
          </cell>
          <cell r="J105" t="str">
            <v xml:space="preserve"> </v>
          </cell>
          <cell r="K105" t="str">
            <v xml:space="preserve"> </v>
          </cell>
          <cell r="L105" t="str">
            <v xml:space="preserve"> </v>
          </cell>
          <cell r="M105" t="str">
            <v xml:space="preserve"> </v>
          </cell>
          <cell r="N105" t="str">
            <v xml:space="preserve"> </v>
          </cell>
          <cell r="O105" t="str">
            <v xml:space="preserve"> </v>
          </cell>
          <cell r="P105" t="str">
            <v xml:space="preserve"> </v>
          </cell>
          <cell r="Q105" t="str">
            <v xml:space="preserve"> </v>
          </cell>
          <cell r="R105" t="str">
            <v xml:space="preserve"> </v>
          </cell>
          <cell r="S105" t="str">
            <v xml:space="preserve"> </v>
          </cell>
          <cell r="T105" t="str">
            <v xml:space="preserve"> </v>
          </cell>
          <cell r="U105" t="str">
            <v xml:space="preserve"> </v>
          </cell>
          <cell r="V105" t="str">
            <v xml:space="preserve"> </v>
          </cell>
          <cell r="W105" t="str">
            <v xml:space="preserve"> </v>
          </cell>
          <cell r="X105" t="str">
            <v xml:space="preserve"> </v>
          </cell>
          <cell r="Y105" t="str">
            <v xml:space="preserve"> </v>
          </cell>
          <cell r="AA105">
            <v>0</v>
          </cell>
          <cell r="AB105">
            <v>337502</v>
          </cell>
        </row>
        <row r="106">
          <cell r="A106">
            <v>10102</v>
          </cell>
          <cell r="B106">
            <v>1805</v>
          </cell>
          <cell r="C106" t="str">
            <v>Percha de cinco puestos</v>
          </cell>
          <cell r="D106" t="str">
            <v>U</v>
          </cell>
          <cell r="E106" t="str">
            <v xml:space="preserve"> </v>
          </cell>
          <cell r="F106" t="str">
            <v xml:space="preserve"> </v>
          </cell>
          <cell r="G106" t="str">
            <v xml:space="preserve"> </v>
          </cell>
          <cell r="H106" t="str">
            <v xml:space="preserve"> </v>
          </cell>
          <cell r="I106" t="str">
            <v xml:space="preserve"> </v>
          </cell>
          <cell r="J106" t="str">
            <v xml:space="preserve"> </v>
          </cell>
          <cell r="K106" t="str">
            <v xml:space="preserve"> </v>
          </cell>
          <cell r="L106" t="str">
            <v xml:space="preserve"> </v>
          </cell>
          <cell r="M106" t="str">
            <v xml:space="preserve"> </v>
          </cell>
          <cell r="N106" t="str">
            <v xml:space="preserve"> </v>
          </cell>
          <cell r="O106" t="str">
            <v xml:space="preserve"> </v>
          </cell>
          <cell r="P106" t="str">
            <v xml:space="preserve"> </v>
          </cell>
          <cell r="Q106" t="str">
            <v xml:space="preserve"> </v>
          </cell>
          <cell r="R106" t="str">
            <v xml:space="preserve"> </v>
          </cell>
          <cell r="S106" t="str">
            <v xml:space="preserve"> </v>
          </cell>
          <cell r="T106" t="str">
            <v xml:space="preserve"> </v>
          </cell>
          <cell r="U106" t="str">
            <v xml:space="preserve"> </v>
          </cell>
          <cell r="V106" t="str">
            <v xml:space="preserve"> </v>
          </cell>
          <cell r="W106" t="str">
            <v xml:space="preserve"> </v>
          </cell>
          <cell r="X106" t="str">
            <v xml:space="preserve"> </v>
          </cell>
          <cell r="Y106" t="str">
            <v xml:space="preserve"> </v>
          </cell>
          <cell r="AA106">
            <v>0</v>
          </cell>
          <cell r="AB106">
            <v>37596.255399999995</v>
          </cell>
        </row>
        <row r="107">
          <cell r="A107">
            <v>10103</v>
          </cell>
          <cell r="B107">
            <v>1804</v>
          </cell>
          <cell r="C107" t="str">
            <v>Percha de cuatro puestos</v>
          </cell>
          <cell r="D107" t="str">
            <v>U</v>
          </cell>
          <cell r="E107" t="str">
            <v xml:space="preserve"> </v>
          </cell>
          <cell r="F107" t="str">
            <v xml:space="preserve"> </v>
          </cell>
          <cell r="G107" t="str">
            <v xml:space="preserve"> </v>
          </cell>
          <cell r="H107" t="str">
            <v xml:space="preserve"> </v>
          </cell>
          <cell r="I107" t="str">
            <v xml:space="preserve"> </v>
          </cell>
          <cell r="J107" t="str">
            <v xml:space="preserve"> </v>
          </cell>
          <cell r="K107" t="str">
            <v xml:space="preserve"> </v>
          </cell>
          <cell r="L107" t="str">
            <v xml:space="preserve"> </v>
          </cell>
          <cell r="M107" t="str">
            <v xml:space="preserve"> </v>
          </cell>
          <cell r="N107" t="str">
            <v xml:space="preserve"> </v>
          </cell>
          <cell r="O107" t="str">
            <v xml:space="preserve"> </v>
          </cell>
          <cell r="P107" t="str">
            <v xml:space="preserve"> </v>
          </cell>
          <cell r="Q107" t="str">
            <v xml:space="preserve"> </v>
          </cell>
          <cell r="R107" t="str">
            <v xml:space="preserve"> </v>
          </cell>
          <cell r="S107" t="str">
            <v xml:space="preserve"> </v>
          </cell>
          <cell r="T107" t="str">
            <v xml:space="preserve"> </v>
          </cell>
          <cell r="U107" t="str">
            <v xml:space="preserve"> </v>
          </cell>
          <cell r="V107" t="str">
            <v xml:space="preserve"> </v>
          </cell>
          <cell r="W107" t="str">
            <v xml:space="preserve"> </v>
          </cell>
          <cell r="X107" t="str">
            <v xml:space="preserve"> </v>
          </cell>
          <cell r="Y107" t="str">
            <v xml:space="preserve"> </v>
          </cell>
          <cell r="AA107">
            <v>0</v>
          </cell>
          <cell r="AB107">
            <v>29955.503599999996</v>
          </cell>
        </row>
        <row r="108">
          <cell r="A108">
            <v>10104</v>
          </cell>
          <cell r="B108">
            <v>1802</v>
          </cell>
          <cell r="C108" t="str">
            <v>Percha de dos puestos</v>
          </cell>
          <cell r="D108" t="str">
            <v>U</v>
          </cell>
          <cell r="E108" t="str">
            <v xml:space="preserve"> </v>
          </cell>
          <cell r="F108" t="str">
            <v xml:space="preserve"> </v>
          </cell>
          <cell r="G108" t="str">
            <v xml:space="preserve"> </v>
          </cell>
          <cell r="H108" t="str">
            <v xml:space="preserve"> </v>
          </cell>
          <cell r="I108" t="str">
            <v xml:space="preserve"> </v>
          </cell>
          <cell r="J108" t="str">
            <v xml:space="preserve"> </v>
          </cell>
          <cell r="K108" t="str">
            <v xml:space="preserve"> </v>
          </cell>
          <cell r="L108" t="str">
            <v xml:space="preserve"> </v>
          </cell>
          <cell r="M108" t="str">
            <v xml:space="preserve"> </v>
          </cell>
          <cell r="N108" t="str">
            <v xml:space="preserve"> </v>
          </cell>
          <cell r="O108" t="str">
            <v xml:space="preserve"> </v>
          </cell>
          <cell r="P108" t="str">
            <v xml:space="preserve"> </v>
          </cell>
          <cell r="Q108" t="str">
            <v xml:space="preserve"> </v>
          </cell>
          <cell r="R108" t="str">
            <v xml:space="preserve"> </v>
          </cell>
          <cell r="S108" t="str">
            <v xml:space="preserve"> </v>
          </cell>
          <cell r="T108" t="str">
            <v xml:space="preserve"> </v>
          </cell>
          <cell r="U108" t="str">
            <v xml:space="preserve"> </v>
          </cell>
          <cell r="V108" t="str">
            <v xml:space="preserve"> </v>
          </cell>
          <cell r="W108" t="str">
            <v xml:space="preserve"> </v>
          </cell>
          <cell r="X108" t="str">
            <v xml:space="preserve"> </v>
          </cell>
          <cell r="Y108" t="str">
            <v xml:space="preserve"> </v>
          </cell>
          <cell r="AA108">
            <v>0</v>
          </cell>
          <cell r="AB108">
            <v>14153.072999999997</v>
          </cell>
        </row>
        <row r="109">
          <cell r="A109">
            <v>10105</v>
          </cell>
          <cell r="B109">
            <v>2022</v>
          </cell>
          <cell r="C109" t="str">
            <v>Perno de máquina de 13x152mm (1/2 x 6")</v>
          </cell>
          <cell r="D109" t="str">
            <v>U</v>
          </cell>
          <cell r="E109" t="str">
            <v xml:space="preserve"> </v>
          </cell>
          <cell r="F109" t="str">
            <v xml:space="preserve"> </v>
          </cell>
          <cell r="G109" t="str">
            <v xml:space="preserve"> </v>
          </cell>
          <cell r="H109" t="str">
            <v xml:space="preserve"> </v>
          </cell>
          <cell r="I109" t="str">
            <v xml:space="preserve"> </v>
          </cell>
          <cell r="J109">
            <v>4</v>
          </cell>
          <cell r="K109">
            <v>28</v>
          </cell>
          <cell r="L109">
            <v>24</v>
          </cell>
          <cell r="M109" t="str">
            <v xml:space="preserve"> </v>
          </cell>
          <cell r="N109" t="str">
            <v xml:space="preserve"> </v>
          </cell>
          <cell r="O109" t="str">
            <v xml:space="preserve"> </v>
          </cell>
          <cell r="P109" t="str">
            <v xml:space="preserve"> </v>
          </cell>
          <cell r="Q109" t="str">
            <v xml:space="preserve"> </v>
          </cell>
          <cell r="R109" t="str">
            <v xml:space="preserve"> </v>
          </cell>
          <cell r="S109" t="str">
            <v xml:space="preserve"> </v>
          </cell>
          <cell r="T109" t="str">
            <v xml:space="preserve"> </v>
          </cell>
          <cell r="U109" t="str">
            <v xml:space="preserve"> </v>
          </cell>
          <cell r="V109" t="str">
            <v xml:space="preserve"> </v>
          </cell>
          <cell r="W109">
            <v>2</v>
          </cell>
          <cell r="X109">
            <v>4</v>
          </cell>
          <cell r="Y109" t="str">
            <v xml:space="preserve"> </v>
          </cell>
          <cell r="AA109">
            <v>62</v>
          </cell>
          <cell r="AB109">
            <v>1332.3991999999998</v>
          </cell>
        </row>
        <row r="110">
          <cell r="A110">
            <v>10106</v>
          </cell>
          <cell r="B110">
            <v>2041</v>
          </cell>
          <cell r="C110" t="str">
            <v>Perno de máquina de 13x50,8mm (1/2 x 2")</v>
          </cell>
          <cell r="D110" t="str">
            <v>U</v>
          </cell>
          <cell r="E110" t="str">
            <v xml:space="preserve"> </v>
          </cell>
          <cell r="F110" t="str">
            <v xml:space="preserve"> </v>
          </cell>
          <cell r="G110" t="str">
            <v xml:space="preserve"> </v>
          </cell>
          <cell r="H110" t="str">
            <v xml:space="preserve"> </v>
          </cell>
          <cell r="I110" t="str">
            <v xml:space="preserve"> </v>
          </cell>
          <cell r="J110" t="str">
            <v xml:space="preserve"> </v>
          </cell>
          <cell r="K110" t="str">
            <v xml:space="preserve"> </v>
          </cell>
          <cell r="L110" t="str">
            <v xml:space="preserve"> </v>
          </cell>
          <cell r="M110" t="str">
            <v xml:space="preserve"> </v>
          </cell>
          <cell r="N110" t="str">
            <v xml:space="preserve"> </v>
          </cell>
          <cell r="O110" t="str">
            <v xml:space="preserve"> </v>
          </cell>
          <cell r="P110">
            <v>132</v>
          </cell>
          <cell r="Q110">
            <v>8</v>
          </cell>
          <cell r="R110">
            <v>12</v>
          </cell>
          <cell r="S110" t="str">
            <v xml:space="preserve"> </v>
          </cell>
          <cell r="T110" t="str">
            <v xml:space="preserve"> </v>
          </cell>
          <cell r="U110" t="str">
            <v xml:space="preserve"> </v>
          </cell>
          <cell r="V110" t="str">
            <v xml:space="preserve"> </v>
          </cell>
          <cell r="W110" t="str">
            <v xml:space="preserve"> </v>
          </cell>
          <cell r="X110" t="str">
            <v xml:space="preserve"> </v>
          </cell>
          <cell r="Y110" t="str">
            <v xml:space="preserve"> </v>
          </cell>
          <cell r="AA110">
            <v>152</v>
          </cell>
          <cell r="AB110">
            <v>1040.5199999999998</v>
          </cell>
        </row>
        <row r="111">
          <cell r="A111">
            <v>10107</v>
          </cell>
          <cell r="B111">
            <v>2031</v>
          </cell>
          <cell r="C111" t="str">
            <v>Perno de máquina de 16 x 152mm (5/8 x6")</v>
          </cell>
          <cell r="D111" t="str">
            <v>U</v>
          </cell>
          <cell r="E111" t="str">
            <v xml:space="preserve"> </v>
          </cell>
          <cell r="F111" t="str">
            <v xml:space="preserve"> </v>
          </cell>
          <cell r="G111" t="str">
            <v xml:space="preserve"> </v>
          </cell>
          <cell r="H111" t="str">
            <v xml:space="preserve"> </v>
          </cell>
          <cell r="I111" t="str">
            <v xml:space="preserve"> </v>
          </cell>
          <cell r="J111" t="str">
            <v xml:space="preserve"> </v>
          </cell>
          <cell r="K111" t="str">
            <v xml:space="preserve"> </v>
          </cell>
          <cell r="L111">
            <v>12</v>
          </cell>
          <cell r="M111" t="str">
            <v xml:space="preserve"> </v>
          </cell>
          <cell r="N111" t="str">
            <v xml:space="preserve"> </v>
          </cell>
          <cell r="O111" t="str">
            <v xml:space="preserve"> </v>
          </cell>
          <cell r="P111" t="str">
            <v xml:space="preserve"> </v>
          </cell>
          <cell r="Q111" t="str">
            <v xml:space="preserve"> </v>
          </cell>
          <cell r="R111" t="str">
            <v xml:space="preserve"> </v>
          </cell>
          <cell r="S111" t="str">
            <v xml:space="preserve"> </v>
          </cell>
          <cell r="T111" t="str">
            <v xml:space="preserve"> </v>
          </cell>
          <cell r="U111" t="str">
            <v xml:space="preserve"> </v>
          </cell>
          <cell r="V111" t="str">
            <v xml:space="preserve"> </v>
          </cell>
          <cell r="W111" t="str">
            <v xml:space="preserve"> </v>
          </cell>
          <cell r="X111">
            <v>4</v>
          </cell>
          <cell r="Y111" t="str">
            <v xml:space="preserve"> </v>
          </cell>
          <cell r="AA111">
            <v>16</v>
          </cell>
          <cell r="AB111">
            <v>2501.9169999999999</v>
          </cell>
        </row>
        <row r="112">
          <cell r="A112">
            <v>10108</v>
          </cell>
          <cell r="B112">
            <v>2032</v>
          </cell>
          <cell r="C112" t="str">
            <v>Perno de máquina de 16 x 203mm (5/8 x 8")</v>
          </cell>
          <cell r="D112" t="str">
            <v>U</v>
          </cell>
          <cell r="E112" t="str">
            <v xml:space="preserve"> </v>
          </cell>
          <cell r="F112">
            <v>3</v>
          </cell>
          <cell r="G112">
            <v>18</v>
          </cell>
          <cell r="H112" t="str">
            <v xml:space="preserve"> </v>
          </cell>
          <cell r="I112" t="str">
            <v xml:space="preserve"> </v>
          </cell>
          <cell r="J112" t="str">
            <v xml:space="preserve"> </v>
          </cell>
          <cell r="K112">
            <v>7</v>
          </cell>
          <cell r="L112" t="str">
            <v xml:space="preserve"> </v>
          </cell>
          <cell r="M112" t="str">
            <v xml:space="preserve"> </v>
          </cell>
          <cell r="N112" t="str">
            <v xml:space="preserve"> </v>
          </cell>
          <cell r="O112" t="str">
            <v xml:space="preserve"> </v>
          </cell>
          <cell r="P112">
            <v>66</v>
          </cell>
          <cell r="Q112" t="str">
            <v xml:space="preserve"> </v>
          </cell>
          <cell r="R112" t="str">
            <v xml:space="preserve"> </v>
          </cell>
          <cell r="S112" t="str">
            <v xml:space="preserve"> </v>
          </cell>
          <cell r="T112" t="str">
            <v xml:space="preserve"> </v>
          </cell>
          <cell r="U112" t="str">
            <v xml:space="preserve"> </v>
          </cell>
          <cell r="V112" t="str">
            <v xml:space="preserve"> </v>
          </cell>
          <cell r="W112">
            <v>2</v>
          </cell>
          <cell r="X112" t="str">
            <v xml:space="preserve"> </v>
          </cell>
          <cell r="Y112" t="str">
            <v xml:space="preserve"> </v>
          </cell>
          <cell r="AA112">
            <v>96</v>
          </cell>
          <cell r="AB112">
            <v>3201.8667999999998</v>
          </cell>
        </row>
        <row r="113">
          <cell r="A113">
            <v>10109</v>
          </cell>
          <cell r="B113">
            <v>2033</v>
          </cell>
          <cell r="C113" t="str">
            <v>Perno de máquina de 16 x 229mm (5/8 x 9")</v>
          </cell>
          <cell r="D113" t="str">
            <v>U</v>
          </cell>
          <cell r="E113" t="str">
            <v xml:space="preserve"> </v>
          </cell>
          <cell r="F113" t="str">
            <v xml:space="preserve"> </v>
          </cell>
          <cell r="G113" t="str">
            <v xml:space="preserve"> </v>
          </cell>
          <cell r="H113" t="str">
            <v xml:space="preserve"> </v>
          </cell>
          <cell r="I113" t="str">
            <v xml:space="preserve"> </v>
          </cell>
          <cell r="J113" t="str">
            <v xml:space="preserve"> </v>
          </cell>
          <cell r="K113" t="str">
            <v xml:space="preserve"> </v>
          </cell>
          <cell r="L113" t="str">
            <v xml:space="preserve"> </v>
          </cell>
          <cell r="M113" t="str">
            <v xml:space="preserve"> </v>
          </cell>
          <cell r="N113" t="str">
            <v xml:space="preserve"> </v>
          </cell>
          <cell r="O113" t="str">
            <v xml:space="preserve"> </v>
          </cell>
          <cell r="P113" t="str">
            <v xml:space="preserve"> </v>
          </cell>
          <cell r="Q113">
            <v>2</v>
          </cell>
          <cell r="R113">
            <v>3</v>
          </cell>
          <cell r="S113" t="str">
            <v xml:space="preserve"> </v>
          </cell>
          <cell r="T113" t="str">
            <v xml:space="preserve"> </v>
          </cell>
          <cell r="U113" t="str">
            <v xml:space="preserve"> </v>
          </cell>
          <cell r="V113" t="str">
            <v xml:space="preserve"> </v>
          </cell>
          <cell r="W113" t="str">
            <v xml:space="preserve"> </v>
          </cell>
          <cell r="X113" t="str">
            <v xml:space="preserve"> </v>
          </cell>
          <cell r="Y113" t="str">
            <v xml:space="preserve"> </v>
          </cell>
          <cell r="AA113">
            <v>5</v>
          </cell>
          <cell r="AB113">
            <v>3375.0199999999995</v>
          </cell>
        </row>
        <row r="114">
          <cell r="A114">
            <v>10110</v>
          </cell>
          <cell r="B114">
            <v>2034</v>
          </cell>
          <cell r="C114" t="str">
            <v>Perno de máquina de 16 x 254 mm (5/8" x 10")</v>
          </cell>
          <cell r="D114" t="str">
            <v>U</v>
          </cell>
          <cell r="E114" t="str">
            <v xml:space="preserve"> </v>
          </cell>
          <cell r="F114" t="str">
            <v xml:space="preserve"> </v>
          </cell>
          <cell r="G114" t="str">
            <v xml:space="preserve"> </v>
          </cell>
          <cell r="H114">
            <v>1</v>
          </cell>
          <cell r="I114" t="str">
            <v xml:space="preserve"> </v>
          </cell>
          <cell r="J114">
            <v>4</v>
          </cell>
          <cell r="K114" t="str">
            <v xml:space="preserve"> </v>
          </cell>
          <cell r="L114" t="str">
            <v xml:space="preserve"> </v>
          </cell>
          <cell r="M114" t="str">
            <v xml:space="preserve"> </v>
          </cell>
          <cell r="N114" t="str">
            <v xml:space="preserve"> </v>
          </cell>
          <cell r="O114" t="str">
            <v xml:space="preserve"> </v>
          </cell>
          <cell r="P114">
            <v>66</v>
          </cell>
          <cell r="Q114">
            <v>2</v>
          </cell>
          <cell r="R114" t="str">
            <v xml:space="preserve"> </v>
          </cell>
          <cell r="S114" t="str">
            <v xml:space="preserve"> </v>
          </cell>
          <cell r="T114" t="str">
            <v xml:space="preserve"> </v>
          </cell>
          <cell r="U114" t="str">
            <v xml:space="preserve"> </v>
          </cell>
          <cell r="V114" t="str">
            <v xml:space="preserve"> </v>
          </cell>
          <cell r="W114" t="str">
            <v xml:space="preserve"> </v>
          </cell>
          <cell r="X114" t="str">
            <v xml:space="preserve"> </v>
          </cell>
          <cell r="Y114" t="str">
            <v xml:space="preserve"> </v>
          </cell>
          <cell r="AA114">
            <v>73</v>
          </cell>
          <cell r="AB114">
            <v>3565.7819999999997</v>
          </cell>
        </row>
        <row r="115">
          <cell r="A115">
            <v>10111</v>
          </cell>
          <cell r="B115">
            <v>2035</v>
          </cell>
          <cell r="C115" t="str">
            <v>Perno de máquina de 16 x 305mm (5/8 x12")</v>
          </cell>
          <cell r="D115" t="str">
            <v>U</v>
          </cell>
          <cell r="E115">
            <v>44</v>
          </cell>
          <cell r="F115" t="str">
            <v xml:space="preserve"> </v>
          </cell>
          <cell r="G115" t="str">
            <v xml:space="preserve"> </v>
          </cell>
          <cell r="H115" t="str">
            <v xml:space="preserve"> </v>
          </cell>
          <cell r="I115" t="str">
            <v xml:space="preserve"> </v>
          </cell>
          <cell r="J115">
            <v>4</v>
          </cell>
          <cell r="K115" t="str">
            <v xml:space="preserve"> </v>
          </cell>
          <cell r="L115" t="str">
            <v xml:space="preserve"> </v>
          </cell>
          <cell r="M115" t="str">
            <v xml:space="preserve"> </v>
          </cell>
          <cell r="N115" t="str">
            <v xml:space="preserve"> </v>
          </cell>
          <cell r="O115" t="str">
            <v xml:space="preserve"> </v>
          </cell>
          <cell r="P115" t="str">
            <v xml:space="preserve"> </v>
          </cell>
          <cell r="Q115" t="str">
            <v xml:space="preserve"> </v>
          </cell>
          <cell r="R115" t="str">
            <v xml:space="preserve"> </v>
          </cell>
          <cell r="S115" t="str">
            <v xml:space="preserve"> </v>
          </cell>
          <cell r="T115" t="str">
            <v xml:space="preserve"> </v>
          </cell>
          <cell r="U115" t="str">
            <v xml:space="preserve"> </v>
          </cell>
          <cell r="V115" t="str">
            <v xml:space="preserve"> </v>
          </cell>
          <cell r="W115" t="str">
            <v xml:space="preserve"> </v>
          </cell>
          <cell r="X115" t="str">
            <v xml:space="preserve"> </v>
          </cell>
          <cell r="Y115" t="str">
            <v xml:space="preserve"> </v>
          </cell>
          <cell r="AA115">
            <v>48</v>
          </cell>
          <cell r="AB115">
            <v>4146.8724000000002</v>
          </cell>
        </row>
        <row r="116">
          <cell r="A116">
            <v>10112</v>
          </cell>
          <cell r="B116">
            <v>2036</v>
          </cell>
          <cell r="C116" t="str">
            <v>Perno de máquina de 16 x 356mm (5/8 x14")</v>
          </cell>
          <cell r="D116" t="str">
            <v>U</v>
          </cell>
          <cell r="E116" t="str">
            <v xml:space="preserve"> </v>
          </cell>
          <cell r="F116" t="str">
            <v xml:space="preserve"> </v>
          </cell>
          <cell r="G116" t="str">
            <v xml:space="preserve"> </v>
          </cell>
          <cell r="H116" t="str">
            <v xml:space="preserve"> </v>
          </cell>
          <cell r="I116" t="str">
            <v xml:space="preserve"> </v>
          </cell>
          <cell r="J116" t="str">
            <v xml:space="preserve"> </v>
          </cell>
          <cell r="K116" t="str">
            <v xml:space="preserve"> </v>
          </cell>
          <cell r="L116" t="str">
            <v xml:space="preserve"> </v>
          </cell>
          <cell r="M116" t="str">
            <v xml:space="preserve"> </v>
          </cell>
          <cell r="N116" t="str">
            <v xml:space="preserve"> </v>
          </cell>
          <cell r="O116" t="str">
            <v xml:space="preserve"> </v>
          </cell>
          <cell r="P116" t="str">
            <v xml:space="preserve"> </v>
          </cell>
          <cell r="Q116" t="str">
            <v xml:space="preserve"> </v>
          </cell>
          <cell r="R116" t="str">
            <v xml:space="preserve"> </v>
          </cell>
          <cell r="S116" t="str">
            <v xml:space="preserve"> </v>
          </cell>
          <cell r="T116" t="str">
            <v xml:space="preserve"> </v>
          </cell>
          <cell r="U116" t="str">
            <v xml:space="preserve"> </v>
          </cell>
          <cell r="V116" t="str">
            <v xml:space="preserve"> </v>
          </cell>
          <cell r="W116" t="str">
            <v xml:space="preserve"> </v>
          </cell>
          <cell r="X116" t="str">
            <v xml:space="preserve"> </v>
          </cell>
          <cell r="Y116" t="str">
            <v xml:space="preserve"> </v>
          </cell>
          <cell r="AA116">
            <v>0</v>
          </cell>
          <cell r="AB116">
            <v>4739.7019999999993</v>
          </cell>
        </row>
        <row r="117">
          <cell r="A117">
            <v>10113</v>
          </cell>
          <cell r="B117">
            <v>2037</v>
          </cell>
          <cell r="C117" t="str">
            <v>Perno de máquina de 16 x 407mm (5/8 x16")</v>
          </cell>
          <cell r="D117" t="str">
            <v>U</v>
          </cell>
          <cell r="E117" t="str">
            <v xml:space="preserve"> </v>
          </cell>
          <cell r="F117" t="str">
            <v xml:space="preserve"> </v>
          </cell>
          <cell r="G117" t="str">
            <v xml:space="preserve"> </v>
          </cell>
          <cell r="H117" t="str">
            <v xml:space="preserve"> </v>
          </cell>
          <cell r="I117" t="str">
            <v xml:space="preserve"> </v>
          </cell>
          <cell r="J117" t="str">
            <v xml:space="preserve"> </v>
          </cell>
          <cell r="K117">
            <v>7</v>
          </cell>
          <cell r="L117" t="str">
            <v xml:space="preserve"> </v>
          </cell>
          <cell r="M117" t="str">
            <v xml:space="preserve"> </v>
          </cell>
          <cell r="N117" t="str">
            <v xml:space="preserve"> </v>
          </cell>
          <cell r="O117" t="str">
            <v xml:space="preserve"> </v>
          </cell>
          <cell r="P117" t="str">
            <v xml:space="preserve"> </v>
          </cell>
          <cell r="Q117" t="str">
            <v xml:space="preserve"> </v>
          </cell>
          <cell r="R117" t="str">
            <v xml:space="preserve"> </v>
          </cell>
          <cell r="S117" t="str">
            <v xml:space="preserve"> </v>
          </cell>
          <cell r="T117" t="str">
            <v xml:space="preserve"> </v>
          </cell>
          <cell r="U117" t="str">
            <v xml:space="preserve"> </v>
          </cell>
          <cell r="V117" t="str">
            <v xml:space="preserve"> </v>
          </cell>
          <cell r="W117" t="str">
            <v xml:space="preserve"> </v>
          </cell>
          <cell r="X117" t="str">
            <v xml:space="preserve"> </v>
          </cell>
          <cell r="Y117" t="str">
            <v xml:space="preserve"> </v>
          </cell>
          <cell r="AA117">
            <v>7</v>
          </cell>
          <cell r="AB117">
            <v>5348.6729999999998</v>
          </cell>
        </row>
        <row r="118">
          <cell r="A118">
            <v>10114</v>
          </cell>
          <cell r="B118">
            <v>2038</v>
          </cell>
          <cell r="C118" t="str">
            <v>Perno de máquina de 16 x 457mm (5/8 x18")</v>
          </cell>
          <cell r="D118" t="str">
            <v>U</v>
          </cell>
          <cell r="E118" t="str">
            <v xml:space="preserve"> </v>
          </cell>
          <cell r="F118" t="str">
            <v xml:space="preserve"> </v>
          </cell>
          <cell r="G118" t="str">
            <v xml:space="preserve"> </v>
          </cell>
          <cell r="H118" t="str">
            <v xml:space="preserve"> </v>
          </cell>
          <cell r="I118" t="str">
            <v xml:space="preserve"> </v>
          </cell>
          <cell r="J118" t="str">
            <v xml:space="preserve"> </v>
          </cell>
          <cell r="K118" t="str">
            <v xml:space="preserve"> </v>
          </cell>
          <cell r="L118" t="str">
            <v xml:space="preserve"> </v>
          </cell>
          <cell r="M118" t="str">
            <v xml:space="preserve"> </v>
          </cell>
          <cell r="N118" t="str">
            <v xml:space="preserve"> </v>
          </cell>
          <cell r="O118" t="str">
            <v xml:space="preserve"> </v>
          </cell>
          <cell r="P118" t="str">
            <v xml:space="preserve"> </v>
          </cell>
          <cell r="Q118" t="str">
            <v xml:space="preserve"> </v>
          </cell>
          <cell r="R118" t="str">
            <v xml:space="preserve"> </v>
          </cell>
          <cell r="S118" t="str">
            <v xml:space="preserve"> </v>
          </cell>
          <cell r="T118" t="str">
            <v xml:space="preserve"> </v>
          </cell>
          <cell r="U118" t="str">
            <v xml:space="preserve"> </v>
          </cell>
          <cell r="V118" t="str">
            <v xml:space="preserve"> </v>
          </cell>
          <cell r="W118" t="str">
            <v xml:space="preserve"> </v>
          </cell>
          <cell r="X118" t="str">
            <v xml:space="preserve"> </v>
          </cell>
          <cell r="Y118" t="str">
            <v xml:space="preserve"> </v>
          </cell>
          <cell r="AA118">
            <v>0</v>
          </cell>
          <cell r="AB118">
            <v>5953.2418000000007</v>
          </cell>
        </row>
        <row r="119">
          <cell r="A119">
            <v>10115</v>
          </cell>
          <cell r="B119">
            <v>2201</v>
          </cell>
          <cell r="C119" t="str">
            <v>Perno de ojo de 16 x 102 mm (5/8 x 4")</v>
          </cell>
          <cell r="D119" t="str">
            <v>U</v>
          </cell>
          <cell r="E119" t="str">
            <v xml:space="preserve"> </v>
          </cell>
          <cell r="F119" t="str">
            <v xml:space="preserve"> </v>
          </cell>
          <cell r="G119" t="str">
            <v xml:space="preserve"> </v>
          </cell>
          <cell r="H119" t="str">
            <v xml:space="preserve"> </v>
          </cell>
          <cell r="I119" t="str">
            <v xml:space="preserve"> </v>
          </cell>
          <cell r="J119" t="str">
            <v xml:space="preserve"> </v>
          </cell>
          <cell r="K119" t="str">
            <v xml:space="preserve"> </v>
          </cell>
          <cell r="L119" t="str">
            <v xml:space="preserve"> </v>
          </cell>
          <cell r="M119" t="str">
            <v xml:space="preserve"> </v>
          </cell>
          <cell r="N119" t="str">
            <v xml:space="preserve"> </v>
          </cell>
          <cell r="O119" t="str">
            <v xml:space="preserve"> </v>
          </cell>
          <cell r="P119" t="str">
            <v xml:space="preserve"> </v>
          </cell>
          <cell r="Q119" t="str">
            <v xml:space="preserve"> </v>
          </cell>
          <cell r="R119" t="str">
            <v xml:space="preserve"> </v>
          </cell>
          <cell r="S119" t="str">
            <v xml:space="preserve"> </v>
          </cell>
          <cell r="T119" t="str">
            <v xml:space="preserve"> </v>
          </cell>
          <cell r="U119" t="str">
            <v xml:space="preserve"> </v>
          </cell>
          <cell r="V119" t="str">
            <v xml:space="preserve"> </v>
          </cell>
          <cell r="W119" t="str">
            <v xml:space="preserve"> </v>
          </cell>
          <cell r="X119" t="str">
            <v xml:space="preserve"> </v>
          </cell>
          <cell r="Y119" t="str">
            <v xml:space="preserve"> </v>
          </cell>
          <cell r="AA119">
            <v>0</v>
          </cell>
          <cell r="AB119">
            <v>3988.3932</v>
          </cell>
        </row>
        <row r="120">
          <cell r="A120">
            <v>10116</v>
          </cell>
          <cell r="B120">
            <v>2203</v>
          </cell>
          <cell r="C120" t="str">
            <v>Perno de ojo de 16 x 203 mm (5/8 x 8")</v>
          </cell>
          <cell r="D120" t="str">
            <v>U</v>
          </cell>
          <cell r="E120" t="str">
            <v xml:space="preserve"> </v>
          </cell>
          <cell r="F120" t="str">
            <v xml:space="preserve"> </v>
          </cell>
          <cell r="G120" t="str">
            <v xml:space="preserve"> </v>
          </cell>
          <cell r="H120" t="str">
            <v xml:space="preserve"> </v>
          </cell>
          <cell r="I120" t="str">
            <v xml:space="preserve"> </v>
          </cell>
          <cell r="J120" t="str">
            <v xml:space="preserve"> </v>
          </cell>
          <cell r="K120" t="str">
            <v xml:space="preserve"> </v>
          </cell>
          <cell r="L120" t="str">
            <v xml:space="preserve"> </v>
          </cell>
          <cell r="M120" t="str">
            <v xml:space="preserve"> </v>
          </cell>
          <cell r="N120" t="str">
            <v xml:space="preserve"> </v>
          </cell>
          <cell r="O120" t="str">
            <v xml:space="preserve"> </v>
          </cell>
          <cell r="P120" t="str">
            <v xml:space="preserve"> </v>
          </cell>
          <cell r="Q120" t="str">
            <v xml:space="preserve"> </v>
          </cell>
          <cell r="R120" t="str">
            <v xml:space="preserve"> </v>
          </cell>
          <cell r="S120" t="str">
            <v xml:space="preserve"> </v>
          </cell>
          <cell r="T120" t="str">
            <v xml:space="preserve"> </v>
          </cell>
          <cell r="U120" t="str">
            <v xml:space="preserve"> </v>
          </cell>
          <cell r="V120" t="str">
            <v xml:space="preserve"> </v>
          </cell>
          <cell r="W120" t="str">
            <v xml:space="preserve"> </v>
          </cell>
          <cell r="X120" t="str">
            <v xml:space="preserve"> </v>
          </cell>
          <cell r="Y120" t="str">
            <v xml:space="preserve"> </v>
          </cell>
          <cell r="AA120">
            <v>0</v>
          </cell>
          <cell r="AB120">
            <v>4551.8747999999996</v>
          </cell>
        </row>
        <row r="121">
          <cell r="A121">
            <v>10117</v>
          </cell>
          <cell r="B121">
            <v>2023</v>
          </cell>
          <cell r="C121" t="str">
            <v>Perno de ojo de 16 x 457mm (5/8 x 18")</v>
          </cell>
          <cell r="D121" t="str">
            <v>U</v>
          </cell>
          <cell r="E121" t="str">
            <v xml:space="preserve"> </v>
          </cell>
          <cell r="F121" t="str">
            <v xml:space="preserve"> </v>
          </cell>
          <cell r="G121" t="str">
            <v xml:space="preserve"> </v>
          </cell>
          <cell r="H121" t="str">
            <v xml:space="preserve"> </v>
          </cell>
          <cell r="I121" t="str">
            <v xml:space="preserve"> </v>
          </cell>
          <cell r="J121" t="str">
            <v xml:space="preserve"> </v>
          </cell>
          <cell r="K121" t="str">
            <v xml:space="preserve"> </v>
          </cell>
          <cell r="L121">
            <v>12</v>
          </cell>
          <cell r="M121" t="str">
            <v xml:space="preserve"> </v>
          </cell>
          <cell r="N121" t="str">
            <v xml:space="preserve"> </v>
          </cell>
          <cell r="O121" t="str">
            <v xml:space="preserve"> </v>
          </cell>
          <cell r="P121" t="str">
            <v xml:space="preserve"> </v>
          </cell>
          <cell r="Q121" t="str">
            <v xml:space="preserve"> </v>
          </cell>
          <cell r="R121" t="str">
            <v xml:space="preserve"> </v>
          </cell>
          <cell r="S121" t="str">
            <v xml:space="preserve"> </v>
          </cell>
          <cell r="T121" t="str">
            <v xml:space="preserve"> </v>
          </cell>
          <cell r="U121" t="str">
            <v xml:space="preserve"> </v>
          </cell>
          <cell r="V121" t="str">
            <v xml:space="preserve"> </v>
          </cell>
          <cell r="W121" t="str">
            <v xml:space="preserve"> </v>
          </cell>
          <cell r="X121" t="str">
            <v xml:space="preserve"> </v>
          </cell>
          <cell r="Y121" t="str">
            <v xml:space="preserve"> </v>
          </cell>
          <cell r="AA121">
            <v>12</v>
          </cell>
          <cell r="AB121">
            <v>7862.3291999999992</v>
          </cell>
        </row>
        <row r="122">
          <cell r="A122">
            <v>10118</v>
          </cell>
          <cell r="B122">
            <v>2223</v>
          </cell>
          <cell r="C122" t="str">
            <v>Perno de ojo de 16 x 457mm (5/8 x 18")</v>
          </cell>
          <cell r="D122" t="str">
            <v>U</v>
          </cell>
          <cell r="E122" t="str">
            <v xml:space="preserve"> </v>
          </cell>
          <cell r="F122" t="str">
            <v xml:space="preserve"> </v>
          </cell>
          <cell r="G122" t="str">
            <v xml:space="preserve"> </v>
          </cell>
          <cell r="H122" t="str">
            <v xml:space="preserve"> </v>
          </cell>
          <cell r="I122" t="str">
            <v xml:space="preserve"> </v>
          </cell>
          <cell r="J122" t="str">
            <v xml:space="preserve"> </v>
          </cell>
          <cell r="K122">
            <v>14</v>
          </cell>
          <cell r="L122" t="str">
            <v xml:space="preserve"> </v>
          </cell>
          <cell r="M122" t="str">
            <v xml:space="preserve"> </v>
          </cell>
          <cell r="N122" t="str">
            <v xml:space="preserve"> </v>
          </cell>
          <cell r="O122" t="str">
            <v xml:space="preserve"> </v>
          </cell>
          <cell r="P122" t="str">
            <v xml:space="preserve"> </v>
          </cell>
          <cell r="Q122" t="str">
            <v xml:space="preserve"> </v>
          </cell>
          <cell r="R122" t="str">
            <v xml:space="preserve"> </v>
          </cell>
          <cell r="S122" t="str">
            <v xml:space="preserve"> </v>
          </cell>
          <cell r="T122" t="str">
            <v xml:space="preserve"> </v>
          </cell>
          <cell r="U122" t="str">
            <v xml:space="preserve"> </v>
          </cell>
          <cell r="V122" t="str">
            <v xml:space="preserve"> </v>
          </cell>
          <cell r="W122" t="str">
            <v xml:space="preserve"> </v>
          </cell>
          <cell r="X122" t="str">
            <v xml:space="preserve"> </v>
          </cell>
          <cell r="Y122" t="str">
            <v xml:space="preserve"> </v>
          </cell>
          <cell r="AA122">
            <v>14</v>
          </cell>
          <cell r="AB122">
            <v>7862.3291999999992</v>
          </cell>
        </row>
        <row r="123">
          <cell r="A123">
            <v>10119</v>
          </cell>
          <cell r="B123">
            <v>109</v>
          </cell>
          <cell r="C123" t="str">
            <v>Poste de concreto de 12 m.  510 Kg</v>
          </cell>
          <cell r="D123" t="str">
            <v>U</v>
          </cell>
          <cell r="E123" t="str">
            <v xml:space="preserve"> </v>
          </cell>
          <cell r="F123" t="str">
            <v xml:space="preserve"> </v>
          </cell>
          <cell r="G123" t="str">
            <v xml:space="preserve"> </v>
          </cell>
          <cell r="H123" t="str">
            <v xml:space="preserve"> </v>
          </cell>
          <cell r="I123" t="str">
            <v xml:space="preserve"> </v>
          </cell>
          <cell r="J123" t="str">
            <v xml:space="preserve"> </v>
          </cell>
          <cell r="K123" t="str">
            <v xml:space="preserve"> </v>
          </cell>
          <cell r="L123" t="str">
            <v xml:space="preserve"> </v>
          </cell>
          <cell r="M123" t="str">
            <v xml:space="preserve"> </v>
          </cell>
          <cell r="N123" t="str">
            <v xml:space="preserve"> </v>
          </cell>
          <cell r="O123" t="str">
            <v xml:space="preserve"> </v>
          </cell>
          <cell r="P123" t="str">
            <v xml:space="preserve"> </v>
          </cell>
          <cell r="Q123" t="str">
            <v xml:space="preserve"> </v>
          </cell>
          <cell r="R123" t="str">
            <v xml:space="preserve"> </v>
          </cell>
          <cell r="S123" t="str">
            <v xml:space="preserve"> </v>
          </cell>
          <cell r="T123" t="str">
            <v xml:space="preserve"> </v>
          </cell>
          <cell r="U123">
            <v>68</v>
          </cell>
          <cell r="V123" t="str">
            <v xml:space="preserve"> </v>
          </cell>
          <cell r="W123" t="str">
            <v xml:space="preserve"> </v>
          </cell>
          <cell r="X123" t="str">
            <v xml:space="preserve"> </v>
          </cell>
          <cell r="Y123" t="str">
            <v xml:space="preserve"> </v>
          </cell>
          <cell r="AA123">
            <v>68</v>
          </cell>
          <cell r="AB123">
            <v>551237.56799999985</v>
          </cell>
        </row>
        <row r="124">
          <cell r="A124">
            <v>10120</v>
          </cell>
          <cell r="B124">
            <v>110</v>
          </cell>
          <cell r="C124" t="str">
            <v>Poste de concreto de 12 m.  750 Kg</v>
          </cell>
          <cell r="D124" t="str">
            <v>U</v>
          </cell>
          <cell r="E124" t="str">
            <v xml:space="preserve"> </v>
          </cell>
          <cell r="F124" t="str">
            <v xml:space="preserve"> </v>
          </cell>
          <cell r="G124" t="str">
            <v xml:space="preserve"> </v>
          </cell>
          <cell r="H124" t="str">
            <v xml:space="preserve"> </v>
          </cell>
          <cell r="I124" t="str">
            <v xml:space="preserve"> </v>
          </cell>
          <cell r="J124" t="str">
            <v xml:space="preserve"> </v>
          </cell>
          <cell r="K124" t="str">
            <v xml:space="preserve"> </v>
          </cell>
          <cell r="L124" t="str">
            <v xml:space="preserve"> </v>
          </cell>
          <cell r="M124" t="str">
            <v xml:space="preserve"> </v>
          </cell>
          <cell r="N124" t="str">
            <v xml:space="preserve"> </v>
          </cell>
          <cell r="O124" t="str">
            <v xml:space="preserve"> </v>
          </cell>
          <cell r="P124" t="str">
            <v xml:space="preserve"> </v>
          </cell>
          <cell r="Q124" t="str">
            <v xml:space="preserve"> </v>
          </cell>
          <cell r="R124" t="str">
            <v xml:space="preserve"> </v>
          </cell>
          <cell r="S124" t="str">
            <v xml:space="preserve"> </v>
          </cell>
          <cell r="T124" t="str">
            <v xml:space="preserve"> </v>
          </cell>
          <cell r="U124">
            <v>12</v>
          </cell>
          <cell r="V124" t="str">
            <v xml:space="preserve"> </v>
          </cell>
          <cell r="W124" t="str">
            <v xml:space="preserve"> </v>
          </cell>
          <cell r="X124" t="str">
            <v xml:space="preserve"> </v>
          </cell>
          <cell r="Y124" t="str">
            <v xml:space="preserve"> </v>
          </cell>
          <cell r="AA124">
            <v>12</v>
          </cell>
          <cell r="AB124">
            <v>585159.09999999986</v>
          </cell>
        </row>
        <row r="125">
          <cell r="A125">
            <v>10121</v>
          </cell>
          <cell r="B125" t="str">
            <v>0114</v>
          </cell>
          <cell r="C125" t="str">
            <v>Poste de concreto de 14 metros 750 Kg.</v>
          </cell>
          <cell r="D125" t="str">
            <v>U</v>
          </cell>
          <cell r="E125" t="str">
            <v xml:space="preserve"> </v>
          </cell>
          <cell r="F125" t="str">
            <v xml:space="preserve"> </v>
          </cell>
          <cell r="G125" t="str">
            <v xml:space="preserve"> </v>
          </cell>
          <cell r="H125" t="str">
            <v xml:space="preserve"> </v>
          </cell>
          <cell r="I125" t="str">
            <v xml:space="preserve"> </v>
          </cell>
          <cell r="J125" t="str">
            <v xml:space="preserve"> </v>
          </cell>
          <cell r="K125" t="str">
            <v xml:space="preserve"> </v>
          </cell>
          <cell r="L125" t="str">
            <v xml:space="preserve"> </v>
          </cell>
          <cell r="M125" t="str">
            <v xml:space="preserve"> </v>
          </cell>
          <cell r="N125" t="str">
            <v xml:space="preserve"> </v>
          </cell>
          <cell r="O125" t="str">
            <v xml:space="preserve"> </v>
          </cell>
          <cell r="P125" t="str">
            <v xml:space="preserve"> </v>
          </cell>
          <cell r="Q125" t="str">
            <v xml:space="preserve"> </v>
          </cell>
          <cell r="R125" t="str">
            <v xml:space="preserve"> </v>
          </cell>
          <cell r="S125" t="str">
            <v xml:space="preserve"> </v>
          </cell>
          <cell r="T125" t="str">
            <v xml:space="preserve"> </v>
          </cell>
          <cell r="U125" t="str">
            <v xml:space="preserve"> </v>
          </cell>
          <cell r="V125" t="str">
            <v xml:space="preserve"> </v>
          </cell>
          <cell r="W125" t="str">
            <v xml:space="preserve"> </v>
          </cell>
          <cell r="X125" t="str">
            <v xml:space="preserve"> </v>
          </cell>
          <cell r="Y125" t="str">
            <v xml:space="preserve"> </v>
          </cell>
          <cell r="AA125">
            <v>0</v>
          </cell>
          <cell r="AB125">
            <v>899232.05799999984</v>
          </cell>
        </row>
        <row r="126">
          <cell r="A126">
            <v>10122</v>
          </cell>
          <cell r="B126" t="str">
            <v>01</v>
          </cell>
          <cell r="C126" t="str">
            <v>Poste de concreto, longitud mínima 10m - 500 Kg.</v>
          </cell>
          <cell r="D126" t="str">
            <v>U</v>
          </cell>
          <cell r="E126" t="str">
            <v xml:space="preserve"> </v>
          </cell>
          <cell r="F126" t="str">
            <v xml:space="preserve"> </v>
          </cell>
          <cell r="G126" t="str">
            <v xml:space="preserve"> </v>
          </cell>
          <cell r="H126" t="str">
            <v xml:space="preserve"> </v>
          </cell>
          <cell r="I126" t="str">
            <v xml:space="preserve"> </v>
          </cell>
          <cell r="J126" t="str">
            <v xml:space="preserve"> </v>
          </cell>
          <cell r="K126" t="str">
            <v xml:space="preserve"> </v>
          </cell>
          <cell r="L126" t="str">
            <v xml:space="preserve"> </v>
          </cell>
          <cell r="M126" t="str">
            <v xml:space="preserve"> </v>
          </cell>
          <cell r="N126" t="str">
            <v xml:space="preserve"> </v>
          </cell>
          <cell r="O126" t="str">
            <v xml:space="preserve"> </v>
          </cell>
          <cell r="P126" t="str">
            <v xml:space="preserve"> </v>
          </cell>
          <cell r="Q126" t="str">
            <v xml:space="preserve"> </v>
          </cell>
          <cell r="R126" t="str">
            <v xml:space="preserve"> </v>
          </cell>
          <cell r="S126" t="str">
            <v xml:space="preserve"> </v>
          </cell>
          <cell r="T126" t="str">
            <v xml:space="preserve"> </v>
          </cell>
          <cell r="U126" t="str">
            <v xml:space="preserve"> </v>
          </cell>
          <cell r="V126" t="str">
            <v xml:space="preserve"> </v>
          </cell>
          <cell r="W126" t="str">
            <v xml:space="preserve"> </v>
          </cell>
          <cell r="X126" t="str">
            <v xml:space="preserve"> </v>
          </cell>
          <cell r="Y126" t="str">
            <v xml:space="preserve"> </v>
          </cell>
          <cell r="AA126">
            <v>0</v>
          </cell>
          <cell r="AB126">
            <v>0</v>
          </cell>
        </row>
        <row r="127">
          <cell r="A127">
            <v>10123</v>
          </cell>
          <cell r="B127">
            <v>101</v>
          </cell>
          <cell r="C127" t="str">
            <v>Postes de concreto de 8 m.</v>
          </cell>
          <cell r="D127" t="str">
            <v>U</v>
          </cell>
          <cell r="E127" t="str">
            <v xml:space="preserve"> </v>
          </cell>
          <cell r="F127" t="str">
            <v xml:space="preserve"> </v>
          </cell>
          <cell r="G127" t="str">
            <v xml:space="preserve"> </v>
          </cell>
          <cell r="H127" t="str">
            <v xml:space="preserve"> </v>
          </cell>
          <cell r="I127" t="str">
            <v xml:space="preserve"> </v>
          </cell>
          <cell r="J127" t="str">
            <v xml:space="preserve"> </v>
          </cell>
          <cell r="K127" t="str">
            <v xml:space="preserve"> </v>
          </cell>
          <cell r="L127" t="str">
            <v xml:space="preserve"> </v>
          </cell>
          <cell r="M127" t="str">
            <v xml:space="preserve"> </v>
          </cell>
          <cell r="N127" t="str">
            <v xml:space="preserve"> </v>
          </cell>
          <cell r="O127" t="str">
            <v xml:space="preserve"> </v>
          </cell>
          <cell r="P127" t="str">
            <v xml:space="preserve"> </v>
          </cell>
          <cell r="Q127" t="str">
            <v xml:space="preserve"> </v>
          </cell>
          <cell r="R127" t="str">
            <v xml:space="preserve"> </v>
          </cell>
          <cell r="S127" t="str">
            <v xml:space="preserve"> </v>
          </cell>
          <cell r="T127" t="str">
            <v xml:space="preserve"> </v>
          </cell>
          <cell r="U127">
            <v>44</v>
          </cell>
          <cell r="V127" t="str">
            <v xml:space="preserve"> </v>
          </cell>
          <cell r="W127" t="str">
            <v xml:space="preserve"> </v>
          </cell>
          <cell r="X127" t="str">
            <v xml:space="preserve"> </v>
          </cell>
          <cell r="Y127" t="str">
            <v xml:space="preserve"> </v>
          </cell>
          <cell r="AA127">
            <v>44</v>
          </cell>
          <cell r="AB127">
            <v>256127.99999999994</v>
          </cell>
        </row>
        <row r="128">
          <cell r="A128">
            <v>10124</v>
          </cell>
          <cell r="B128" t="str">
            <v>0401</v>
          </cell>
          <cell r="C128" t="str">
            <v>Silla para cruceta de madera</v>
          </cell>
          <cell r="D128" t="str">
            <v>U</v>
          </cell>
          <cell r="E128" t="str">
            <v xml:space="preserve"> </v>
          </cell>
          <cell r="F128" t="str">
            <v xml:space="preserve"> </v>
          </cell>
          <cell r="G128" t="str">
            <v xml:space="preserve"> </v>
          </cell>
          <cell r="H128" t="str">
            <v xml:space="preserve"> </v>
          </cell>
          <cell r="I128" t="str">
            <v xml:space="preserve"> </v>
          </cell>
          <cell r="J128" t="str">
            <v xml:space="preserve"> </v>
          </cell>
          <cell r="K128" t="str">
            <v xml:space="preserve"> </v>
          </cell>
          <cell r="L128" t="str">
            <v xml:space="preserve"> </v>
          </cell>
          <cell r="M128" t="str">
            <v xml:space="preserve"> </v>
          </cell>
          <cell r="N128" t="str">
            <v xml:space="preserve"> </v>
          </cell>
          <cell r="O128" t="str">
            <v xml:space="preserve"> </v>
          </cell>
          <cell r="P128" t="str">
            <v xml:space="preserve"> </v>
          </cell>
          <cell r="Q128" t="str">
            <v xml:space="preserve"> </v>
          </cell>
          <cell r="R128" t="str">
            <v xml:space="preserve"> </v>
          </cell>
          <cell r="S128" t="str">
            <v xml:space="preserve"> </v>
          </cell>
          <cell r="T128" t="str">
            <v xml:space="preserve"> </v>
          </cell>
          <cell r="U128" t="str">
            <v xml:space="preserve"> </v>
          </cell>
          <cell r="V128" t="str">
            <v xml:space="preserve"> </v>
          </cell>
          <cell r="W128" t="str">
            <v xml:space="preserve"> </v>
          </cell>
          <cell r="X128" t="str">
            <v xml:space="preserve"> </v>
          </cell>
          <cell r="Y128" t="str">
            <v xml:space="preserve"> </v>
          </cell>
          <cell r="AA128">
            <v>0</v>
          </cell>
          <cell r="AB128">
            <v>2742.5706</v>
          </cell>
        </row>
        <row r="129">
          <cell r="A129">
            <v>10125</v>
          </cell>
          <cell r="B129">
            <v>401</v>
          </cell>
          <cell r="C129" t="str">
            <v>Silleta para cruceta de madera.</v>
          </cell>
          <cell r="D129" t="str">
            <v>U</v>
          </cell>
          <cell r="E129" t="str">
            <v xml:space="preserve"> </v>
          </cell>
          <cell r="F129" t="str">
            <v xml:space="preserve"> </v>
          </cell>
          <cell r="G129" t="str">
            <v xml:space="preserve"> </v>
          </cell>
          <cell r="H129" t="str">
            <v xml:space="preserve"> </v>
          </cell>
          <cell r="I129" t="str">
            <v xml:space="preserve"> </v>
          </cell>
          <cell r="J129" t="str">
            <v xml:space="preserve"> </v>
          </cell>
          <cell r="K129" t="str">
            <v xml:space="preserve"> </v>
          </cell>
          <cell r="L129" t="str">
            <v xml:space="preserve"> </v>
          </cell>
          <cell r="M129" t="str">
            <v xml:space="preserve"> </v>
          </cell>
          <cell r="N129" t="str">
            <v xml:space="preserve"> </v>
          </cell>
          <cell r="O129" t="str">
            <v xml:space="preserve"> </v>
          </cell>
          <cell r="P129" t="str">
            <v xml:space="preserve"> </v>
          </cell>
          <cell r="Q129" t="str">
            <v xml:space="preserve"> </v>
          </cell>
          <cell r="R129" t="str">
            <v xml:space="preserve"> </v>
          </cell>
          <cell r="S129" t="str">
            <v xml:space="preserve"> </v>
          </cell>
          <cell r="T129" t="str">
            <v xml:space="preserve"> </v>
          </cell>
          <cell r="U129" t="str">
            <v xml:space="preserve"> </v>
          </cell>
          <cell r="V129" t="str">
            <v xml:space="preserve"> </v>
          </cell>
          <cell r="W129" t="str">
            <v xml:space="preserve"> </v>
          </cell>
          <cell r="X129" t="str">
            <v xml:space="preserve"> </v>
          </cell>
          <cell r="Y129" t="str">
            <v xml:space="preserve"> </v>
          </cell>
          <cell r="AA129">
            <v>0</v>
          </cell>
          <cell r="AB129">
            <v>5002.5</v>
          </cell>
        </row>
        <row r="130">
          <cell r="A130">
            <v>10126</v>
          </cell>
          <cell r="B130">
            <v>411</v>
          </cell>
          <cell r="C130" t="str">
            <v>Suplemento de madera para cruceta 9 x 12 x 2,5 cm</v>
          </cell>
          <cell r="D130" t="str">
            <v>U</v>
          </cell>
          <cell r="E130" t="str">
            <v xml:space="preserve"> </v>
          </cell>
          <cell r="F130" t="str">
            <v xml:space="preserve"> </v>
          </cell>
          <cell r="G130" t="str">
            <v xml:space="preserve"> </v>
          </cell>
          <cell r="H130" t="str">
            <v xml:space="preserve"> </v>
          </cell>
          <cell r="I130" t="str">
            <v xml:space="preserve"> </v>
          </cell>
          <cell r="J130" t="str">
            <v xml:space="preserve"> </v>
          </cell>
          <cell r="K130" t="str">
            <v xml:space="preserve"> </v>
          </cell>
          <cell r="L130" t="str">
            <v xml:space="preserve"> </v>
          </cell>
          <cell r="M130" t="str">
            <v xml:space="preserve"> </v>
          </cell>
          <cell r="N130" t="str">
            <v xml:space="preserve"> </v>
          </cell>
          <cell r="O130" t="str">
            <v xml:space="preserve"> </v>
          </cell>
          <cell r="P130" t="str">
            <v xml:space="preserve"> </v>
          </cell>
          <cell r="Q130" t="str">
            <v xml:space="preserve"> </v>
          </cell>
          <cell r="R130" t="str">
            <v xml:space="preserve"> </v>
          </cell>
          <cell r="S130" t="str">
            <v xml:space="preserve"> </v>
          </cell>
          <cell r="T130" t="str">
            <v xml:space="preserve"> </v>
          </cell>
          <cell r="U130" t="str">
            <v xml:space="preserve"> </v>
          </cell>
          <cell r="V130" t="str">
            <v xml:space="preserve"> </v>
          </cell>
          <cell r="W130" t="str">
            <v xml:space="preserve"> </v>
          </cell>
          <cell r="X130" t="str">
            <v xml:space="preserve"> </v>
          </cell>
          <cell r="Y130" t="str">
            <v xml:space="preserve"> </v>
          </cell>
          <cell r="AA130">
            <v>0</v>
          </cell>
          <cell r="AB130">
            <v>693.67999999999984</v>
          </cell>
        </row>
        <row r="131">
          <cell r="A131">
            <v>10127</v>
          </cell>
          <cell r="B131" t="str">
            <v>0411</v>
          </cell>
          <cell r="C131" t="str">
            <v>Suplemento de madera para cruceta 9x12x2,5cm.</v>
          </cell>
          <cell r="D131" t="str">
            <v>U</v>
          </cell>
          <cell r="E131" t="str">
            <v xml:space="preserve"> </v>
          </cell>
          <cell r="F131" t="str">
            <v xml:space="preserve"> </v>
          </cell>
          <cell r="G131" t="str">
            <v xml:space="preserve"> </v>
          </cell>
          <cell r="H131" t="str">
            <v xml:space="preserve"> </v>
          </cell>
          <cell r="I131" t="str">
            <v xml:space="preserve"> </v>
          </cell>
          <cell r="J131" t="str">
            <v xml:space="preserve"> </v>
          </cell>
          <cell r="K131" t="str">
            <v xml:space="preserve"> </v>
          </cell>
          <cell r="L131" t="str">
            <v xml:space="preserve"> </v>
          </cell>
          <cell r="M131" t="str">
            <v xml:space="preserve"> </v>
          </cell>
          <cell r="N131" t="str">
            <v xml:space="preserve"> </v>
          </cell>
          <cell r="O131" t="str">
            <v xml:space="preserve"> </v>
          </cell>
          <cell r="P131" t="str">
            <v xml:space="preserve"> </v>
          </cell>
          <cell r="Q131" t="str">
            <v xml:space="preserve"> </v>
          </cell>
          <cell r="R131" t="str">
            <v xml:space="preserve"> </v>
          </cell>
          <cell r="S131" t="str">
            <v xml:space="preserve"> </v>
          </cell>
          <cell r="T131" t="str">
            <v xml:space="preserve"> </v>
          </cell>
          <cell r="U131" t="str">
            <v xml:space="preserve"> </v>
          </cell>
          <cell r="V131" t="str">
            <v xml:space="preserve"> </v>
          </cell>
          <cell r="W131" t="str">
            <v xml:space="preserve"> </v>
          </cell>
          <cell r="X131" t="str">
            <v xml:space="preserve"> </v>
          </cell>
          <cell r="Y131" t="str">
            <v xml:space="preserve"> </v>
          </cell>
          <cell r="AA131">
            <v>0</v>
          </cell>
          <cell r="AB131">
            <v>800.4</v>
          </cell>
        </row>
        <row r="132">
          <cell r="A132">
            <v>10128</v>
          </cell>
          <cell r="B132" t="str">
            <v>0412</v>
          </cell>
          <cell r="C132" t="str">
            <v>Suplemento de madera para ext.  poste 30x10x4cm.</v>
          </cell>
          <cell r="D132" t="str">
            <v>U</v>
          </cell>
          <cell r="E132" t="str">
            <v xml:space="preserve"> </v>
          </cell>
          <cell r="F132" t="str">
            <v xml:space="preserve"> </v>
          </cell>
          <cell r="G132" t="str">
            <v xml:space="preserve"> </v>
          </cell>
          <cell r="H132" t="str">
            <v xml:space="preserve"> </v>
          </cell>
          <cell r="I132" t="str">
            <v xml:space="preserve"> </v>
          </cell>
          <cell r="J132" t="str">
            <v xml:space="preserve"> </v>
          </cell>
          <cell r="K132" t="str">
            <v xml:space="preserve"> </v>
          </cell>
          <cell r="L132" t="str">
            <v xml:space="preserve"> </v>
          </cell>
          <cell r="M132" t="str">
            <v xml:space="preserve"> </v>
          </cell>
          <cell r="N132" t="str">
            <v xml:space="preserve"> </v>
          </cell>
          <cell r="O132" t="str">
            <v xml:space="preserve"> </v>
          </cell>
          <cell r="P132" t="str">
            <v xml:space="preserve"> </v>
          </cell>
          <cell r="Q132" t="str">
            <v xml:space="preserve"> </v>
          </cell>
          <cell r="R132" t="str">
            <v xml:space="preserve"> </v>
          </cell>
          <cell r="S132" t="str">
            <v xml:space="preserve"> </v>
          </cell>
          <cell r="T132" t="str">
            <v xml:space="preserve"> </v>
          </cell>
          <cell r="U132" t="str">
            <v xml:space="preserve"> </v>
          </cell>
          <cell r="V132" t="str">
            <v xml:space="preserve"> </v>
          </cell>
          <cell r="W132" t="str">
            <v xml:space="preserve"> </v>
          </cell>
          <cell r="X132" t="str">
            <v xml:space="preserve"> </v>
          </cell>
          <cell r="Y132" t="str">
            <v xml:space="preserve"> </v>
          </cell>
          <cell r="AA132">
            <v>0</v>
          </cell>
          <cell r="AB132">
            <v>1760.8799999999997</v>
          </cell>
        </row>
        <row r="133">
          <cell r="A133">
            <v>10129</v>
          </cell>
          <cell r="B133">
            <v>412</v>
          </cell>
          <cell r="C133" t="str">
            <v>Suplemento de madera para ext. poste 30 x 10 x 4 cm</v>
          </cell>
          <cell r="D133" t="str">
            <v>U</v>
          </cell>
          <cell r="E133" t="str">
            <v xml:space="preserve"> </v>
          </cell>
          <cell r="F133" t="str">
            <v xml:space="preserve"> </v>
          </cell>
          <cell r="G133" t="str">
            <v xml:space="preserve"> </v>
          </cell>
          <cell r="H133" t="str">
            <v xml:space="preserve"> </v>
          </cell>
          <cell r="I133" t="str">
            <v xml:space="preserve"> </v>
          </cell>
          <cell r="J133" t="str">
            <v xml:space="preserve"> </v>
          </cell>
          <cell r="K133" t="str">
            <v xml:space="preserve"> </v>
          </cell>
          <cell r="L133" t="str">
            <v xml:space="preserve"> </v>
          </cell>
          <cell r="M133" t="str">
            <v xml:space="preserve"> </v>
          </cell>
          <cell r="N133" t="str">
            <v xml:space="preserve"> </v>
          </cell>
          <cell r="O133" t="str">
            <v xml:space="preserve"> </v>
          </cell>
          <cell r="P133" t="str">
            <v xml:space="preserve"> </v>
          </cell>
          <cell r="Q133" t="str">
            <v xml:space="preserve"> </v>
          </cell>
          <cell r="R133" t="str">
            <v xml:space="preserve"> </v>
          </cell>
          <cell r="S133" t="str">
            <v xml:space="preserve"> </v>
          </cell>
          <cell r="T133" t="str">
            <v xml:space="preserve"> </v>
          </cell>
          <cell r="U133" t="str">
            <v xml:space="preserve"> </v>
          </cell>
          <cell r="V133" t="str">
            <v xml:space="preserve"> </v>
          </cell>
          <cell r="W133" t="str">
            <v xml:space="preserve"> </v>
          </cell>
          <cell r="X133" t="str">
            <v xml:space="preserve"> </v>
          </cell>
          <cell r="Y133" t="str">
            <v xml:space="preserve"> </v>
          </cell>
          <cell r="AA133">
            <v>0</v>
          </cell>
          <cell r="AB133">
            <v>1360.6799999999996</v>
          </cell>
        </row>
        <row r="134">
          <cell r="A134">
            <v>10130</v>
          </cell>
          <cell r="B134" t="str">
            <v>SR-44</v>
          </cell>
          <cell r="C134" t="str">
            <v>Tensor de un puesto tipo cuña para cable antifraude. (2x8+8 y/o 1x8+8)</v>
          </cell>
          <cell r="D134" t="str">
            <v>U</v>
          </cell>
          <cell r="E134" t="str">
            <v xml:space="preserve"> </v>
          </cell>
          <cell r="F134" t="str">
            <v xml:space="preserve"> </v>
          </cell>
          <cell r="G134" t="str">
            <v xml:space="preserve"> </v>
          </cell>
          <cell r="H134" t="str">
            <v xml:space="preserve"> </v>
          </cell>
          <cell r="I134" t="str">
            <v xml:space="preserve"> </v>
          </cell>
          <cell r="J134" t="str">
            <v xml:space="preserve"> </v>
          </cell>
          <cell r="K134" t="str">
            <v xml:space="preserve"> </v>
          </cell>
          <cell r="L134" t="str">
            <v xml:space="preserve"> </v>
          </cell>
          <cell r="M134" t="str">
            <v xml:space="preserve"> </v>
          </cell>
          <cell r="N134" t="str">
            <v xml:space="preserve"> </v>
          </cell>
          <cell r="O134" t="str">
            <v xml:space="preserve"> </v>
          </cell>
          <cell r="P134" t="str">
            <v xml:space="preserve"> </v>
          </cell>
          <cell r="Q134" t="str">
            <v xml:space="preserve"> </v>
          </cell>
          <cell r="R134" t="str">
            <v xml:space="preserve"> </v>
          </cell>
          <cell r="S134" t="str">
            <v xml:space="preserve"> </v>
          </cell>
          <cell r="T134" t="str">
            <v xml:space="preserve"> </v>
          </cell>
          <cell r="U134" t="str">
            <v xml:space="preserve"> </v>
          </cell>
          <cell r="V134" t="str">
            <v xml:space="preserve"> </v>
          </cell>
          <cell r="W134" t="str">
            <v xml:space="preserve"> </v>
          </cell>
          <cell r="X134" t="str">
            <v xml:space="preserve"> </v>
          </cell>
          <cell r="Y134" t="str">
            <v xml:space="preserve"> </v>
          </cell>
          <cell r="AA134">
            <v>0</v>
          </cell>
          <cell r="AB134">
            <v>4502.2499999999991</v>
          </cell>
        </row>
        <row r="135">
          <cell r="A135">
            <v>10131</v>
          </cell>
          <cell r="B135" t="str">
            <v>SR-09</v>
          </cell>
          <cell r="C135" t="str">
            <v>Transformador monofásico de 10 KVA</v>
          </cell>
          <cell r="D135" t="str">
            <v>U</v>
          </cell>
          <cell r="E135" t="str">
            <v xml:space="preserve"> </v>
          </cell>
          <cell r="F135" t="str">
            <v xml:space="preserve"> </v>
          </cell>
          <cell r="G135" t="str">
            <v xml:space="preserve"> </v>
          </cell>
          <cell r="H135" t="str">
            <v xml:space="preserve"> </v>
          </cell>
          <cell r="I135" t="str">
            <v xml:space="preserve"> </v>
          </cell>
          <cell r="J135" t="str">
            <v xml:space="preserve"> </v>
          </cell>
          <cell r="K135" t="str">
            <v xml:space="preserve"> </v>
          </cell>
          <cell r="L135" t="str">
            <v xml:space="preserve"> </v>
          </cell>
          <cell r="M135" t="str">
            <v xml:space="preserve"> </v>
          </cell>
          <cell r="N135" t="str">
            <v xml:space="preserve"> </v>
          </cell>
          <cell r="O135" t="str">
            <v xml:space="preserve"> </v>
          </cell>
          <cell r="P135" t="str">
            <v xml:space="preserve"> </v>
          </cell>
          <cell r="Q135" t="str">
            <v xml:space="preserve"> </v>
          </cell>
          <cell r="R135" t="str">
            <v xml:space="preserve"> </v>
          </cell>
          <cell r="S135" t="str">
            <v xml:space="preserve"> </v>
          </cell>
          <cell r="T135" t="str">
            <v xml:space="preserve"> </v>
          </cell>
          <cell r="U135" t="str">
            <v xml:space="preserve"> </v>
          </cell>
          <cell r="V135" t="str">
            <v xml:space="preserve"> </v>
          </cell>
          <cell r="W135" t="str">
            <v xml:space="preserve"> </v>
          </cell>
          <cell r="X135" t="str">
            <v xml:space="preserve"> </v>
          </cell>
          <cell r="Y135" t="str">
            <v xml:space="preserve"> </v>
          </cell>
          <cell r="AA135">
            <v>0</v>
          </cell>
          <cell r="AB135">
            <v>1760879.9999999998</v>
          </cell>
        </row>
        <row r="136">
          <cell r="A136">
            <v>10132</v>
          </cell>
          <cell r="B136" t="str">
            <v>SR-13</v>
          </cell>
          <cell r="C136" t="str">
            <v>Transformador monofásico de 100 KVA</v>
          </cell>
          <cell r="D136" t="str">
            <v>U</v>
          </cell>
          <cell r="E136" t="str">
            <v xml:space="preserve"> </v>
          </cell>
          <cell r="F136" t="str">
            <v xml:space="preserve"> </v>
          </cell>
          <cell r="G136" t="str">
            <v xml:space="preserve"> </v>
          </cell>
          <cell r="H136" t="str">
            <v xml:space="preserve"> </v>
          </cell>
          <cell r="I136" t="str">
            <v xml:space="preserve"> </v>
          </cell>
          <cell r="J136" t="str">
            <v xml:space="preserve"> </v>
          </cell>
          <cell r="K136" t="str">
            <v xml:space="preserve"> </v>
          </cell>
          <cell r="L136" t="str">
            <v xml:space="preserve"> </v>
          </cell>
          <cell r="M136" t="str">
            <v xml:space="preserve"> </v>
          </cell>
          <cell r="N136" t="str">
            <v xml:space="preserve"> </v>
          </cell>
          <cell r="O136" t="str">
            <v xml:space="preserve"> </v>
          </cell>
          <cell r="P136" t="str">
            <v xml:space="preserve"> </v>
          </cell>
          <cell r="Q136" t="str">
            <v xml:space="preserve"> </v>
          </cell>
          <cell r="R136" t="str">
            <v xml:space="preserve"> </v>
          </cell>
          <cell r="S136" t="str">
            <v xml:space="preserve"> </v>
          </cell>
          <cell r="T136" t="str">
            <v xml:space="preserve"> </v>
          </cell>
          <cell r="U136" t="str">
            <v xml:space="preserve"> </v>
          </cell>
          <cell r="V136" t="str">
            <v xml:space="preserve"> </v>
          </cell>
          <cell r="W136" t="str">
            <v xml:space="preserve"> </v>
          </cell>
          <cell r="X136" t="str">
            <v xml:space="preserve"> </v>
          </cell>
          <cell r="Y136" t="str">
            <v xml:space="preserve"> </v>
          </cell>
          <cell r="AA136">
            <v>0</v>
          </cell>
          <cell r="AB136">
            <v>4613138.75</v>
          </cell>
        </row>
        <row r="137">
          <cell r="A137">
            <v>10133</v>
          </cell>
          <cell r="B137">
            <v>5823</v>
          </cell>
          <cell r="C137" t="str">
            <v>Transformador monofásico de 15 KVA</v>
          </cell>
          <cell r="D137" t="str">
            <v>U</v>
          </cell>
          <cell r="E137" t="str">
            <v xml:space="preserve"> </v>
          </cell>
          <cell r="F137" t="str">
            <v xml:space="preserve"> </v>
          </cell>
          <cell r="G137" t="str">
            <v xml:space="preserve"> </v>
          </cell>
          <cell r="H137" t="str">
            <v xml:space="preserve"> </v>
          </cell>
          <cell r="I137" t="str">
            <v xml:space="preserve"> </v>
          </cell>
          <cell r="J137" t="str">
            <v xml:space="preserve"> </v>
          </cell>
          <cell r="K137" t="str">
            <v xml:space="preserve"> </v>
          </cell>
          <cell r="L137" t="str">
            <v xml:space="preserve"> </v>
          </cell>
          <cell r="M137" t="str">
            <v xml:space="preserve"> </v>
          </cell>
          <cell r="N137" t="str">
            <v xml:space="preserve"> </v>
          </cell>
          <cell r="O137" t="str">
            <v xml:space="preserve"> </v>
          </cell>
          <cell r="P137" t="str">
            <v xml:space="preserve"> </v>
          </cell>
          <cell r="Q137" t="str">
            <v xml:space="preserve"> </v>
          </cell>
          <cell r="R137" t="str">
            <v xml:space="preserve"> </v>
          </cell>
          <cell r="S137" t="str">
            <v xml:space="preserve"> </v>
          </cell>
          <cell r="T137" t="str">
            <v xml:space="preserve"> </v>
          </cell>
          <cell r="U137" t="str">
            <v xml:space="preserve"> </v>
          </cell>
          <cell r="V137">
            <v>4</v>
          </cell>
          <cell r="W137" t="str">
            <v xml:space="preserve"> </v>
          </cell>
          <cell r="X137" t="str">
            <v xml:space="preserve"> </v>
          </cell>
          <cell r="Y137" t="str">
            <v xml:space="preserve"> </v>
          </cell>
          <cell r="AA137">
            <v>4</v>
          </cell>
          <cell r="AB137">
            <v>2777692.5</v>
          </cell>
        </row>
        <row r="138">
          <cell r="A138">
            <v>10134</v>
          </cell>
          <cell r="B138" t="str">
            <v>SR-14</v>
          </cell>
          <cell r="C138" t="str">
            <v>Transformador monofásico de 167 KVA</v>
          </cell>
          <cell r="D138" t="str">
            <v>U</v>
          </cell>
          <cell r="E138" t="str">
            <v xml:space="preserve"> </v>
          </cell>
          <cell r="F138" t="str">
            <v xml:space="preserve"> </v>
          </cell>
          <cell r="G138" t="str">
            <v xml:space="preserve"> </v>
          </cell>
          <cell r="H138" t="str">
            <v xml:space="preserve"> </v>
          </cell>
          <cell r="I138" t="str">
            <v xml:space="preserve"> </v>
          </cell>
          <cell r="J138" t="str">
            <v xml:space="preserve"> </v>
          </cell>
          <cell r="K138" t="str">
            <v xml:space="preserve"> </v>
          </cell>
          <cell r="L138" t="str">
            <v xml:space="preserve"> </v>
          </cell>
          <cell r="M138" t="str">
            <v xml:space="preserve"> </v>
          </cell>
          <cell r="N138" t="str">
            <v xml:space="preserve"> </v>
          </cell>
          <cell r="O138" t="str">
            <v xml:space="preserve"> </v>
          </cell>
          <cell r="P138" t="str">
            <v xml:space="preserve"> </v>
          </cell>
          <cell r="Q138" t="str">
            <v xml:space="preserve"> </v>
          </cell>
          <cell r="R138" t="str">
            <v xml:space="preserve"> </v>
          </cell>
          <cell r="S138" t="str">
            <v xml:space="preserve"> </v>
          </cell>
          <cell r="T138" t="str">
            <v xml:space="preserve"> </v>
          </cell>
          <cell r="U138" t="str">
            <v xml:space="preserve"> </v>
          </cell>
          <cell r="V138" t="str">
            <v xml:space="preserve"> </v>
          </cell>
          <cell r="W138" t="str">
            <v xml:space="preserve"> </v>
          </cell>
          <cell r="X138" t="str">
            <v xml:space="preserve"> </v>
          </cell>
          <cell r="Y138" t="str">
            <v xml:space="preserve"> </v>
          </cell>
          <cell r="AA138">
            <v>0</v>
          </cell>
          <cell r="AB138">
            <v>6594128.7499999991</v>
          </cell>
        </row>
        <row r="139">
          <cell r="A139">
            <v>10135</v>
          </cell>
          <cell r="B139">
            <v>5824</v>
          </cell>
          <cell r="C139" t="str">
            <v>Transformador monofásico de 25 KVA 13200 - 240/120 V.</v>
          </cell>
          <cell r="D139" t="str">
            <v>U</v>
          </cell>
          <cell r="E139" t="str">
            <v xml:space="preserve"> </v>
          </cell>
          <cell r="F139" t="str">
            <v xml:space="preserve"> </v>
          </cell>
          <cell r="G139" t="str">
            <v xml:space="preserve"> </v>
          </cell>
          <cell r="H139" t="str">
            <v xml:space="preserve"> </v>
          </cell>
          <cell r="I139" t="str">
            <v xml:space="preserve"> </v>
          </cell>
          <cell r="J139" t="str">
            <v xml:space="preserve"> </v>
          </cell>
          <cell r="K139" t="str">
            <v xml:space="preserve"> </v>
          </cell>
          <cell r="L139" t="str">
            <v xml:space="preserve"> </v>
          </cell>
          <cell r="M139" t="str">
            <v xml:space="preserve"> </v>
          </cell>
          <cell r="N139" t="str">
            <v xml:space="preserve"> </v>
          </cell>
          <cell r="O139" t="str">
            <v xml:space="preserve"> </v>
          </cell>
          <cell r="P139" t="str">
            <v xml:space="preserve"> </v>
          </cell>
          <cell r="Q139" t="str">
            <v xml:space="preserve"> </v>
          </cell>
          <cell r="R139" t="str">
            <v xml:space="preserve"> </v>
          </cell>
          <cell r="S139" t="str">
            <v xml:space="preserve"> </v>
          </cell>
          <cell r="T139" t="str">
            <v xml:space="preserve"> </v>
          </cell>
          <cell r="U139" t="str">
            <v xml:space="preserve"> </v>
          </cell>
          <cell r="V139" t="str">
            <v xml:space="preserve"> </v>
          </cell>
          <cell r="W139" t="str">
            <v xml:space="preserve"> </v>
          </cell>
          <cell r="X139" t="str">
            <v xml:space="preserve"> </v>
          </cell>
          <cell r="Y139" t="str">
            <v xml:space="preserve"> </v>
          </cell>
          <cell r="AA139">
            <v>0</v>
          </cell>
          <cell r="AB139">
            <v>3282727.5</v>
          </cell>
        </row>
        <row r="140">
          <cell r="A140">
            <v>10136</v>
          </cell>
          <cell r="B140" t="str">
            <v>SR-15</v>
          </cell>
          <cell r="C140" t="str">
            <v>Transformador monofásico de 250 KVA</v>
          </cell>
          <cell r="D140" t="str">
            <v>U</v>
          </cell>
          <cell r="E140" t="str">
            <v xml:space="preserve"> </v>
          </cell>
          <cell r="F140" t="str">
            <v xml:space="preserve"> </v>
          </cell>
          <cell r="G140" t="str">
            <v xml:space="preserve"> </v>
          </cell>
          <cell r="H140" t="str">
            <v xml:space="preserve"> </v>
          </cell>
          <cell r="I140" t="str">
            <v xml:space="preserve"> </v>
          </cell>
          <cell r="J140" t="str">
            <v xml:space="preserve"> </v>
          </cell>
          <cell r="K140" t="str">
            <v xml:space="preserve"> </v>
          </cell>
          <cell r="L140" t="str">
            <v xml:space="preserve"> </v>
          </cell>
          <cell r="M140" t="str">
            <v xml:space="preserve"> </v>
          </cell>
          <cell r="N140" t="str">
            <v xml:space="preserve"> </v>
          </cell>
          <cell r="O140" t="str">
            <v xml:space="preserve"> </v>
          </cell>
          <cell r="P140" t="str">
            <v xml:space="preserve"> </v>
          </cell>
          <cell r="Q140" t="str">
            <v xml:space="preserve"> </v>
          </cell>
          <cell r="R140" t="str">
            <v xml:space="preserve"> </v>
          </cell>
          <cell r="S140" t="str">
            <v xml:space="preserve"> </v>
          </cell>
          <cell r="T140" t="str">
            <v xml:space="preserve"> </v>
          </cell>
          <cell r="U140" t="str">
            <v xml:space="preserve"> </v>
          </cell>
          <cell r="V140" t="str">
            <v xml:space="preserve"> </v>
          </cell>
          <cell r="W140" t="str">
            <v xml:space="preserve"> </v>
          </cell>
          <cell r="X140" t="str">
            <v xml:space="preserve"> </v>
          </cell>
          <cell r="Y140" t="str">
            <v xml:space="preserve"> </v>
          </cell>
          <cell r="AA140">
            <v>0</v>
          </cell>
          <cell r="AB140">
            <v>7703850.0000000009</v>
          </cell>
        </row>
        <row r="141">
          <cell r="A141">
            <v>10137</v>
          </cell>
          <cell r="B141" t="str">
            <v>SR-16</v>
          </cell>
          <cell r="C141" t="str">
            <v>Transformador monofásico de 333 KVA</v>
          </cell>
          <cell r="D141" t="str">
            <v>U</v>
          </cell>
          <cell r="E141" t="str">
            <v xml:space="preserve"> </v>
          </cell>
          <cell r="F141" t="str">
            <v xml:space="preserve"> </v>
          </cell>
          <cell r="G141" t="str">
            <v xml:space="preserve"> </v>
          </cell>
          <cell r="H141" t="str">
            <v xml:space="preserve"> </v>
          </cell>
          <cell r="I141" t="str">
            <v xml:space="preserve"> </v>
          </cell>
          <cell r="J141" t="str">
            <v xml:space="preserve"> </v>
          </cell>
          <cell r="K141" t="str">
            <v xml:space="preserve"> </v>
          </cell>
          <cell r="L141" t="str">
            <v xml:space="preserve"> </v>
          </cell>
          <cell r="M141" t="str">
            <v xml:space="preserve"> </v>
          </cell>
          <cell r="N141" t="str">
            <v xml:space="preserve"> </v>
          </cell>
          <cell r="O141" t="str">
            <v xml:space="preserve"> </v>
          </cell>
          <cell r="P141" t="str">
            <v xml:space="preserve"> </v>
          </cell>
          <cell r="Q141" t="str">
            <v xml:space="preserve"> </v>
          </cell>
          <cell r="R141" t="str">
            <v xml:space="preserve"> </v>
          </cell>
          <cell r="S141" t="str">
            <v xml:space="preserve"> </v>
          </cell>
          <cell r="T141" t="str">
            <v xml:space="preserve"> </v>
          </cell>
          <cell r="U141" t="str">
            <v xml:space="preserve"> </v>
          </cell>
          <cell r="V141" t="str">
            <v xml:space="preserve"> </v>
          </cell>
          <cell r="W141" t="str">
            <v xml:space="preserve"> </v>
          </cell>
          <cell r="X141" t="str">
            <v xml:space="preserve"> </v>
          </cell>
          <cell r="Y141" t="str">
            <v xml:space="preserve"> </v>
          </cell>
          <cell r="AA141">
            <v>0</v>
          </cell>
          <cell r="AB141">
            <v>9904950</v>
          </cell>
        </row>
        <row r="142">
          <cell r="A142">
            <v>10138</v>
          </cell>
          <cell r="B142" t="str">
            <v>SR-11</v>
          </cell>
          <cell r="C142" t="str">
            <v>Transformador monofásico de 37,5 KVA</v>
          </cell>
          <cell r="D142" t="str">
            <v>U</v>
          </cell>
          <cell r="E142" t="str">
            <v xml:space="preserve"> </v>
          </cell>
          <cell r="F142" t="str">
            <v xml:space="preserve"> </v>
          </cell>
          <cell r="G142" t="str">
            <v xml:space="preserve"> </v>
          </cell>
          <cell r="H142" t="str">
            <v xml:space="preserve"> </v>
          </cell>
          <cell r="I142" t="str">
            <v xml:space="preserve"> </v>
          </cell>
          <cell r="J142" t="str">
            <v xml:space="preserve"> </v>
          </cell>
          <cell r="K142" t="str">
            <v xml:space="preserve"> </v>
          </cell>
          <cell r="L142" t="str">
            <v xml:space="preserve"> </v>
          </cell>
          <cell r="M142" t="str">
            <v xml:space="preserve"> </v>
          </cell>
          <cell r="N142" t="str">
            <v xml:space="preserve"> </v>
          </cell>
          <cell r="O142" t="str">
            <v xml:space="preserve"> </v>
          </cell>
          <cell r="P142" t="str">
            <v xml:space="preserve"> </v>
          </cell>
          <cell r="Q142" t="str">
            <v xml:space="preserve"> </v>
          </cell>
          <cell r="R142" t="str">
            <v xml:space="preserve"> </v>
          </cell>
          <cell r="S142" t="str">
            <v xml:space="preserve"> </v>
          </cell>
          <cell r="T142" t="str">
            <v xml:space="preserve"> </v>
          </cell>
          <cell r="U142" t="str">
            <v xml:space="preserve"> </v>
          </cell>
          <cell r="V142" t="str">
            <v xml:space="preserve"> </v>
          </cell>
          <cell r="W142" t="str">
            <v xml:space="preserve"> </v>
          </cell>
          <cell r="X142" t="str">
            <v xml:space="preserve"> </v>
          </cell>
          <cell r="Y142" t="str">
            <v xml:space="preserve"> </v>
          </cell>
          <cell r="AA142">
            <v>0</v>
          </cell>
          <cell r="AB142">
            <v>4180567.4999999995</v>
          </cell>
        </row>
        <row r="143">
          <cell r="A143">
            <v>10139</v>
          </cell>
          <cell r="B143" t="str">
            <v>SR-08</v>
          </cell>
          <cell r="C143" t="str">
            <v>Transformador monofásico de 5 KVA</v>
          </cell>
          <cell r="D143" t="str">
            <v>U</v>
          </cell>
          <cell r="E143" t="str">
            <v xml:space="preserve"> </v>
          </cell>
          <cell r="F143" t="str">
            <v xml:space="preserve"> </v>
          </cell>
          <cell r="G143" t="str">
            <v xml:space="preserve"> </v>
          </cell>
          <cell r="H143" t="str">
            <v xml:space="preserve"> </v>
          </cell>
          <cell r="I143" t="str">
            <v xml:space="preserve"> </v>
          </cell>
          <cell r="J143" t="str">
            <v xml:space="preserve"> </v>
          </cell>
          <cell r="K143" t="str">
            <v xml:space="preserve"> </v>
          </cell>
          <cell r="L143" t="str">
            <v xml:space="preserve"> </v>
          </cell>
          <cell r="M143" t="str">
            <v xml:space="preserve"> </v>
          </cell>
          <cell r="N143" t="str">
            <v xml:space="preserve"> </v>
          </cell>
          <cell r="O143" t="str">
            <v xml:space="preserve"> </v>
          </cell>
          <cell r="P143" t="str">
            <v xml:space="preserve"> </v>
          </cell>
          <cell r="Q143" t="str">
            <v xml:space="preserve"> </v>
          </cell>
          <cell r="R143" t="str">
            <v xml:space="preserve"> </v>
          </cell>
          <cell r="S143" t="str">
            <v xml:space="preserve"> </v>
          </cell>
          <cell r="T143" t="str">
            <v xml:space="preserve"> </v>
          </cell>
          <cell r="U143" t="str">
            <v xml:space="preserve"> </v>
          </cell>
          <cell r="V143" t="str">
            <v xml:space="preserve"> </v>
          </cell>
          <cell r="W143" t="str">
            <v xml:space="preserve"> </v>
          </cell>
          <cell r="X143" t="str">
            <v xml:space="preserve"> </v>
          </cell>
          <cell r="Y143" t="str">
            <v xml:space="preserve"> </v>
          </cell>
          <cell r="AA143">
            <v>0</v>
          </cell>
          <cell r="AB143">
            <v>1357345</v>
          </cell>
        </row>
        <row r="144">
          <cell r="A144">
            <v>10140</v>
          </cell>
          <cell r="B144" t="str">
            <v>SR-12</v>
          </cell>
          <cell r="C144" t="str">
            <v>Transformador monofásico de 50 KVA</v>
          </cell>
          <cell r="D144" t="str">
            <v>U</v>
          </cell>
          <cell r="E144" t="str">
            <v xml:space="preserve"> </v>
          </cell>
          <cell r="F144" t="str">
            <v xml:space="preserve"> </v>
          </cell>
          <cell r="G144" t="str">
            <v xml:space="preserve"> </v>
          </cell>
          <cell r="H144" t="str">
            <v xml:space="preserve"> </v>
          </cell>
          <cell r="I144" t="str">
            <v xml:space="preserve"> </v>
          </cell>
          <cell r="J144" t="str">
            <v xml:space="preserve"> </v>
          </cell>
          <cell r="K144" t="str">
            <v xml:space="preserve"> </v>
          </cell>
          <cell r="L144" t="str">
            <v xml:space="preserve"> </v>
          </cell>
          <cell r="M144" t="str">
            <v xml:space="preserve"> </v>
          </cell>
          <cell r="N144" t="str">
            <v xml:space="preserve"> </v>
          </cell>
          <cell r="O144" t="str">
            <v xml:space="preserve"> </v>
          </cell>
          <cell r="P144" t="str">
            <v xml:space="preserve"> </v>
          </cell>
          <cell r="Q144" t="str">
            <v xml:space="preserve"> </v>
          </cell>
          <cell r="R144" t="str">
            <v xml:space="preserve"> </v>
          </cell>
          <cell r="S144" t="str">
            <v xml:space="preserve"> </v>
          </cell>
          <cell r="T144" t="str">
            <v xml:space="preserve"> </v>
          </cell>
          <cell r="U144" t="str">
            <v xml:space="preserve"> </v>
          </cell>
          <cell r="V144" t="str">
            <v xml:space="preserve"> </v>
          </cell>
          <cell r="W144" t="str">
            <v xml:space="preserve"> </v>
          </cell>
          <cell r="X144" t="str">
            <v xml:space="preserve"> </v>
          </cell>
          <cell r="Y144" t="str">
            <v xml:space="preserve"> </v>
          </cell>
          <cell r="AA144">
            <v>0</v>
          </cell>
          <cell r="AB144">
            <v>4882005</v>
          </cell>
        </row>
        <row r="145">
          <cell r="A145">
            <v>10141</v>
          </cell>
          <cell r="B145">
            <v>5827</v>
          </cell>
          <cell r="C145" t="str">
            <v>Transformador monofásico de 75 KVA 13200 - 240/120 V.</v>
          </cell>
          <cell r="D145" t="str">
            <v>U</v>
          </cell>
          <cell r="E145" t="str">
            <v xml:space="preserve"> </v>
          </cell>
          <cell r="F145" t="str">
            <v xml:space="preserve"> </v>
          </cell>
          <cell r="G145" t="str">
            <v xml:space="preserve"> </v>
          </cell>
          <cell r="H145" t="str">
            <v xml:space="preserve"> </v>
          </cell>
          <cell r="I145" t="str">
            <v xml:space="preserve"> </v>
          </cell>
          <cell r="J145" t="str">
            <v xml:space="preserve"> </v>
          </cell>
          <cell r="K145" t="str">
            <v xml:space="preserve"> </v>
          </cell>
          <cell r="L145" t="str">
            <v xml:space="preserve"> </v>
          </cell>
          <cell r="M145" t="str">
            <v xml:space="preserve"> </v>
          </cell>
          <cell r="N145" t="str">
            <v xml:space="preserve"> </v>
          </cell>
          <cell r="O145" t="str">
            <v xml:space="preserve"> </v>
          </cell>
          <cell r="P145" t="str">
            <v xml:space="preserve"> </v>
          </cell>
          <cell r="Q145" t="str">
            <v xml:space="preserve"> </v>
          </cell>
          <cell r="R145" t="str">
            <v xml:space="preserve"> </v>
          </cell>
          <cell r="S145" t="str">
            <v xml:space="preserve"> </v>
          </cell>
          <cell r="T145" t="str">
            <v xml:space="preserve"> </v>
          </cell>
          <cell r="U145" t="str">
            <v xml:space="preserve"> </v>
          </cell>
          <cell r="V145" t="str">
            <v xml:space="preserve"> </v>
          </cell>
          <cell r="W145" t="str">
            <v xml:space="preserve"> </v>
          </cell>
          <cell r="X145" t="str">
            <v xml:space="preserve"> </v>
          </cell>
          <cell r="Y145" t="str">
            <v xml:space="preserve"> </v>
          </cell>
          <cell r="AA145">
            <v>0</v>
          </cell>
          <cell r="AB145">
            <v>6172650</v>
          </cell>
        </row>
        <row r="146">
          <cell r="A146">
            <v>10142</v>
          </cell>
          <cell r="B146" t="str">
            <v>SR-32</v>
          </cell>
          <cell r="C146" t="str">
            <v>Transformador trifásico de 112,5 KVA</v>
          </cell>
          <cell r="D146" t="str">
            <v>U</v>
          </cell>
          <cell r="E146" t="str">
            <v xml:space="preserve"> </v>
          </cell>
          <cell r="F146" t="str">
            <v xml:space="preserve"> </v>
          </cell>
          <cell r="G146" t="str">
            <v xml:space="preserve"> </v>
          </cell>
          <cell r="H146" t="str">
            <v xml:space="preserve"> </v>
          </cell>
          <cell r="I146" t="str">
            <v xml:space="preserve"> </v>
          </cell>
          <cell r="J146" t="str">
            <v xml:space="preserve"> </v>
          </cell>
          <cell r="K146" t="str">
            <v xml:space="preserve"> </v>
          </cell>
          <cell r="L146" t="str">
            <v xml:space="preserve"> </v>
          </cell>
          <cell r="M146" t="str">
            <v xml:space="preserve"> </v>
          </cell>
          <cell r="N146" t="str">
            <v xml:space="preserve"> </v>
          </cell>
          <cell r="O146" t="str">
            <v xml:space="preserve"> </v>
          </cell>
          <cell r="P146" t="str">
            <v xml:space="preserve"> </v>
          </cell>
          <cell r="Q146" t="str">
            <v xml:space="preserve"> </v>
          </cell>
          <cell r="R146" t="str">
            <v xml:space="preserve"> </v>
          </cell>
          <cell r="S146" t="str">
            <v xml:space="preserve"> </v>
          </cell>
          <cell r="T146" t="str">
            <v xml:space="preserve"> </v>
          </cell>
          <cell r="U146" t="str">
            <v xml:space="preserve"> </v>
          </cell>
          <cell r="V146" t="str">
            <v xml:space="preserve"> </v>
          </cell>
          <cell r="W146" t="str">
            <v xml:space="preserve"> </v>
          </cell>
          <cell r="X146" t="str">
            <v xml:space="preserve"> </v>
          </cell>
          <cell r="Y146" t="str">
            <v xml:space="preserve"> </v>
          </cell>
          <cell r="AA146">
            <v>0</v>
          </cell>
          <cell r="AB146">
            <v>10493505</v>
          </cell>
        </row>
        <row r="147">
          <cell r="A147">
            <v>10143</v>
          </cell>
          <cell r="B147" t="str">
            <v>SR-28</v>
          </cell>
          <cell r="C147" t="str">
            <v>Transformador trifásico de 15 KVA</v>
          </cell>
          <cell r="D147" t="str">
            <v>U</v>
          </cell>
          <cell r="E147" t="str">
            <v xml:space="preserve"> </v>
          </cell>
          <cell r="F147" t="str">
            <v xml:space="preserve"> </v>
          </cell>
          <cell r="G147" t="str">
            <v xml:space="preserve"> </v>
          </cell>
          <cell r="H147" t="str">
            <v xml:space="preserve"> </v>
          </cell>
          <cell r="I147" t="str">
            <v xml:space="preserve"> </v>
          </cell>
          <cell r="J147" t="str">
            <v xml:space="preserve"> </v>
          </cell>
          <cell r="K147" t="str">
            <v xml:space="preserve"> </v>
          </cell>
          <cell r="L147" t="str">
            <v xml:space="preserve"> </v>
          </cell>
          <cell r="M147" t="str">
            <v xml:space="preserve"> </v>
          </cell>
          <cell r="N147" t="str">
            <v xml:space="preserve"> </v>
          </cell>
          <cell r="O147" t="str">
            <v xml:space="preserve"> </v>
          </cell>
          <cell r="P147" t="str">
            <v xml:space="preserve"> </v>
          </cell>
          <cell r="Q147" t="str">
            <v xml:space="preserve"> </v>
          </cell>
          <cell r="R147" t="str">
            <v xml:space="preserve"> </v>
          </cell>
          <cell r="S147" t="str">
            <v xml:space="preserve"> </v>
          </cell>
          <cell r="T147" t="str">
            <v xml:space="preserve"> </v>
          </cell>
          <cell r="U147" t="str">
            <v xml:space="preserve"> </v>
          </cell>
          <cell r="V147" t="str">
            <v xml:space="preserve"> </v>
          </cell>
          <cell r="W147" t="str">
            <v xml:space="preserve"> </v>
          </cell>
          <cell r="X147" t="str">
            <v xml:space="preserve"> </v>
          </cell>
          <cell r="Y147" t="str">
            <v xml:space="preserve"> </v>
          </cell>
          <cell r="AA147">
            <v>0</v>
          </cell>
          <cell r="AB147">
            <v>5106465</v>
          </cell>
        </row>
        <row r="148">
          <cell r="A148">
            <v>10144</v>
          </cell>
          <cell r="B148" t="str">
            <v>SR-33</v>
          </cell>
          <cell r="C148" t="str">
            <v>Transformador trifásico de 150 KVA</v>
          </cell>
          <cell r="D148" t="str">
            <v>U</v>
          </cell>
          <cell r="E148" t="str">
            <v xml:space="preserve"> </v>
          </cell>
          <cell r="F148" t="str">
            <v xml:space="preserve"> </v>
          </cell>
          <cell r="G148" t="str">
            <v xml:space="preserve"> </v>
          </cell>
          <cell r="H148" t="str">
            <v xml:space="preserve"> </v>
          </cell>
          <cell r="I148" t="str">
            <v xml:space="preserve"> </v>
          </cell>
          <cell r="J148" t="str">
            <v xml:space="preserve"> </v>
          </cell>
          <cell r="K148" t="str">
            <v xml:space="preserve"> </v>
          </cell>
          <cell r="L148" t="str">
            <v xml:space="preserve"> </v>
          </cell>
          <cell r="M148" t="str">
            <v xml:space="preserve"> </v>
          </cell>
          <cell r="N148" t="str">
            <v xml:space="preserve"> </v>
          </cell>
          <cell r="O148" t="str">
            <v xml:space="preserve"> </v>
          </cell>
          <cell r="P148" t="str">
            <v xml:space="preserve"> </v>
          </cell>
          <cell r="Q148" t="str">
            <v xml:space="preserve"> </v>
          </cell>
          <cell r="R148" t="str">
            <v xml:space="preserve"> </v>
          </cell>
          <cell r="S148" t="str">
            <v xml:space="preserve"> </v>
          </cell>
          <cell r="T148" t="str">
            <v xml:space="preserve"> </v>
          </cell>
          <cell r="U148" t="str">
            <v xml:space="preserve"> </v>
          </cell>
          <cell r="V148" t="str">
            <v xml:space="preserve"> </v>
          </cell>
          <cell r="W148" t="str">
            <v xml:space="preserve"> </v>
          </cell>
          <cell r="X148" t="str">
            <v xml:space="preserve"> </v>
          </cell>
          <cell r="Y148" t="str">
            <v xml:space="preserve"> </v>
          </cell>
          <cell r="AA148">
            <v>0</v>
          </cell>
          <cell r="AB148">
            <v>8104049.9999999981</v>
          </cell>
        </row>
        <row r="149">
          <cell r="A149">
            <v>10145</v>
          </cell>
          <cell r="B149" t="str">
            <v>SR-34</v>
          </cell>
          <cell r="C149" t="str">
            <v>Transformador trifásico de 225 KVA</v>
          </cell>
          <cell r="D149" t="str">
            <v>U</v>
          </cell>
          <cell r="E149" t="str">
            <v xml:space="preserve"> </v>
          </cell>
          <cell r="F149" t="str">
            <v xml:space="preserve"> </v>
          </cell>
          <cell r="G149" t="str">
            <v xml:space="preserve"> </v>
          </cell>
          <cell r="H149" t="str">
            <v xml:space="preserve"> </v>
          </cell>
          <cell r="I149" t="str">
            <v xml:space="preserve"> </v>
          </cell>
          <cell r="J149" t="str">
            <v xml:space="preserve"> </v>
          </cell>
          <cell r="K149" t="str">
            <v xml:space="preserve"> </v>
          </cell>
          <cell r="L149" t="str">
            <v xml:space="preserve"> </v>
          </cell>
          <cell r="M149" t="str">
            <v xml:space="preserve"> </v>
          </cell>
          <cell r="N149" t="str">
            <v xml:space="preserve"> </v>
          </cell>
          <cell r="O149" t="str">
            <v xml:space="preserve"> </v>
          </cell>
          <cell r="P149" t="str">
            <v xml:space="preserve"> </v>
          </cell>
          <cell r="Q149" t="str">
            <v xml:space="preserve"> </v>
          </cell>
          <cell r="R149" t="str">
            <v xml:space="preserve"> </v>
          </cell>
          <cell r="S149" t="str">
            <v xml:space="preserve"> </v>
          </cell>
          <cell r="T149" t="str">
            <v xml:space="preserve"> </v>
          </cell>
          <cell r="U149" t="str">
            <v xml:space="preserve"> </v>
          </cell>
          <cell r="V149" t="str">
            <v xml:space="preserve"> </v>
          </cell>
          <cell r="W149" t="str">
            <v xml:space="preserve"> </v>
          </cell>
          <cell r="X149" t="str">
            <v xml:space="preserve"> </v>
          </cell>
          <cell r="Y149" t="str">
            <v xml:space="preserve"> </v>
          </cell>
          <cell r="AA149">
            <v>0</v>
          </cell>
          <cell r="AB149">
            <v>9274634.9999999981</v>
          </cell>
        </row>
        <row r="150">
          <cell r="A150">
            <v>10146</v>
          </cell>
          <cell r="B150" t="str">
            <v>SR-29</v>
          </cell>
          <cell r="C150" t="str">
            <v>Transformador trifásico de 30 KVA</v>
          </cell>
          <cell r="D150" t="str">
            <v>U</v>
          </cell>
          <cell r="E150" t="str">
            <v xml:space="preserve"> </v>
          </cell>
          <cell r="F150" t="str">
            <v xml:space="preserve"> </v>
          </cell>
          <cell r="G150" t="str">
            <v xml:space="preserve"> </v>
          </cell>
          <cell r="H150" t="str">
            <v xml:space="preserve"> </v>
          </cell>
          <cell r="I150" t="str">
            <v xml:space="preserve"> </v>
          </cell>
          <cell r="J150" t="str">
            <v xml:space="preserve"> </v>
          </cell>
          <cell r="K150" t="str">
            <v xml:space="preserve"> </v>
          </cell>
          <cell r="L150" t="str">
            <v xml:space="preserve"> </v>
          </cell>
          <cell r="M150" t="str">
            <v xml:space="preserve"> </v>
          </cell>
          <cell r="N150" t="str">
            <v xml:space="preserve"> </v>
          </cell>
          <cell r="O150" t="str">
            <v xml:space="preserve"> </v>
          </cell>
          <cell r="P150" t="str">
            <v xml:space="preserve"> </v>
          </cell>
          <cell r="Q150" t="str">
            <v xml:space="preserve"> </v>
          </cell>
          <cell r="R150" t="str">
            <v xml:space="preserve"> </v>
          </cell>
          <cell r="S150" t="str">
            <v xml:space="preserve"> </v>
          </cell>
          <cell r="T150" t="str">
            <v xml:space="preserve"> </v>
          </cell>
          <cell r="U150" t="str">
            <v xml:space="preserve"> </v>
          </cell>
          <cell r="V150" t="str">
            <v xml:space="preserve"> </v>
          </cell>
          <cell r="W150" t="str">
            <v xml:space="preserve"> </v>
          </cell>
          <cell r="X150" t="str">
            <v xml:space="preserve"> </v>
          </cell>
          <cell r="Y150" t="str">
            <v xml:space="preserve"> </v>
          </cell>
          <cell r="AA150">
            <v>0</v>
          </cell>
          <cell r="AB150">
            <v>5415097.5</v>
          </cell>
        </row>
        <row r="151">
          <cell r="A151">
            <v>10147</v>
          </cell>
          <cell r="B151" t="str">
            <v>SR-35</v>
          </cell>
          <cell r="C151" t="str">
            <v>Transformador trifásico de 300 KVA</v>
          </cell>
          <cell r="D151" t="str">
            <v>U</v>
          </cell>
          <cell r="E151" t="str">
            <v xml:space="preserve"> </v>
          </cell>
          <cell r="F151" t="str">
            <v xml:space="preserve"> </v>
          </cell>
          <cell r="G151" t="str">
            <v xml:space="preserve"> </v>
          </cell>
          <cell r="H151" t="str">
            <v xml:space="preserve"> </v>
          </cell>
          <cell r="I151" t="str">
            <v xml:space="preserve"> </v>
          </cell>
          <cell r="J151" t="str">
            <v xml:space="preserve"> </v>
          </cell>
          <cell r="K151" t="str">
            <v xml:space="preserve"> </v>
          </cell>
          <cell r="L151" t="str">
            <v xml:space="preserve"> </v>
          </cell>
          <cell r="M151" t="str">
            <v xml:space="preserve"> </v>
          </cell>
          <cell r="N151" t="str">
            <v xml:space="preserve"> </v>
          </cell>
          <cell r="O151" t="str">
            <v xml:space="preserve"> </v>
          </cell>
          <cell r="P151" t="str">
            <v xml:space="preserve"> </v>
          </cell>
          <cell r="Q151" t="str">
            <v xml:space="preserve"> </v>
          </cell>
          <cell r="R151" t="str">
            <v xml:space="preserve"> </v>
          </cell>
          <cell r="S151" t="str">
            <v xml:space="preserve"> </v>
          </cell>
          <cell r="T151" t="str">
            <v xml:space="preserve"> </v>
          </cell>
          <cell r="U151" t="str">
            <v xml:space="preserve"> </v>
          </cell>
          <cell r="V151" t="str">
            <v xml:space="preserve"> </v>
          </cell>
          <cell r="W151" t="str">
            <v xml:space="preserve"> </v>
          </cell>
          <cell r="X151" t="str">
            <v xml:space="preserve"> </v>
          </cell>
          <cell r="Y151" t="str">
            <v xml:space="preserve"> </v>
          </cell>
          <cell r="AA151">
            <v>0</v>
          </cell>
          <cell r="AB151">
            <v>11265630</v>
          </cell>
        </row>
        <row r="152">
          <cell r="A152">
            <v>10148</v>
          </cell>
          <cell r="B152" t="str">
            <v>SR-36</v>
          </cell>
          <cell r="C152" t="str">
            <v>Transformador trifásico de 400 KVA</v>
          </cell>
          <cell r="D152" t="str">
            <v>U</v>
          </cell>
          <cell r="E152" t="str">
            <v xml:space="preserve"> </v>
          </cell>
          <cell r="F152" t="str">
            <v xml:space="preserve"> </v>
          </cell>
          <cell r="G152" t="str">
            <v xml:space="preserve"> </v>
          </cell>
          <cell r="H152" t="str">
            <v xml:space="preserve"> </v>
          </cell>
          <cell r="I152" t="str">
            <v xml:space="preserve"> </v>
          </cell>
          <cell r="J152" t="str">
            <v xml:space="preserve"> </v>
          </cell>
          <cell r="K152" t="str">
            <v xml:space="preserve"> </v>
          </cell>
          <cell r="L152" t="str">
            <v xml:space="preserve"> </v>
          </cell>
          <cell r="M152" t="str">
            <v xml:space="preserve"> </v>
          </cell>
          <cell r="N152" t="str">
            <v xml:space="preserve"> </v>
          </cell>
          <cell r="O152" t="str">
            <v xml:space="preserve"> </v>
          </cell>
          <cell r="P152" t="str">
            <v xml:space="preserve"> </v>
          </cell>
          <cell r="Q152" t="str">
            <v xml:space="preserve"> </v>
          </cell>
          <cell r="R152" t="str">
            <v xml:space="preserve"> </v>
          </cell>
          <cell r="S152" t="str">
            <v xml:space="preserve"> </v>
          </cell>
          <cell r="T152" t="str">
            <v xml:space="preserve"> </v>
          </cell>
          <cell r="U152" t="str">
            <v xml:space="preserve"> </v>
          </cell>
          <cell r="V152" t="str">
            <v xml:space="preserve"> </v>
          </cell>
          <cell r="W152" t="str">
            <v xml:space="preserve"> </v>
          </cell>
          <cell r="X152" t="str">
            <v xml:space="preserve"> </v>
          </cell>
          <cell r="Y152" t="str">
            <v xml:space="preserve"> </v>
          </cell>
          <cell r="AA152">
            <v>0</v>
          </cell>
          <cell r="AB152">
            <v>13146569.999999998</v>
          </cell>
        </row>
        <row r="153">
          <cell r="A153">
            <v>10149</v>
          </cell>
          <cell r="B153" t="str">
            <v>SR-30</v>
          </cell>
          <cell r="C153" t="str">
            <v>Transformador trifásico de 45 KVA</v>
          </cell>
          <cell r="D153" t="str">
            <v>U</v>
          </cell>
          <cell r="E153" t="str">
            <v xml:space="preserve"> </v>
          </cell>
          <cell r="F153" t="str">
            <v xml:space="preserve"> </v>
          </cell>
          <cell r="G153" t="str">
            <v xml:space="preserve"> </v>
          </cell>
          <cell r="H153" t="str">
            <v xml:space="preserve"> </v>
          </cell>
          <cell r="I153" t="str">
            <v xml:space="preserve"> </v>
          </cell>
          <cell r="J153" t="str">
            <v xml:space="preserve"> </v>
          </cell>
          <cell r="K153" t="str">
            <v xml:space="preserve"> </v>
          </cell>
          <cell r="L153" t="str">
            <v xml:space="preserve"> </v>
          </cell>
          <cell r="M153" t="str">
            <v xml:space="preserve"> </v>
          </cell>
          <cell r="N153" t="str">
            <v xml:space="preserve"> </v>
          </cell>
          <cell r="O153" t="str">
            <v xml:space="preserve"> </v>
          </cell>
          <cell r="P153" t="str">
            <v xml:space="preserve"> </v>
          </cell>
          <cell r="Q153" t="str">
            <v xml:space="preserve"> </v>
          </cell>
          <cell r="R153" t="str">
            <v xml:space="preserve"> </v>
          </cell>
          <cell r="S153" t="str">
            <v xml:space="preserve"> </v>
          </cell>
          <cell r="T153" t="str">
            <v xml:space="preserve"> </v>
          </cell>
          <cell r="U153" t="str">
            <v xml:space="preserve"> </v>
          </cell>
          <cell r="V153" t="str">
            <v xml:space="preserve"> </v>
          </cell>
          <cell r="W153" t="str">
            <v xml:space="preserve"> </v>
          </cell>
          <cell r="X153" t="str">
            <v xml:space="preserve"> </v>
          </cell>
          <cell r="Y153" t="str">
            <v xml:space="preserve"> </v>
          </cell>
          <cell r="AA153">
            <v>0</v>
          </cell>
          <cell r="AB153">
            <v>6481282.5</v>
          </cell>
        </row>
        <row r="154">
          <cell r="A154">
            <v>10150</v>
          </cell>
          <cell r="B154" t="str">
            <v>SR-37</v>
          </cell>
          <cell r="C154" t="str">
            <v>Transformador trifásico de 500 KVA</v>
          </cell>
          <cell r="D154" t="str">
            <v>U</v>
          </cell>
          <cell r="E154" t="str">
            <v xml:space="preserve"> </v>
          </cell>
          <cell r="F154" t="str">
            <v xml:space="preserve"> </v>
          </cell>
          <cell r="G154" t="str">
            <v xml:space="preserve"> </v>
          </cell>
          <cell r="H154" t="str">
            <v xml:space="preserve"> </v>
          </cell>
          <cell r="I154" t="str">
            <v xml:space="preserve"> </v>
          </cell>
          <cell r="J154" t="str">
            <v xml:space="preserve"> </v>
          </cell>
          <cell r="K154" t="str">
            <v xml:space="preserve"> </v>
          </cell>
          <cell r="L154" t="str">
            <v xml:space="preserve"> </v>
          </cell>
          <cell r="M154" t="str">
            <v xml:space="preserve"> </v>
          </cell>
          <cell r="N154" t="str">
            <v xml:space="preserve"> </v>
          </cell>
          <cell r="O154" t="str">
            <v xml:space="preserve"> </v>
          </cell>
          <cell r="P154" t="str">
            <v xml:space="preserve"> </v>
          </cell>
          <cell r="Q154" t="str">
            <v xml:space="preserve"> </v>
          </cell>
          <cell r="R154" t="str">
            <v xml:space="preserve"> </v>
          </cell>
          <cell r="S154" t="str">
            <v xml:space="preserve"> </v>
          </cell>
          <cell r="T154" t="str">
            <v xml:space="preserve"> </v>
          </cell>
          <cell r="U154" t="str">
            <v xml:space="preserve"> </v>
          </cell>
          <cell r="V154" t="str">
            <v xml:space="preserve"> </v>
          </cell>
          <cell r="W154" t="str">
            <v xml:space="preserve"> </v>
          </cell>
          <cell r="X154" t="str">
            <v xml:space="preserve"> </v>
          </cell>
          <cell r="Y154" t="str">
            <v xml:space="preserve"> </v>
          </cell>
          <cell r="AA154">
            <v>0</v>
          </cell>
          <cell r="AB154">
            <v>15767879.999999996</v>
          </cell>
        </row>
        <row r="155">
          <cell r="A155">
            <v>10151</v>
          </cell>
          <cell r="B155" t="str">
            <v>SR-31</v>
          </cell>
          <cell r="C155" t="str">
            <v>Transformador trifásico de 75 KVA</v>
          </cell>
          <cell r="D155" t="str">
            <v>U</v>
          </cell>
          <cell r="E155" t="str">
            <v xml:space="preserve"> </v>
          </cell>
          <cell r="F155" t="str">
            <v xml:space="preserve"> </v>
          </cell>
          <cell r="G155" t="str">
            <v xml:space="preserve"> </v>
          </cell>
          <cell r="H155" t="str">
            <v xml:space="preserve"> </v>
          </cell>
          <cell r="I155" t="str">
            <v xml:space="preserve"> </v>
          </cell>
          <cell r="J155" t="str">
            <v xml:space="preserve"> </v>
          </cell>
          <cell r="K155" t="str">
            <v xml:space="preserve"> </v>
          </cell>
          <cell r="L155" t="str">
            <v xml:space="preserve"> </v>
          </cell>
          <cell r="M155" t="str">
            <v xml:space="preserve"> </v>
          </cell>
          <cell r="N155" t="str">
            <v xml:space="preserve"> </v>
          </cell>
          <cell r="O155" t="str">
            <v xml:space="preserve"> </v>
          </cell>
          <cell r="P155" t="str">
            <v xml:space="preserve"> </v>
          </cell>
          <cell r="Q155" t="str">
            <v xml:space="preserve"> </v>
          </cell>
          <cell r="R155" t="str">
            <v xml:space="preserve"> </v>
          </cell>
          <cell r="S155" t="str">
            <v xml:space="preserve"> </v>
          </cell>
          <cell r="T155" t="str">
            <v xml:space="preserve"> </v>
          </cell>
          <cell r="U155" t="str">
            <v xml:space="preserve"> </v>
          </cell>
          <cell r="V155" t="str">
            <v xml:space="preserve"> </v>
          </cell>
          <cell r="W155" t="str">
            <v xml:space="preserve"> </v>
          </cell>
          <cell r="X155" t="str">
            <v xml:space="preserve"> </v>
          </cell>
          <cell r="Y155" t="str">
            <v xml:space="preserve"> </v>
          </cell>
          <cell r="AA155">
            <v>0</v>
          </cell>
          <cell r="AB155">
            <v>8052502.4999999991</v>
          </cell>
        </row>
        <row r="156">
          <cell r="A156">
            <v>10152</v>
          </cell>
          <cell r="B156">
            <v>2901</v>
          </cell>
          <cell r="C156" t="str">
            <v>Tubo conduit metálico de 3 m  x 1/2"</v>
          </cell>
          <cell r="D156" t="str">
            <v>U</v>
          </cell>
          <cell r="E156" t="str">
            <v xml:space="preserve"> </v>
          </cell>
          <cell r="F156" t="str">
            <v xml:space="preserve"> </v>
          </cell>
          <cell r="G156" t="str">
            <v xml:space="preserve"> </v>
          </cell>
          <cell r="H156" t="str">
            <v xml:space="preserve"> </v>
          </cell>
          <cell r="I156" t="str">
            <v xml:space="preserve"> </v>
          </cell>
          <cell r="J156" t="str">
            <v xml:space="preserve"> </v>
          </cell>
          <cell r="K156" t="str">
            <v xml:space="preserve"> </v>
          </cell>
          <cell r="L156" t="str">
            <v xml:space="preserve"> </v>
          </cell>
          <cell r="M156" t="str">
            <v xml:space="preserve"> </v>
          </cell>
          <cell r="N156" t="str">
            <v xml:space="preserve"> </v>
          </cell>
          <cell r="O156" t="str">
            <v xml:space="preserve"> </v>
          </cell>
          <cell r="P156" t="str">
            <v xml:space="preserve"> </v>
          </cell>
          <cell r="Q156" t="str">
            <v xml:space="preserve"> </v>
          </cell>
          <cell r="R156" t="str">
            <v xml:space="preserve"> </v>
          </cell>
          <cell r="S156">
            <v>4</v>
          </cell>
          <cell r="T156" t="str">
            <v xml:space="preserve"> </v>
          </cell>
          <cell r="U156" t="str">
            <v xml:space="preserve"> </v>
          </cell>
          <cell r="V156">
            <v>4</v>
          </cell>
          <cell r="W156" t="str">
            <v xml:space="preserve"> </v>
          </cell>
          <cell r="X156" t="str">
            <v xml:space="preserve"> </v>
          </cell>
          <cell r="Y156" t="str">
            <v xml:space="preserve"> </v>
          </cell>
          <cell r="AA156">
            <v>8</v>
          </cell>
          <cell r="AB156">
            <v>6635.2000000000007</v>
          </cell>
        </row>
        <row r="157">
          <cell r="A157">
            <v>10153</v>
          </cell>
          <cell r="B157">
            <v>2512</v>
          </cell>
          <cell r="C157" t="str">
            <v>Tuerca de ojo alargado para 5/8"</v>
          </cell>
          <cell r="D157" t="str">
            <v>U</v>
          </cell>
          <cell r="E157" t="str">
            <v xml:space="preserve"> </v>
          </cell>
          <cell r="F157" t="str">
            <v xml:space="preserve"> </v>
          </cell>
          <cell r="G157" t="str">
            <v xml:space="preserve"> </v>
          </cell>
          <cell r="H157" t="str">
            <v xml:space="preserve"> </v>
          </cell>
          <cell r="I157" t="str">
            <v xml:space="preserve"> </v>
          </cell>
          <cell r="J157" t="str">
            <v xml:space="preserve"> </v>
          </cell>
          <cell r="K157" t="str">
            <v xml:space="preserve"> </v>
          </cell>
          <cell r="L157" t="str">
            <v xml:space="preserve"> </v>
          </cell>
          <cell r="M157" t="str">
            <v xml:space="preserve"> </v>
          </cell>
          <cell r="N157" t="str">
            <v xml:space="preserve"> </v>
          </cell>
          <cell r="O157" t="str">
            <v xml:space="preserve"> </v>
          </cell>
          <cell r="P157" t="str">
            <v xml:space="preserve"> </v>
          </cell>
          <cell r="Q157" t="str">
            <v xml:space="preserve"> </v>
          </cell>
          <cell r="R157">
            <v>12</v>
          </cell>
          <cell r="S157" t="str">
            <v xml:space="preserve"> </v>
          </cell>
          <cell r="T157" t="str">
            <v xml:space="preserve"> </v>
          </cell>
          <cell r="U157" t="str">
            <v xml:space="preserve"> </v>
          </cell>
          <cell r="V157" t="str">
            <v xml:space="preserve"> </v>
          </cell>
          <cell r="W157" t="str">
            <v xml:space="preserve"> </v>
          </cell>
          <cell r="X157" t="str">
            <v xml:space="preserve"> </v>
          </cell>
          <cell r="Y157" t="str">
            <v xml:space="preserve"> </v>
          </cell>
          <cell r="AA157">
            <v>12</v>
          </cell>
          <cell r="AB157">
            <v>8184.9599999999991</v>
          </cell>
        </row>
        <row r="158">
          <cell r="A158">
            <v>10154</v>
          </cell>
          <cell r="B158">
            <v>3001</v>
          </cell>
          <cell r="C158" t="str">
            <v>Varilla copperweld con conector de 5/8" x 1.8m</v>
          </cell>
          <cell r="D158" t="str">
            <v>U</v>
          </cell>
          <cell r="E158" t="str">
            <v xml:space="preserve"> </v>
          </cell>
          <cell r="F158" t="str">
            <v xml:space="preserve"> </v>
          </cell>
          <cell r="G158" t="str">
            <v xml:space="preserve"> </v>
          </cell>
          <cell r="H158" t="str">
            <v xml:space="preserve"> </v>
          </cell>
          <cell r="I158" t="str">
            <v xml:space="preserve"> </v>
          </cell>
          <cell r="J158" t="str">
            <v xml:space="preserve"> </v>
          </cell>
          <cell r="K158" t="str">
            <v xml:space="preserve"> </v>
          </cell>
          <cell r="L158" t="str">
            <v xml:space="preserve"> </v>
          </cell>
          <cell r="M158" t="str">
            <v xml:space="preserve"> </v>
          </cell>
          <cell r="N158" t="str">
            <v xml:space="preserve"> </v>
          </cell>
          <cell r="O158" t="str">
            <v xml:space="preserve"> </v>
          </cell>
          <cell r="P158" t="str">
            <v xml:space="preserve"> </v>
          </cell>
          <cell r="Q158" t="str">
            <v xml:space="preserve"> </v>
          </cell>
          <cell r="R158" t="str">
            <v xml:space="preserve"> </v>
          </cell>
          <cell r="S158">
            <v>4</v>
          </cell>
          <cell r="T158" t="str">
            <v xml:space="preserve"> </v>
          </cell>
          <cell r="U158" t="str">
            <v xml:space="preserve"> </v>
          </cell>
          <cell r="V158">
            <v>4</v>
          </cell>
          <cell r="W158" t="str">
            <v xml:space="preserve"> </v>
          </cell>
          <cell r="X158" t="str">
            <v xml:space="preserve"> </v>
          </cell>
          <cell r="Y158" t="str">
            <v xml:space="preserve"> </v>
          </cell>
          <cell r="AA158">
            <v>8</v>
          </cell>
          <cell r="AB158">
            <v>44822.399999999994</v>
          </cell>
        </row>
        <row r="159">
          <cell r="A159">
            <v>10155</v>
          </cell>
          <cell r="B159">
            <v>2604</v>
          </cell>
          <cell r="C159" t="str">
            <v>Varilla de anclaje de acero de 1.8m x 5/8"</v>
          </cell>
          <cell r="D159" t="str">
            <v>U</v>
          </cell>
          <cell r="E159" t="str">
            <v xml:space="preserve"> </v>
          </cell>
          <cell r="F159" t="str">
            <v xml:space="preserve"> </v>
          </cell>
          <cell r="G159" t="str">
            <v xml:space="preserve"> </v>
          </cell>
          <cell r="H159" t="str">
            <v xml:space="preserve"> </v>
          </cell>
          <cell r="I159" t="str">
            <v xml:space="preserve"> </v>
          </cell>
          <cell r="J159" t="str">
            <v xml:space="preserve"> </v>
          </cell>
          <cell r="K159" t="str">
            <v xml:space="preserve"> </v>
          </cell>
          <cell r="L159" t="str">
            <v xml:space="preserve"> </v>
          </cell>
          <cell r="M159">
            <v>15</v>
          </cell>
          <cell r="N159">
            <v>35</v>
          </cell>
          <cell r="O159" t="str">
            <v xml:space="preserve"> </v>
          </cell>
          <cell r="P159" t="str">
            <v xml:space="preserve"> </v>
          </cell>
          <cell r="Q159" t="str">
            <v xml:space="preserve"> </v>
          </cell>
          <cell r="R159" t="str">
            <v xml:space="preserve"> </v>
          </cell>
          <cell r="S159" t="str">
            <v xml:space="preserve"> </v>
          </cell>
          <cell r="T159" t="str">
            <v xml:space="preserve"> </v>
          </cell>
          <cell r="U159" t="str">
            <v xml:space="preserve"> </v>
          </cell>
          <cell r="V159" t="str">
            <v xml:space="preserve"> </v>
          </cell>
          <cell r="W159" t="str">
            <v xml:space="preserve"> </v>
          </cell>
          <cell r="X159" t="str">
            <v xml:space="preserve"> </v>
          </cell>
          <cell r="Y159" t="str">
            <v xml:space="preserve"> </v>
          </cell>
          <cell r="AA159">
            <v>50</v>
          </cell>
          <cell r="AB159">
            <v>18008.079539999995</v>
          </cell>
        </row>
        <row r="160">
          <cell r="A160">
            <v>10156</v>
          </cell>
          <cell r="B160">
            <v>2701</v>
          </cell>
          <cell r="C160" t="str">
            <v>Vigueta de concreto tipo A</v>
          </cell>
          <cell r="D160" t="str">
            <v>U</v>
          </cell>
          <cell r="E160" t="str">
            <v xml:space="preserve"> </v>
          </cell>
          <cell r="F160" t="str">
            <v xml:space="preserve"> </v>
          </cell>
          <cell r="G160" t="str">
            <v xml:space="preserve"> </v>
          </cell>
          <cell r="H160" t="str">
            <v xml:space="preserve"> </v>
          </cell>
          <cell r="I160" t="str">
            <v xml:space="preserve"> </v>
          </cell>
          <cell r="J160" t="str">
            <v xml:space="preserve"> </v>
          </cell>
          <cell r="K160" t="str">
            <v xml:space="preserve"> </v>
          </cell>
          <cell r="L160" t="str">
            <v xml:space="preserve"> </v>
          </cell>
          <cell r="M160">
            <v>15</v>
          </cell>
          <cell r="N160">
            <v>35</v>
          </cell>
          <cell r="O160" t="str">
            <v xml:space="preserve"> </v>
          </cell>
          <cell r="P160" t="str">
            <v xml:space="preserve"> </v>
          </cell>
          <cell r="Q160" t="str">
            <v xml:space="preserve"> </v>
          </cell>
          <cell r="R160" t="str">
            <v xml:space="preserve"> </v>
          </cell>
          <cell r="S160" t="str">
            <v xml:space="preserve"> </v>
          </cell>
          <cell r="T160" t="str">
            <v xml:space="preserve"> </v>
          </cell>
          <cell r="U160" t="str">
            <v xml:space="preserve"> </v>
          </cell>
          <cell r="V160" t="str">
            <v xml:space="preserve"> </v>
          </cell>
          <cell r="W160" t="str">
            <v xml:space="preserve"> </v>
          </cell>
          <cell r="X160" t="str">
            <v xml:space="preserve"> </v>
          </cell>
          <cell r="Y160" t="str">
            <v xml:space="preserve"> </v>
          </cell>
          <cell r="AA160">
            <v>50</v>
          </cell>
          <cell r="AB160">
            <v>8500.2479999999996</v>
          </cell>
        </row>
        <row r="161">
          <cell r="A161">
            <v>10157</v>
          </cell>
          <cell r="B161">
            <v>1024</v>
          </cell>
          <cell r="C161" t="str">
            <v>Conector de un perno bimetálico (Para varilla cooperweld)</v>
          </cell>
          <cell r="D161" t="str">
            <v>U</v>
          </cell>
          <cell r="E161" t="str">
            <v xml:space="preserve"> </v>
          </cell>
          <cell r="F161" t="str">
            <v xml:space="preserve"> </v>
          </cell>
          <cell r="G161" t="str">
            <v xml:space="preserve"> </v>
          </cell>
          <cell r="H161" t="str">
            <v xml:space="preserve"> </v>
          </cell>
          <cell r="I161" t="str">
            <v xml:space="preserve"> </v>
          </cell>
          <cell r="J161" t="str">
            <v xml:space="preserve"> </v>
          </cell>
          <cell r="K161" t="str">
            <v xml:space="preserve"> </v>
          </cell>
          <cell r="L161" t="str">
            <v xml:space="preserve"> </v>
          </cell>
          <cell r="M161" t="str">
            <v xml:space="preserve"> </v>
          </cell>
          <cell r="N161" t="str">
            <v xml:space="preserve"> </v>
          </cell>
          <cell r="O161" t="str">
            <v xml:space="preserve"> </v>
          </cell>
          <cell r="P161" t="str">
            <v xml:space="preserve"> </v>
          </cell>
          <cell r="Q161" t="str">
            <v xml:space="preserve"> </v>
          </cell>
          <cell r="R161" t="str">
            <v xml:space="preserve"> </v>
          </cell>
          <cell r="S161">
            <v>4</v>
          </cell>
          <cell r="T161" t="str">
            <v xml:space="preserve"> </v>
          </cell>
          <cell r="U161" t="str">
            <v xml:space="preserve"> </v>
          </cell>
          <cell r="V161" t="str">
            <v xml:space="preserve"> </v>
          </cell>
          <cell r="W161" t="str">
            <v xml:space="preserve"> </v>
          </cell>
          <cell r="X161" t="str">
            <v xml:space="preserve"> </v>
          </cell>
          <cell r="Y161" t="str">
            <v xml:space="preserve"> </v>
          </cell>
          <cell r="AA161">
            <v>4</v>
          </cell>
          <cell r="AB161">
            <v>2467.8999999999996</v>
          </cell>
        </row>
        <row r="162">
          <cell r="A162">
            <v>10158</v>
          </cell>
          <cell r="C162" t="str">
            <v>Cinta  aislante de 18 mm.</v>
          </cell>
          <cell r="D162" t="str">
            <v>U</v>
          </cell>
          <cell r="E162">
            <v>0.22</v>
          </cell>
          <cell r="F162">
            <v>0.03</v>
          </cell>
          <cell r="G162">
            <v>0.18</v>
          </cell>
          <cell r="H162">
            <v>0.01</v>
          </cell>
          <cell r="I162" t="str">
            <v xml:space="preserve"> </v>
          </cell>
          <cell r="J162" t="str">
            <v xml:space="preserve"> </v>
          </cell>
          <cell r="K162" t="str">
            <v xml:space="preserve"> </v>
          </cell>
          <cell r="L162" t="str">
            <v xml:space="preserve"> </v>
          </cell>
          <cell r="M162" t="str">
            <v xml:space="preserve"> </v>
          </cell>
          <cell r="N162" t="str">
            <v xml:space="preserve"> </v>
          </cell>
          <cell r="O162" t="str">
            <v xml:space="preserve"> </v>
          </cell>
          <cell r="P162" t="str">
            <v xml:space="preserve"> </v>
          </cell>
          <cell r="Q162" t="str">
            <v xml:space="preserve"> </v>
          </cell>
          <cell r="R162" t="str">
            <v xml:space="preserve"> </v>
          </cell>
          <cell r="S162" t="str">
            <v xml:space="preserve"> </v>
          </cell>
          <cell r="T162" t="str">
            <v xml:space="preserve"> </v>
          </cell>
          <cell r="U162" t="str">
            <v xml:space="preserve"> </v>
          </cell>
          <cell r="V162" t="str">
            <v xml:space="preserve"> </v>
          </cell>
          <cell r="W162" t="str">
            <v xml:space="preserve"> </v>
          </cell>
          <cell r="X162" t="str">
            <v xml:space="preserve"> </v>
          </cell>
          <cell r="Y162" t="str">
            <v xml:space="preserve"> </v>
          </cell>
          <cell r="AA162">
            <v>0.44</v>
          </cell>
          <cell r="AB162">
            <v>6499.9149999999991</v>
          </cell>
        </row>
        <row r="163">
          <cell r="A163">
            <v>10159</v>
          </cell>
          <cell r="C163" t="str">
            <v>Cinta autofundente de 18 mm.</v>
          </cell>
          <cell r="D163" t="str">
            <v>U</v>
          </cell>
          <cell r="E163">
            <v>0.22</v>
          </cell>
          <cell r="F163">
            <v>0.03</v>
          </cell>
          <cell r="G163">
            <v>0.18</v>
          </cell>
          <cell r="H163">
            <v>0.01</v>
          </cell>
          <cell r="I163" t="str">
            <v xml:space="preserve"> </v>
          </cell>
          <cell r="J163" t="str">
            <v xml:space="preserve"> </v>
          </cell>
          <cell r="K163" t="str">
            <v xml:space="preserve"> </v>
          </cell>
          <cell r="L163" t="str">
            <v xml:space="preserve"> </v>
          </cell>
          <cell r="M163" t="str">
            <v xml:space="preserve"> </v>
          </cell>
          <cell r="N163" t="str">
            <v xml:space="preserve"> </v>
          </cell>
          <cell r="O163" t="str">
            <v xml:space="preserve"> </v>
          </cell>
          <cell r="P163" t="str">
            <v xml:space="preserve"> </v>
          </cell>
          <cell r="Q163" t="str">
            <v xml:space="preserve"> </v>
          </cell>
          <cell r="R163" t="str">
            <v xml:space="preserve"> </v>
          </cell>
          <cell r="S163" t="str">
            <v xml:space="preserve"> </v>
          </cell>
          <cell r="T163" t="str">
            <v xml:space="preserve"> </v>
          </cell>
          <cell r="U163" t="str">
            <v xml:space="preserve"> </v>
          </cell>
          <cell r="V163" t="str">
            <v xml:space="preserve"> </v>
          </cell>
          <cell r="W163" t="str">
            <v xml:space="preserve"> </v>
          </cell>
          <cell r="X163" t="str">
            <v xml:space="preserve"> </v>
          </cell>
          <cell r="Y163" t="str">
            <v xml:space="preserve"> </v>
          </cell>
          <cell r="AA163">
            <v>0.44</v>
          </cell>
          <cell r="AB163">
            <v>19999.994999999999</v>
          </cell>
        </row>
        <row r="164">
          <cell r="A164">
            <v>10160</v>
          </cell>
          <cell r="B164">
            <v>1801</v>
          </cell>
          <cell r="C164" t="str">
            <v>Percha acanalada de un puesto</v>
          </cell>
          <cell r="D164" t="str">
            <v>U</v>
          </cell>
          <cell r="E164" t="str">
            <v xml:space="preserve"> </v>
          </cell>
          <cell r="F164">
            <v>3</v>
          </cell>
          <cell r="G164">
            <v>18</v>
          </cell>
          <cell r="H164">
            <v>1</v>
          </cell>
          <cell r="I164" t="str">
            <v xml:space="preserve"> </v>
          </cell>
          <cell r="J164" t="str">
            <v xml:space="preserve"> </v>
          </cell>
          <cell r="K164" t="str">
            <v xml:space="preserve"> </v>
          </cell>
          <cell r="L164" t="str">
            <v xml:space="preserve"> </v>
          </cell>
          <cell r="M164" t="str">
            <v xml:space="preserve"> </v>
          </cell>
          <cell r="N164" t="str">
            <v xml:space="preserve"> </v>
          </cell>
          <cell r="O164" t="str">
            <v xml:space="preserve"> </v>
          </cell>
          <cell r="P164" t="str">
            <v xml:space="preserve"> </v>
          </cell>
          <cell r="Q164" t="str">
            <v xml:space="preserve"> </v>
          </cell>
          <cell r="R164" t="str">
            <v xml:space="preserve"> </v>
          </cell>
          <cell r="S164" t="str">
            <v xml:space="preserve"> </v>
          </cell>
          <cell r="T164" t="str">
            <v xml:space="preserve"> </v>
          </cell>
          <cell r="U164" t="str">
            <v xml:space="preserve"> </v>
          </cell>
          <cell r="V164" t="str">
            <v xml:space="preserve"> </v>
          </cell>
          <cell r="W164" t="str">
            <v xml:space="preserve"> </v>
          </cell>
          <cell r="X164" t="str">
            <v xml:space="preserve"> </v>
          </cell>
          <cell r="Y164" t="str">
            <v xml:space="preserve"> </v>
          </cell>
          <cell r="AA164">
            <v>22</v>
          </cell>
          <cell r="AB164">
            <v>6936.7999999999993</v>
          </cell>
        </row>
        <row r="165">
          <cell r="A165">
            <v>10161</v>
          </cell>
          <cell r="C165" t="str">
            <v>Cable de aluminio XLPE Nº 6</v>
          </cell>
          <cell r="D165" t="str">
            <v>U</v>
          </cell>
          <cell r="E165" t="str">
            <v xml:space="preserve"> </v>
          </cell>
          <cell r="F165" t="str">
            <v xml:space="preserve"> </v>
          </cell>
          <cell r="G165" t="str">
            <v xml:space="preserve"> </v>
          </cell>
          <cell r="H165" t="str">
            <v xml:space="preserve"> </v>
          </cell>
          <cell r="I165">
            <v>11.200000000000001</v>
          </cell>
          <cell r="J165" t="str">
            <v xml:space="preserve"> </v>
          </cell>
          <cell r="K165" t="str">
            <v xml:space="preserve"> </v>
          </cell>
          <cell r="L165" t="str">
            <v xml:space="preserve"> </v>
          </cell>
          <cell r="M165" t="str">
            <v xml:space="preserve"> </v>
          </cell>
          <cell r="N165" t="str">
            <v xml:space="preserve"> </v>
          </cell>
          <cell r="O165" t="str">
            <v xml:space="preserve"> </v>
          </cell>
          <cell r="P165" t="str">
            <v xml:space="preserve"> </v>
          </cell>
          <cell r="Q165" t="str">
            <v xml:space="preserve"> </v>
          </cell>
          <cell r="R165" t="str">
            <v xml:space="preserve"> </v>
          </cell>
          <cell r="S165" t="str">
            <v xml:space="preserve"> </v>
          </cell>
          <cell r="T165" t="str">
            <v xml:space="preserve"> </v>
          </cell>
          <cell r="U165" t="str">
            <v xml:space="preserve"> </v>
          </cell>
          <cell r="V165" t="str">
            <v xml:space="preserve"> </v>
          </cell>
          <cell r="W165" t="str">
            <v xml:space="preserve"> </v>
          </cell>
          <cell r="X165" t="str">
            <v xml:space="preserve"> </v>
          </cell>
          <cell r="Y165" t="str">
            <v xml:space="preserve"> </v>
          </cell>
          <cell r="AA165">
            <v>11.200000000000001</v>
          </cell>
          <cell r="AB165">
            <v>4500</v>
          </cell>
        </row>
        <row r="166">
          <cell r="A166">
            <v>10162</v>
          </cell>
          <cell r="C166" t="str">
            <v>Cable de aluminio XLPE Nº 4</v>
          </cell>
          <cell r="D166" t="str">
            <v>U</v>
          </cell>
          <cell r="E166" t="str">
            <v xml:space="preserve"> </v>
          </cell>
          <cell r="F166" t="str">
            <v xml:space="preserve"> </v>
          </cell>
          <cell r="G166" t="str">
            <v xml:space="preserve"> </v>
          </cell>
          <cell r="H166" t="str">
            <v xml:space="preserve"> </v>
          </cell>
          <cell r="I166">
            <v>22.400000000000002</v>
          </cell>
          <cell r="J166" t="str">
            <v xml:space="preserve"> </v>
          </cell>
          <cell r="K166" t="str">
            <v xml:space="preserve"> </v>
          </cell>
          <cell r="L166" t="str">
            <v xml:space="preserve"> </v>
          </cell>
          <cell r="M166" t="str">
            <v xml:space="preserve"> </v>
          </cell>
          <cell r="N166" t="str">
            <v xml:space="preserve"> </v>
          </cell>
          <cell r="O166" t="str">
            <v xml:space="preserve"> </v>
          </cell>
          <cell r="P166" t="str">
            <v xml:space="preserve"> </v>
          </cell>
          <cell r="Q166" t="str">
            <v xml:space="preserve"> </v>
          </cell>
          <cell r="R166" t="str">
            <v xml:space="preserve"> </v>
          </cell>
          <cell r="S166" t="str">
            <v xml:space="preserve"> </v>
          </cell>
          <cell r="T166" t="str">
            <v xml:space="preserve"> </v>
          </cell>
          <cell r="U166" t="str">
            <v xml:space="preserve"> </v>
          </cell>
          <cell r="V166" t="str">
            <v xml:space="preserve"> </v>
          </cell>
          <cell r="W166" t="str">
            <v xml:space="preserve"> </v>
          </cell>
          <cell r="X166" t="str">
            <v xml:space="preserve"> </v>
          </cell>
          <cell r="Y166" t="str">
            <v xml:space="preserve"> </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t="str">
            <v xml:space="preserve"> </v>
          </cell>
          <cell r="J167" t="str">
            <v xml:space="preserve"> </v>
          </cell>
          <cell r="K167" t="str">
            <v xml:space="preserve"> </v>
          </cell>
          <cell r="L167" t="str">
            <v xml:space="preserve"> </v>
          </cell>
          <cell r="M167" t="str">
            <v xml:space="preserve"> </v>
          </cell>
          <cell r="N167" t="str">
            <v xml:space="preserve"> </v>
          </cell>
          <cell r="O167" t="str">
            <v xml:space="preserve"> </v>
          </cell>
          <cell r="P167" t="str">
            <v xml:space="preserve"> </v>
          </cell>
          <cell r="Q167" t="str">
            <v xml:space="preserve"> </v>
          </cell>
          <cell r="R167" t="str">
            <v xml:space="preserve"> </v>
          </cell>
          <cell r="S167" t="str">
            <v xml:space="preserve"> </v>
          </cell>
          <cell r="T167" t="str">
            <v xml:space="preserve"> </v>
          </cell>
          <cell r="U167" t="str">
            <v xml:space="preserve"> </v>
          </cell>
          <cell r="V167" t="str">
            <v xml:space="preserve"> </v>
          </cell>
          <cell r="W167" t="str">
            <v xml:space="preserve"> </v>
          </cell>
          <cell r="X167" t="str">
            <v xml:space="preserve"> </v>
          </cell>
          <cell r="Y167" t="str">
            <v xml:space="preserve"> </v>
          </cell>
          <cell r="AA167">
            <v>198</v>
          </cell>
          <cell r="AB167">
            <v>3316</v>
          </cell>
        </row>
        <row r="168">
          <cell r="A168">
            <v>10164</v>
          </cell>
          <cell r="C168" t="str">
            <v>Medidor de energía eléctrica monofásico de 120 V; 15(60) A.</v>
          </cell>
          <cell r="D168" t="str">
            <v>U</v>
          </cell>
          <cell r="E168" t="str">
            <v xml:space="preserve"> </v>
          </cell>
          <cell r="F168" t="str">
            <v xml:space="preserve"> </v>
          </cell>
          <cell r="G168" t="str">
            <v xml:space="preserve"> </v>
          </cell>
          <cell r="H168" t="str">
            <v xml:space="preserve"> </v>
          </cell>
          <cell r="I168" t="str">
            <v xml:space="preserve"> </v>
          </cell>
          <cell r="J168" t="str">
            <v xml:space="preserve"> </v>
          </cell>
          <cell r="K168" t="str">
            <v xml:space="preserve"> </v>
          </cell>
          <cell r="L168" t="str">
            <v xml:space="preserve"> </v>
          </cell>
          <cell r="M168" t="str">
            <v xml:space="preserve"> </v>
          </cell>
          <cell r="N168" t="str">
            <v xml:space="preserve"> </v>
          </cell>
          <cell r="O168" t="str">
            <v xml:space="preserve"> </v>
          </cell>
          <cell r="P168" t="str">
            <v xml:space="preserve"> </v>
          </cell>
          <cell r="Q168" t="str">
            <v xml:space="preserve"> </v>
          </cell>
          <cell r="R168" t="str">
            <v xml:space="preserve"> </v>
          </cell>
          <cell r="S168" t="str">
            <v xml:space="preserve"> </v>
          </cell>
          <cell r="T168" t="str">
            <v xml:space="preserve"> </v>
          </cell>
          <cell r="U168" t="str">
            <v xml:space="preserve"> </v>
          </cell>
          <cell r="V168" t="str">
            <v xml:space="preserve"> </v>
          </cell>
          <cell r="W168" t="str">
            <v xml:space="preserve"> </v>
          </cell>
          <cell r="X168" t="str">
            <v xml:space="preserve"> </v>
          </cell>
          <cell r="Y168" t="str">
            <v xml:space="preserve"> </v>
          </cell>
          <cell r="AA168">
            <v>0</v>
          </cell>
          <cell r="AB168">
            <v>106719.99999999999</v>
          </cell>
        </row>
        <row r="169">
          <cell r="A169">
            <v>10165</v>
          </cell>
          <cell r="C169" t="str">
            <v>Medidor de energía eléctrica monofásico de 240 V; 15(60) A.</v>
          </cell>
          <cell r="D169" t="str">
            <v>U</v>
          </cell>
          <cell r="E169" t="str">
            <v xml:space="preserve"> </v>
          </cell>
          <cell r="F169" t="str">
            <v xml:space="preserve"> </v>
          </cell>
          <cell r="G169" t="str">
            <v xml:space="preserve"> </v>
          </cell>
          <cell r="H169" t="str">
            <v xml:space="preserve"> </v>
          </cell>
          <cell r="I169" t="str">
            <v xml:space="preserve"> </v>
          </cell>
          <cell r="J169" t="str">
            <v xml:space="preserve"> </v>
          </cell>
          <cell r="K169" t="str">
            <v xml:space="preserve"> </v>
          </cell>
          <cell r="L169" t="str">
            <v xml:space="preserve"> </v>
          </cell>
          <cell r="M169" t="str">
            <v xml:space="preserve"> </v>
          </cell>
          <cell r="N169" t="str">
            <v xml:space="preserve"> </v>
          </cell>
          <cell r="O169" t="str">
            <v xml:space="preserve"> </v>
          </cell>
          <cell r="P169" t="str">
            <v xml:space="preserve"> </v>
          </cell>
          <cell r="Q169" t="str">
            <v xml:space="preserve"> </v>
          </cell>
          <cell r="R169" t="str">
            <v xml:space="preserve"> </v>
          </cell>
          <cell r="S169" t="str">
            <v xml:space="preserve"> </v>
          </cell>
          <cell r="T169" t="str">
            <v xml:space="preserve"> </v>
          </cell>
          <cell r="U169" t="str">
            <v xml:space="preserve"> </v>
          </cell>
          <cell r="V169" t="str">
            <v xml:space="preserve"> </v>
          </cell>
          <cell r="W169" t="str">
            <v xml:space="preserve"> </v>
          </cell>
          <cell r="X169" t="str">
            <v xml:space="preserve"> </v>
          </cell>
          <cell r="Y169">
            <v>28</v>
          </cell>
          <cell r="AA169">
            <v>28</v>
          </cell>
          <cell r="AB169">
            <v>126729.99999999997</v>
          </cell>
        </row>
      </sheetData>
      <sheetData sheetId="3"/>
      <sheetData sheetId="4" refreshError="1"/>
      <sheetData sheetId="5"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8"/>
      <sheetName val="SALARIO CELADOR 2008"/>
      <sheetName val="TARIFAS DIARIO OFICIAL 2008"/>
      <sheetName val="COSTOS OFICINA"/>
      <sheetName val="COSTOS CAMPAMENTO"/>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refreshError="1"/>
      <sheetData sheetId="1" refreshError="1"/>
      <sheetData sheetId="2" refreshError="1"/>
      <sheetData sheetId="3"/>
      <sheetData sheetId="4"/>
      <sheetData sheetId="5"/>
      <sheetData sheetId="6"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sheetData sheetId="9">
        <row r="52">
          <cell r="H52">
            <v>0</v>
          </cell>
        </row>
      </sheetData>
      <sheetData sheetId="10">
        <row r="52">
          <cell r="H52">
            <v>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s>
    <sheetDataSet>
      <sheetData sheetId="0"/>
      <sheetData sheetId="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39">
          <cell r="C39" t="str">
            <v>ML</v>
          </cell>
        </row>
        <row r="40">
          <cell r="C40" t="str">
            <v>ML</v>
          </cell>
        </row>
        <row r="178">
          <cell r="C178" t="str">
            <v>ML</v>
          </cell>
        </row>
        <row r="179">
          <cell r="C179" t="str">
            <v>ML</v>
          </cell>
        </row>
        <row r="181">
          <cell r="C181" t="str">
            <v>ML</v>
          </cell>
        </row>
        <row r="183">
          <cell r="C183" t="str">
            <v>ML</v>
          </cell>
        </row>
        <row r="186">
          <cell r="C186" t="str">
            <v>ML</v>
          </cell>
        </row>
      </sheetData>
      <sheetData sheetId="2"/>
      <sheetData sheetId="3"/>
      <sheetData sheetId="4"/>
      <sheetData sheetId="5"/>
      <sheetData sheetId="6"/>
      <sheetData sheetId="7"/>
      <sheetData sheetId="8"/>
      <sheetData sheetId="9"/>
      <sheetData sheetId="10"/>
      <sheetData sheetId="11">
        <row r="25">
          <cell r="F25">
            <v>333922</v>
          </cell>
        </row>
      </sheetData>
      <sheetData sheetId="12">
        <row r="31">
          <cell r="F31">
            <v>34978.9</v>
          </cell>
        </row>
      </sheetData>
      <sheetData sheetId="13">
        <row r="7">
          <cell r="D7">
            <v>2200</v>
          </cell>
        </row>
      </sheetData>
      <sheetData sheetId="14">
        <row r="1">
          <cell r="A1" t="str">
            <v>GOBERNACION DEL HUILA</v>
          </cell>
        </row>
      </sheetData>
      <sheetData sheetId="15"/>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inam "/>
      <sheetName val="Control gastos"/>
      <sheetName val="Hoja3"/>
      <sheetName val="Insum clasif"/>
      <sheetName val="Insumos"/>
      <sheetName val="cont Kilo"/>
      <sheetName val="Presupuesto"/>
      <sheetName val="Presup MO"/>
      <sheetName val="Cantidades"/>
      <sheetName val="modif No 01"/>
      <sheetName val="cant ,mat concretos"/>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Indice"/>
      <sheetName val="EV-23"/>
      <sheetName val="EV-23(I)"/>
      <sheetName val="EV-24"/>
      <sheetName val="EV-25"/>
      <sheetName val="EV-26"/>
      <sheetName val="EV-27"/>
      <sheetName val="EV-28"/>
      <sheetName val="Guias_Sectoriales"/>
      <sheetName val="Listado"/>
      <sheetName val="Alternativas"/>
      <sheetName val="procesos"/>
    </sheetNames>
    <sheetDataSet>
      <sheetData sheetId="0"/>
      <sheetData sheetId="1"/>
      <sheetData sheetId="2"/>
      <sheetData sheetId="3"/>
      <sheetData sheetId="4"/>
      <sheetData sheetId="5"/>
      <sheetData sheetId="6"/>
      <sheetData sheetId="7"/>
      <sheetData sheetId="8">
        <row r="1">
          <cell r="A1" t="str">
            <v>Proyectos Ambientales</v>
          </cell>
          <cell r="B1">
            <v>1</v>
          </cell>
          <cell r="C1" t="str">
            <v>Mayo de 2003</v>
          </cell>
        </row>
        <row r="2">
          <cell r="A2" t="str">
            <v>Proyectos de Ciencia y Tecnologia</v>
          </cell>
          <cell r="B2">
            <v>2</v>
          </cell>
          <cell r="C2" t="str">
            <v>Mayo de 2003</v>
          </cell>
        </row>
        <row r="3">
          <cell r="A3" t="str">
            <v>Proyectos Regionales de Comercializacion</v>
          </cell>
          <cell r="B3">
            <v>3</v>
          </cell>
          <cell r="C3" t="str">
            <v>Mayo de 2003</v>
          </cell>
        </row>
        <row r="4">
          <cell r="A4" t="str">
            <v>Proyectos de Pequeña Irrigacion</v>
          </cell>
          <cell r="B4">
            <v>4</v>
          </cell>
          <cell r="C4" t="str">
            <v>Mayo de 2003</v>
          </cell>
        </row>
        <row r="5">
          <cell r="A5" t="str">
            <v xml:space="preserve">Proyectos de Construccion, Mejoramiento y Rehabilitacion de Infraestructura Vial. </v>
          </cell>
          <cell r="B5">
            <v>5</v>
          </cell>
          <cell r="C5" t="str">
            <v>Mayo de 2003</v>
          </cell>
        </row>
        <row r="6">
          <cell r="A6" t="str">
            <v>Proyectos Mineros</v>
          </cell>
          <cell r="B6">
            <v>6</v>
          </cell>
          <cell r="C6" t="str">
            <v>Mayo de 2003</v>
          </cell>
        </row>
        <row r="7">
          <cell r="A7" t="str">
            <v>Modelo Hdm Para Proyectos de Construccion y Mejoramiento de Carreteras</v>
          </cell>
          <cell r="B7">
            <v>7</v>
          </cell>
          <cell r="C7" t="str">
            <v>Mayo de 2003</v>
          </cell>
        </row>
        <row r="8">
          <cell r="A8" t="str">
            <v xml:space="preserve">Proyectos de Gestion Integral de Residuos Solidos </v>
          </cell>
          <cell r="B8">
            <v>8</v>
          </cell>
          <cell r="C8" t="str">
            <v>Mayo de 2003</v>
          </cell>
        </row>
        <row r="9">
          <cell r="A9" t="str">
            <v>Proyectos Carcelarios, Tribunales y despachos Judiciales</v>
          </cell>
          <cell r="B9">
            <v>9</v>
          </cell>
          <cell r="C9" t="str">
            <v>Mayo de 2003</v>
          </cell>
        </row>
        <row r="10">
          <cell r="A10" t="str">
            <v>Proyectos de Educacion</v>
          </cell>
          <cell r="B10">
            <v>10</v>
          </cell>
          <cell r="C10" t="str">
            <v>Mayo de 2003</v>
          </cell>
        </row>
        <row r="11">
          <cell r="A11" t="str">
            <v>Proyectos de Energia</v>
          </cell>
          <cell r="B11">
            <v>11</v>
          </cell>
          <cell r="C11" t="str">
            <v>Mayo de 2003</v>
          </cell>
        </row>
        <row r="12">
          <cell r="A12" t="str">
            <v>Proyectos de Salud</v>
          </cell>
          <cell r="B12">
            <v>12</v>
          </cell>
          <cell r="C12" t="str">
            <v>Mayo de 2003</v>
          </cell>
        </row>
      </sheetData>
      <sheetData sheetId="9"/>
      <sheetData sheetId="10"/>
      <sheetData sheetId="11">
        <row r="2">
          <cell r="A2" t="str">
            <v>ACTUALIZACION</v>
          </cell>
        </row>
        <row r="3">
          <cell r="A3" t="str">
            <v>ADECUACION</v>
          </cell>
        </row>
        <row r="4">
          <cell r="A4" t="str">
            <v>ADMINISTRACION</v>
          </cell>
        </row>
        <row r="5">
          <cell r="A5" t="str">
            <v>ADQUISICION</v>
          </cell>
        </row>
        <row r="6">
          <cell r="A6" t="str">
            <v>ALFABETIZACION</v>
          </cell>
        </row>
        <row r="7">
          <cell r="A7" t="str">
            <v>AMPLIACION</v>
          </cell>
        </row>
        <row r="8">
          <cell r="A8" t="str">
            <v>ANALISIS</v>
          </cell>
        </row>
        <row r="9">
          <cell r="A9" t="str">
            <v>APLICACION</v>
          </cell>
        </row>
        <row r="10">
          <cell r="A10" t="str">
            <v>APORTES</v>
          </cell>
        </row>
        <row r="11">
          <cell r="A11" t="str">
            <v>APOYO</v>
          </cell>
        </row>
        <row r="12">
          <cell r="A12" t="str">
            <v>APROVECHAMIENTO</v>
          </cell>
        </row>
        <row r="13">
          <cell r="A13" t="str">
            <v>ASESORIA</v>
          </cell>
        </row>
        <row r="14">
          <cell r="A14" t="str">
            <v>ASISTENCIA</v>
          </cell>
        </row>
        <row r="15">
          <cell r="A15" t="str">
            <v>CAPACITACION</v>
          </cell>
        </row>
        <row r="16">
          <cell r="A16" t="str">
            <v>CAPITALIZACION</v>
          </cell>
        </row>
        <row r="17">
          <cell r="A17" t="str">
            <v>CATASTRO</v>
          </cell>
        </row>
        <row r="18">
          <cell r="A18" t="str">
            <v>CENSO</v>
          </cell>
        </row>
        <row r="19">
          <cell r="A19" t="str">
            <v>COMPROMISO</v>
          </cell>
        </row>
        <row r="20">
          <cell r="A20" t="str">
            <v>CONSERVACION</v>
          </cell>
        </row>
        <row r="21">
          <cell r="A21" t="str">
            <v>CONSTRUCCION</v>
          </cell>
        </row>
        <row r="22">
          <cell r="A22" t="str">
            <v>CONTROL</v>
          </cell>
        </row>
        <row r="23">
          <cell r="A23" t="str">
            <v>CREDITO</v>
          </cell>
        </row>
        <row r="24">
          <cell r="A24" t="str">
            <v>DEMARCACION</v>
          </cell>
        </row>
        <row r="25">
          <cell r="A25" t="str">
            <v>DESCONTAMINAR</v>
          </cell>
        </row>
        <row r="26">
          <cell r="A26" t="str">
            <v>DIAGNOSTICO</v>
          </cell>
        </row>
        <row r="27">
          <cell r="A27" t="str">
            <v>DIFUSION</v>
          </cell>
        </row>
        <row r="28">
          <cell r="A28" t="str">
            <v>DISEÑO</v>
          </cell>
        </row>
        <row r="29">
          <cell r="A29" t="str">
            <v>DISTRIBUCION</v>
          </cell>
        </row>
        <row r="30">
          <cell r="A30" t="str">
            <v>DIVULGACION</v>
          </cell>
        </row>
        <row r="31">
          <cell r="A31" t="str">
            <v>DOTACION</v>
          </cell>
        </row>
        <row r="32">
          <cell r="A32" t="str">
            <v>EDICION</v>
          </cell>
        </row>
        <row r="33">
          <cell r="A33" t="str">
            <v>ERRADICACION</v>
          </cell>
        </row>
        <row r="34">
          <cell r="A34" t="str">
            <v>ESTUDIO</v>
          </cell>
        </row>
        <row r="35">
          <cell r="A35" t="str">
            <v>ESTUDIOS</v>
          </cell>
        </row>
        <row r="36">
          <cell r="A36" t="str">
            <v>EXPLORACION</v>
          </cell>
        </row>
        <row r="37">
          <cell r="A37" t="str">
            <v>EXPLOTACION</v>
          </cell>
        </row>
        <row r="38">
          <cell r="A38" t="str">
            <v>FORESTACION</v>
          </cell>
        </row>
        <row r="39">
          <cell r="A39" t="str">
            <v>FORMULACION</v>
          </cell>
        </row>
        <row r="40">
          <cell r="A40" t="str">
            <v>HABILITACION</v>
          </cell>
        </row>
        <row r="41">
          <cell r="A41" t="str">
            <v>IMPLANTACION</v>
          </cell>
        </row>
        <row r="42">
          <cell r="A42" t="str">
            <v>IMPLEMENTACION</v>
          </cell>
        </row>
        <row r="43">
          <cell r="A43" t="str">
            <v>INSTALACION</v>
          </cell>
        </row>
        <row r="44">
          <cell r="A44" t="str">
            <v>INVENTARIO</v>
          </cell>
        </row>
        <row r="45">
          <cell r="A45" t="str">
            <v>INVERSIONES-FIN</v>
          </cell>
        </row>
        <row r="46">
          <cell r="A46" t="str">
            <v>INVESTIGACION</v>
          </cell>
        </row>
        <row r="47">
          <cell r="A47" t="str">
            <v>LEVANTAMIENTO</v>
          </cell>
        </row>
        <row r="48">
          <cell r="A48" t="str">
            <v>MANTENIMIENTO</v>
          </cell>
        </row>
        <row r="49">
          <cell r="A49" t="str">
            <v>MEJORAMIENTO</v>
          </cell>
        </row>
        <row r="50">
          <cell r="A50" t="str">
            <v>NACIONALIZACION</v>
          </cell>
        </row>
        <row r="51">
          <cell r="A51" t="str">
            <v>NORMALIZACION</v>
          </cell>
        </row>
        <row r="52">
          <cell r="A52" t="str">
            <v>PREVENCION</v>
          </cell>
        </row>
        <row r="53">
          <cell r="A53" t="str">
            <v>PRIVATIZACION</v>
          </cell>
        </row>
        <row r="54">
          <cell r="A54" t="str">
            <v>PROTECCION</v>
          </cell>
        </row>
        <row r="55">
          <cell r="A55" t="str">
            <v>RECOPILACION</v>
          </cell>
        </row>
        <row r="56">
          <cell r="A56" t="str">
            <v>RECREACION</v>
          </cell>
        </row>
        <row r="57">
          <cell r="A57" t="str">
            <v>RECUPERACION</v>
          </cell>
        </row>
        <row r="58">
          <cell r="A58" t="str">
            <v>REESTRUCTURACIO</v>
          </cell>
        </row>
        <row r="59">
          <cell r="A59" t="str">
            <v>REFORESTACION</v>
          </cell>
        </row>
        <row r="60">
          <cell r="A60" t="str">
            <v>REHABILITACION</v>
          </cell>
        </row>
        <row r="61">
          <cell r="A61" t="str">
            <v>REMODELACION</v>
          </cell>
        </row>
        <row r="62">
          <cell r="A62" t="str">
            <v>RENOVACION</v>
          </cell>
        </row>
        <row r="63">
          <cell r="A63" t="str">
            <v>REPARACION</v>
          </cell>
        </row>
        <row r="64">
          <cell r="A64" t="str">
            <v>REPOSICION</v>
          </cell>
        </row>
        <row r="65">
          <cell r="A65" t="str">
            <v>RESTAURACION</v>
          </cell>
        </row>
        <row r="66">
          <cell r="A66" t="str">
            <v>SANEAMIENTO</v>
          </cell>
        </row>
        <row r="67">
          <cell r="A67" t="str">
            <v>SERVICIO</v>
          </cell>
        </row>
        <row r="68">
          <cell r="A68" t="str">
            <v>SISTEMATIZACION</v>
          </cell>
        </row>
        <row r="69">
          <cell r="A69" t="str">
            <v>SUBSIDIO</v>
          </cell>
        </row>
        <row r="70">
          <cell r="A70" t="str">
            <v>SUMINISTRO</v>
          </cell>
        </row>
        <row r="71">
          <cell r="A71" t="str">
            <v>SUSTITUCION</v>
          </cell>
        </row>
        <row r="72">
          <cell r="A72" t="str">
            <v>TITULACION</v>
          </cell>
        </row>
        <row r="73">
          <cell r="A73" t="str">
            <v>TRASLADO</v>
          </cell>
        </row>
      </sheetData>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esign"/>
      <sheetName val="Aliv A1"/>
      <sheetName val="Resumen"/>
      <sheetName val="Despiece Todo"/>
      <sheetName val="MH"/>
      <sheetName val="OU"/>
      <sheetName val="PIPE"/>
    </sheetNames>
    <sheetDataSet>
      <sheetData sheetId="0" refreshError="1"/>
      <sheetData sheetId="1" refreshError="1">
        <row r="11">
          <cell r="A11">
            <v>1</v>
          </cell>
          <cell r="B11" t="str">
            <v>C14</v>
          </cell>
          <cell r="C11" t="str">
            <v>C2</v>
          </cell>
          <cell r="D11">
            <v>0.11</v>
          </cell>
          <cell r="F11">
            <v>0.11</v>
          </cell>
          <cell r="G11">
            <v>5</v>
          </cell>
          <cell r="H11">
            <v>196.13</v>
          </cell>
          <cell r="I11">
            <v>20.899999999999864</v>
          </cell>
          <cell r="J11">
            <v>10.656197420078451</v>
          </cell>
          <cell r="K11">
            <v>0.25123474991954797</v>
          </cell>
          <cell r="L11">
            <v>7.2578794649154172</v>
          </cell>
          <cell r="M11">
            <v>7.2578794649154172</v>
          </cell>
          <cell r="N11">
            <v>292.13477758617864</v>
          </cell>
          <cell r="O11">
            <v>0.63351948503827427</v>
          </cell>
          <cell r="P11">
            <v>20.358038124398337</v>
          </cell>
          <cell r="Q11">
            <v>0.11</v>
          </cell>
          <cell r="S11">
            <v>0.11</v>
          </cell>
          <cell r="U11">
            <v>0</v>
          </cell>
          <cell r="V11">
            <v>0.69</v>
          </cell>
          <cell r="X11">
            <v>0</v>
          </cell>
          <cell r="Y11" t="str">
            <v/>
          </cell>
          <cell r="AA11">
            <v>0</v>
          </cell>
          <cell r="AB11" t="str">
            <v/>
          </cell>
          <cell r="AC11">
            <v>0.58649999999999991</v>
          </cell>
          <cell r="AD11">
            <v>6.4514999999999989E-2</v>
          </cell>
          <cell r="AE11">
            <v>0.29181949142619273</v>
          </cell>
          <cell r="AF11">
            <v>0.29181949142619273</v>
          </cell>
          <cell r="AG11">
            <v>0.30281949142619274</v>
          </cell>
          <cell r="AH11">
            <v>21.858038124398337</v>
          </cell>
          <cell r="AI11">
            <v>43.11</v>
          </cell>
          <cell r="AJ11">
            <v>12.13</v>
          </cell>
          <cell r="AK11">
            <v>8</v>
          </cell>
          <cell r="AL11">
            <v>0.18099999999999999</v>
          </cell>
          <cell r="AM11">
            <v>0.01</v>
          </cell>
          <cell r="AN11">
            <v>6.079847335815429E-2</v>
          </cell>
          <cell r="AO11">
            <v>0.13009374999999998</v>
          </cell>
          <cell r="AP11">
            <v>0.33590316772460932</v>
          </cell>
          <cell r="AQ11">
            <v>2.8808379070118053</v>
          </cell>
          <cell r="AR11">
            <v>4.3624408219985407</v>
          </cell>
          <cell r="AS11">
            <v>2.5642109511790911</v>
          </cell>
          <cell r="AT11">
            <v>0.42299832041162883</v>
          </cell>
          <cell r="AU11">
            <v>0.48379679376978313</v>
          </cell>
          <cell r="AV11">
            <v>4.4301155262957019</v>
          </cell>
          <cell r="AW11">
            <v>113.98877403478853</v>
          </cell>
          <cell r="AX11">
            <v>0.19175605939693172</v>
          </cell>
          <cell r="AY11">
            <v>69.412846205176052</v>
          </cell>
          <cell r="BO11">
            <v>1860.22</v>
          </cell>
          <cell r="BP11">
            <v>1854.99</v>
          </cell>
          <cell r="BQ11">
            <v>1860.4010000000001</v>
          </cell>
          <cell r="BR11">
            <v>1855.171</v>
          </cell>
          <cell r="BS11">
            <v>1861.65</v>
          </cell>
          <cell r="BT11">
            <v>1856.46</v>
          </cell>
          <cell r="BU11" t="str">
            <v/>
          </cell>
          <cell r="BV11">
            <v>1.2490000000000236</v>
          </cell>
          <cell r="BW11">
            <v>1.2889999999999873</v>
          </cell>
          <cell r="BX11">
            <v>1.4300000000000237</v>
          </cell>
          <cell r="BY11">
            <v>200</v>
          </cell>
          <cell r="BZ11">
            <v>0.60000000000000009</v>
          </cell>
          <cell r="CA11">
            <v>0.2</v>
          </cell>
          <cell r="CB11">
            <v>1.2690000000000055</v>
          </cell>
          <cell r="CC11">
            <v>3</v>
          </cell>
          <cell r="CD11">
            <v>1.565998258950988</v>
          </cell>
          <cell r="CE11">
            <v>2284.2000000000098</v>
          </cell>
          <cell r="CF11">
            <v>3.4845553151868512E-2</v>
          </cell>
          <cell r="CG11">
            <v>922.40948001164327</v>
          </cell>
          <cell r="CH11">
            <v>3206.609480011653</v>
          </cell>
          <cell r="CI11">
            <v>4</v>
          </cell>
          <cell r="CK11" t="str">
            <v/>
          </cell>
          <cell r="CL11" t="str">
            <v/>
          </cell>
          <cell r="CM11" t="str">
            <v/>
          </cell>
          <cell r="CN11" t="str">
            <v/>
          </cell>
          <cell r="CO11">
            <v>0.89036824335293707</v>
          </cell>
          <cell r="CP11">
            <v>4</v>
          </cell>
          <cell r="CQ11">
            <v>1</v>
          </cell>
          <cell r="CR11">
            <v>43.11</v>
          </cell>
          <cell r="CS11">
            <v>8</v>
          </cell>
          <cell r="CT11">
            <v>0.21719999999999998</v>
          </cell>
          <cell r="CU11">
            <v>0.18099999999999999</v>
          </cell>
          <cell r="CV11">
            <v>200</v>
          </cell>
          <cell r="CW11">
            <v>0.61719999999999997</v>
          </cell>
          <cell r="CX11" t="str">
            <v/>
          </cell>
          <cell r="CY11">
            <v>1860.22</v>
          </cell>
          <cell r="CZ11">
            <v>1854.99</v>
          </cell>
          <cell r="DA11">
            <v>1.2490000000000236</v>
          </cell>
          <cell r="DB11">
            <v>1.2889999999999873</v>
          </cell>
          <cell r="DC11">
            <v>1.4571500000000237</v>
          </cell>
          <cell r="DD11">
            <v>43.42608663004301</v>
          </cell>
          <cell r="DE11">
            <v>1.4771500000000055</v>
          </cell>
          <cell r="DF11">
            <v>1.2</v>
          </cell>
          <cell r="DG11">
            <v>1.2</v>
          </cell>
          <cell r="DH11">
            <v>1</v>
          </cell>
          <cell r="DI11">
            <v>42.226086630043007</v>
          </cell>
          <cell r="DJ11">
            <v>1.6479978246642391</v>
          </cell>
          <cell r="DK11">
            <v>46.764243237738171</v>
          </cell>
          <cell r="DL11">
            <v>2.6061940668062542</v>
          </cell>
          <cell r="DM11">
            <v>2.8118008475052259</v>
          </cell>
          <cell r="DN11">
            <v>48.412241062402408</v>
          </cell>
          <cell r="DO11" t="b">
            <v>0</v>
          </cell>
          <cell r="DP11" t="str">
            <v/>
          </cell>
          <cell r="DQ11">
            <v>9.8666323166782082</v>
          </cell>
          <cell r="DR11">
            <v>22.411965877500521</v>
          </cell>
          <cell r="DS11" t="b">
            <v>0</v>
          </cell>
          <cell r="DT11">
            <v>0</v>
          </cell>
          <cell r="DV11" t="str">
            <v>200 mm</v>
          </cell>
          <cell r="DW11">
            <v>43.11</v>
          </cell>
          <cell r="DX11" t="str">
            <v>-</v>
          </cell>
          <cell r="DY11" t="str">
            <v>PVC</v>
          </cell>
        </row>
        <row r="12">
          <cell r="A12">
            <v>2</v>
          </cell>
          <cell r="B12" t="str">
            <v>C2</v>
          </cell>
          <cell r="C12" t="str">
            <v>C3</v>
          </cell>
          <cell r="D12">
            <v>0.19</v>
          </cell>
          <cell r="F12">
            <v>0.3</v>
          </cell>
          <cell r="G12">
            <v>5</v>
          </cell>
          <cell r="K12">
            <v>0.19650435486426723</v>
          </cell>
          <cell r="L12">
            <v>7.4543838197796841</v>
          </cell>
          <cell r="M12">
            <v>7.4543838197796841</v>
          </cell>
          <cell r="N12">
            <v>290.72842921330431</v>
          </cell>
          <cell r="O12">
            <v>0.63230700071925205</v>
          </cell>
          <cell r="P12">
            <v>55.285666133338268</v>
          </cell>
          <cell r="Q12">
            <v>0.19</v>
          </cell>
          <cell r="S12">
            <v>0.3</v>
          </cell>
          <cell r="U12">
            <v>0</v>
          </cell>
          <cell r="V12">
            <v>0.69</v>
          </cell>
          <cell r="X12">
            <v>0</v>
          </cell>
          <cell r="Y12" t="str">
            <v/>
          </cell>
          <cell r="AA12">
            <v>0</v>
          </cell>
          <cell r="AB12" t="str">
            <v/>
          </cell>
          <cell r="AC12">
            <v>0.58649999999999991</v>
          </cell>
          <cell r="AD12">
            <v>0.17594999999999997</v>
          </cell>
          <cell r="AE12">
            <v>0.73944173945809666</v>
          </cell>
          <cell r="AF12">
            <v>0.73944173945809666</v>
          </cell>
          <cell r="AG12">
            <v>0.76944173945809669</v>
          </cell>
          <cell r="AH12">
            <v>56.785666133338268</v>
          </cell>
          <cell r="AI12">
            <v>41.71</v>
          </cell>
          <cell r="AJ12">
            <v>10</v>
          </cell>
          <cell r="AK12">
            <v>8</v>
          </cell>
          <cell r="AL12">
            <v>0.18099999999999999</v>
          </cell>
          <cell r="AM12">
            <v>0.01</v>
          </cell>
          <cell r="AN12">
            <v>0.10777030849456788</v>
          </cell>
          <cell r="AO12">
            <v>0.17728808593750001</v>
          </cell>
          <cell r="AP12">
            <v>0.59541606903076183</v>
          </cell>
          <cell r="AQ12">
            <v>3.5553097745721338</v>
          </cell>
          <cell r="AR12">
            <v>3.7826765524853094</v>
          </cell>
          <cell r="AS12">
            <v>3.4297484346551075</v>
          </cell>
          <cell r="AT12">
            <v>0.64425217090561449</v>
          </cell>
          <cell r="AU12">
            <v>0.75202247940018241</v>
          </cell>
          <cell r="AV12">
            <v>4.022394398783157</v>
          </cell>
          <cell r="AW12">
            <v>103.49793441731744</v>
          </cell>
          <cell r="AX12">
            <v>0.54866472894397011</v>
          </cell>
          <cell r="AY12">
            <v>69.918299998075554</v>
          </cell>
          <cell r="AZ12" t="str">
            <v>00°00'00''</v>
          </cell>
          <cell r="BA12">
            <v>1000</v>
          </cell>
          <cell r="BB12">
            <v>0.26800000000000002</v>
          </cell>
          <cell r="BC12">
            <v>2.1999999999999999E-2</v>
          </cell>
          <cell r="BD12">
            <v>2.5999999999999999E-2</v>
          </cell>
          <cell r="BE12">
            <v>0.31600000000000006</v>
          </cell>
          <cell r="BF12">
            <v>0.31600000000000006</v>
          </cell>
          <cell r="BG12" t="str">
            <v/>
          </cell>
          <cell r="BH12" t="str">
            <v/>
          </cell>
          <cell r="BI12" t="str">
            <v/>
          </cell>
          <cell r="BJ12" t="str">
            <v/>
          </cell>
          <cell r="BK12" t="str">
            <v/>
          </cell>
          <cell r="BL12" t="str">
            <v/>
          </cell>
          <cell r="BM12" t="str">
            <v/>
          </cell>
          <cell r="BN12">
            <v>3.999999999996362E-2</v>
          </cell>
          <cell r="BO12">
            <v>1854.95</v>
          </cell>
          <cell r="BP12">
            <v>1850.78</v>
          </cell>
          <cell r="BQ12">
            <v>1855.1310000000001</v>
          </cell>
          <cell r="BR12">
            <v>1850.961</v>
          </cell>
          <cell r="BS12">
            <v>1856.46</v>
          </cell>
          <cell r="BT12">
            <v>1852.45</v>
          </cell>
          <cell r="BU12" t="str">
            <v/>
          </cell>
          <cell r="BV12">
            <v>1.3289999999999509</v>
          </cell>
          <cell r="BW12">
            <v>1.4890000000000327</v>
          </cell>
          <cell r="BX12">
            <v>1.5099999999999509</v>
          </cell>
          <cell r="BY12">
            <v>200</v>
          </cell>
          <cell r="BZ12">
            <v>0.60000000000000009</v>
          </cell>
          <cell r="CA12">
            <v>0.2</v>
          </cell>
          <cell r="CB12">
            <v>1.4089999999999918</v>
          </cell>
          <cell r="CC12">
            <v>3</v>
          </cell>
          <cell r="CD12">
            <v>1.6854810322762039</v>
          </cell>
          <cell r="CE12">
            <v>2536.1999999999853</v>
          </cell>
          <cell r="CF12">
            <v>2.8906387227714981E-2</v>
          </cell>
          <cell r="CG12">
            <v>876.44126265110424</v>
          </cell>
          <cell r="CH12">
            <v>3412.6412626510896</v>
          </cell>
          <cell r="CI12">
            <v>4</v>
          </cell>
          <cell r="CK12" t="str">
            <v/>
          </cell>
          <cell r="CL12" t="str">
            <v/>
          </cell>
          <cell r="CM12" t="str">
            <v/>
          </cell>
          <cell r="CN12" t="str">
            <v/>
          </cell>
          <cell r="CO12">
            <v>0.95834945856283771</v>
          </cell>
          <cell r="CP12">
            <v>4</v>
          </cell>
          <cell r="CQ12">
            <v>1</v>
          </cell>
          <cell r="CR12">
            <v>41.71</v>
          </cell>
          <cell r="CS12">
            <v>8</v>
          </cell>
          <cell r="CT12">
            <v>0.21719999999999998</v>
          </cell>
          <cell r="CU12">
            <v>0.18099999999999999</v>
          </cell>
          <cell r="CV12">
            <v>200</v>
          </cell>
          <cell r="CW12">
            <v>0.61719999999999997</v>
          </cell>
          <cell r="CX12" t="str">
            <v/>
          </cell>
          <cell r="CY12">
            <v>1854.95</v>
          </cell>
          <cell r="CZ12">
            <v>1850.78</v>
          </cell>
          <cell r="DA12">
            <v>1.3289999999999509</v>
          </cell>
          <cell r="DB12">
            <v>1.4890000000000327</v>
          </cell>
          <cell r="DC12">
            <v>1.5371499999999509</v>
          </cell>
          <cell r="DD12">
            <v>41.917931723786189</v>
          </cell>
          <cell r="DE12">
            <v>1.6171499999999919</v>
          </cell>
          <cell r="DF12">
            <v>1.2</v>
          </cell>
          <cell r="DG12">
            <v>1.2</v>
          </cell>
          <cell r="DH12">
            <v>1</v>
          </cell>
          <cell r="DI12">
            <v>40.717931723786187</v>
          </cell>
          <cell r="DJ12">
            <v>1.7384756930875427</v>
          </cell>
          <cell r="DK12">
            <v>48.612357715097666</v>
          </cell>
          <cell r="DL12">
            <v>2.5131107459920834</v>
          </cell>
          <cell r="DM12">
            <v>2.7107123611010362</v>
          </cell>
          <cell r="DN12">
            <v>50.35083340818521</v>
          </cell>
          <cell r="DO12" t="b">
            <v>0</v>
          </cell>
          <cell r="DP12" t="str">
            <v/>
          </cell>
          <cell r="DQ12">
            <v>9.5142338084526497</v>
          </cell>
          <cell r="DR12">
            <v>25.129850904547627</v>
          </cell>
          <cell r="DS12" t="b">
            <v>0</v>
          </cell>
          <cell r="DT12">
            <v>0</v>
          </cell>
          <cell r="DV12" t="str">
            <v>200 mm</v>
          </cell>
          <cell r="DW12">
            <v>41.71</v>
          </cell>
          <cell r="DX12" t="str">
            <v>-</v>
          </cell>
          <cell r="DY12" t="str">
            <v>PVC</v>
          </cell>
        </row>
        <row r="13">
          <cell r="A13">
            <v>3</v>
          </cell>
          <cell r="B13" t="str">
            <v>C3</v>
          </cell>
          <cell r="C13" t="str">
            <v>C4</v>
          </cell>
          <cell r="D13">
            <v>0.06</v>
          </cell>
          <cell r="F13">
            <v>0.36</v>
          </cell>
          <cell r="G13">
            <v>5</v>
          </cell>
          <cell r="K13">
            <v>7.6364318809023626E-2</v>
          </cell>
          <cell r="L13">
            <v>7.5307481385887076</v>
          </cell>
          <cell r="M13">
            <v>7.5307481385887076</v>
          </cell>
          <cell r="N13">
            <v>290.1848316286912</v>
          </cell>
          <cell r="O13">
            <v>0.64145806028833574</v>
          </cell>
          <cell r="P13">
            <v>66.454150086636517</v>
          </cell>
          <cell r="Q13">
            <v>0.06</v>
          </cell>
          <cell r="S13">
            <v>0.36</v>
          </cell>
          <cell r="U13">
            <v>0</v>
          </cell>
          <cell r="V13">
            <v>0.69</v>
          </cell>
          <cell r="X13">
            <v>0</v>
          </cell>
          <cell r="Y13" t="str">
            <v/>
          </cell>
          <cell r="AA13">
            <v>0</v>
          </cell>
          <cell r="AB13" t="str">
            <v/>
          </cell>
          <cell r="AC13">
            <v>0.58649999999999991</v>
          </cell>
          <cell r="AD13">
            <v>0.21113999999999997</v>
          </cell>
          <cell r="AE13">
            <v>0.87555054434365409</v>
          </cell>
          <cell r="AF13">
            <v>0.87555054434365409</v>
          </cell>
          <cell r="AG13">
            <v>0.91155054434365412</v>
          </cell>
          <cell r="AH13">
            <v>67.954150086636517</v>
          </cell>
          <cell r="AI13">
            <v>22.89</v>
          </cell>
          <cell r="AJ13">
            <v>24.51</v>
          </cell>
          <cell r="AK13">
            <v>8</v>
          </cell>
          <cell r="AL13">
            <v>0.18099999999999999</v>
          </cell>
          <cell r="AM13">
            <v>0.01</v>
          </cell>
          <cell r="AN13">
            <v>9.2411884307861333E-2</v>
          </cell>
          <cell r="AO13">
            <v>0.17918823242187498</v>
          </cell>
          <cell r="AP13">
            <v>0.51056289672851563</v>
          </cell>
          <cell r="AQ13">
            <v>5.1436588161016852</v>
          </cell>
          <cell r="AR13">
            <v>6.0727005618036634</v>
          </cell>
          <cell r="AS13">
            <v>7.3920243319850609</v>
          </cell>
          <cell r="AT13">
            <v>1.34848246770951</v>
          </cell>
          <cell r="AU13">
            <v>1.4408943520173714</v>
          </cell>
          <cell r="AV13">
            <v>6.2973278912675772</v>
          </cell>
          <cell r="AW13">
            <v>162.03294965106465</v>
          </cell>
          <cell r="AX13">
            <v>0.41938476237687877</v>
          </cell>
          <cell r="AY13">
            <v>356.94511807457576</v>
          </cell>
          <cell r="AZ13" t="str">
            <v>72°58'23''</v>
          </cell>
          <cell r="BA13">
            <v>4.4820467451805204</v>
          </cell>
          <cell r="BB13">
            <v>0.68899999999999995</v>
          </cell>
          <cell r="BC13">
            <v>7.0000000000000007E-2</v>
          </cell>
          <cell r="BD13">
            <v>0.38600000000000001</v>
          </cell>
          <cell r="BE13">
            <v>1.145</v>
          </cell>
          <cell r="BF13">
            <v>1.145</v>
          </cell>
          <cell r="BG13">
            <v>1.5552858862911318</v>
          </cell>
          <cell r="BH13">
            <v>6.6298342541436464</v>
          </cell>
          <cell r="BI13">
            <v>1.2</v>
          </cell>
          <cell r="BJ13" t="str">
            <v/>
          </cell>
          <cell r="BK13" t="str">
            <v/>
          </cell>
          <cell r="BL13" t="str">
            <v/>
          </cell>
          <cell r="BM13">
            <v>1.1555313887601639</v>
          </cell>
          <cell r="BN13">
            <v>0.95000000000004547</v>
          </cell>
          <cell r="BO13">
            <v>1849.83</v>
          </cell>
          <cell r="BP13">
            <v>1844.22</v>
          </cell>
          <cell r="BQ13">
            <v>1850.011</v>
          </cell>
          <cell r="BR13">
            <v>1844.4010000000001</v>
          </cell>
          <cell r="BS13">
            <v>1852.45</v>
          </cell>
          <cell r="BT13">
            <v>1846.06</v>
          </cell>
          <cell r="BU13" t="str">
            <v/>
          </cell>
          <cell r="BV13">
            <v>2.4390000000000782</v>
          </cell>
          <cell r="BW13">
            <v>1.6589999999998781</v>
          </cell>
          <cell r="BX13">
            <v>2.6200000000000783</v>
          </cell>
          <cell r="BY13">
            <v>200</v>
          </cell>
          <cell r="BZ13">
            <v>0.60000000000000009</v>
          </cell>
          <cell r="CA13">
            <v>0.2</v>
          </cell>
          <cell r="CB13">
            <v>2.0489999999999782</v>
          </cell>
          <cell r="CC13">
            <v>3</v>
          </cell>
          <cell r="CD13">
            <v>2.1367469716810246</v>
          </cell>
          <cell r="CE13">
            <v>3688.1999999999607</v>
          </cell>
          <cell r="CF13">
            <v>1.4414567107847007E-2</v>
          </cell>
          <cell r="CG13">
            <v>467.63488096114685</v>
          </cell>
          <cell r="CH13">
            <v>4155.834880961108</v>
          </cell>
          <cell r="CI13">
            <v>4</v>
          </cell>
          <cell r="CK13" t="str">
            <v/>
          </cell>
          <cell r="CL13" t="str">
            <v/>
          </cell>
          <cell r="CM13" t="str">
            <v/>
          </cell>
          <cell r="CN13" t="str">
            <v/>
          </cell>
          <cell r="CO13">
            <v>1.2284452444450291</v>
          </cell>
          <cell r="CP13">
            <v>4</v>
          </cell>
          <cell r="CQ13">
            <v>1</v>
          </cell>
          <cell r="CR13">
            <v>22.89</v>
          </cell>
          <cell r="CS13">
            <v>8</v>
          </cell>
          <cell r="CT13">
            <v>0.21719999999999998</v>
          </cell>
          <cell r="CU13">
            <v>0.18099999999999999</v>
          </cell>
          <cell r="CV13">
            <v>200</v>
          </cell>
          <cell r="CW13">
            <v>0.61719999999999997</v>
          </cell>
          <cell r="CX13" t="str">
            <v/>
          </cell>
          <cell r="CY13">
            <v>1849.83</v>
          </cell>
          <cell r="CZ13">
            <v>1844.22</v>
          </cell>
          <cell r="DA13">
            <v>2.4390000000000782</v>
          </cell>
          <cell r="DB13">
            <v>1.6589999999998781</v>
          </cell>
          <cell r="DC13">
            <v>2.6471500000000781</v>
          </cell>
          <cell r="DD13">
            <v>23.567439402701325</v>
          </cell>
          <cell r="DE13">
            <v>2.257149999999978</v>
          </cell>
          <cell r="DF13">
            <v>1.2</v>
          </cell>
          <cell r="DG13">
            <v>1.2</v>
          </cell>
          <cell r="DH13">
            <v>1</v>
          </cell>
          <cell r="DI13">
            <v>22.367439402701322</v>
          </cell>
          <cell r="DJ13">
            <v>2.9938561174621681</v>
          </cell>
          <cell r="DK13">
            <v>35.539374398979305</v>
          </cell>
          <cell r="DL13">
            <v>1.3805183599347255</v>
          </cell>
          <cell r="DM13">
            <v>1.4807170298427459</v>
          </cell>
          <cell r="DN13">
            <v>38.533230516441471</v>
          </cell>
          <cell r="DO13" t="b">
            <v>0</v>
          </cell>
          <cell r="DP13" t="str">
            <v/>
          </cell>
          <cell r="DQ13">
            <v>5.2264208707187416</v>
          </cell>
          <cell r="DR13">
            <v>22.639810843749228</v>
          </cell>
          <cell r="DS13" t="b">
            <v>0</v>
          </cell>
          <cell r="DT13">
            <v>0</v>
          </cell>
          <cell r="DV13" t="str">
            <v>200 mm</v>
          </cell>
          <cell r="DW13">
            <v>22.89</v>
          </cell>
          <cell r="DX13" t="str">
            <v>-</v>
          </cell>
          <cell r="DY13" t="str">
            <v>PVC</v>
          </cell>
        </row>
        <row r="14">
          <cell r="A14">
            <v>4</v>
          </cell>
          <cell r="B14" t="str">
            <v>C4</v>
          </cell>
          <cell r="C14" t="str">
            <v>C5</v>
          </cell>
          <cell r="D14">
            <v>0.45</v>
          </cell>
          <cell r="F14">
            <v>0.81</v>
          </cell>
          <cell r="G14">
            <v>5</v>
          </cell>
          <cell r="K14">
            <v>0.18389045129372616</v>
          </cell>
          <cell r="L14">
            <v>7.7146385898824335</v>
          </cell>
          <cell r="M14">
            <v>7.7146385898824335</v>
          </cell>
          <cell r="N14">
            <v>288.88248356722323</v>
          </cell>
          <cell r="O14">
            <v>0.63560533515731876</v>
          </cell>
          <cell r="P14">
            <v>149.08101159160711</v>
          </cell>
          <cell r="Q14">
            <v>0.45</v>
          </cell>
          <cell r="S14">
            <v>0.81</v>
          </cell>
          <cell r="U14">
            <v>0</v>
          </cell>
          <cell r="V14">
            <v>0.69</v>
          </cell>
          <cell r="X14">
            <v>0</v>
          </cell>
          <cell r="Y14" t="str">
            <v/>
          </cell>
          <cell r="AA14">
            <v>0</v>
          </cell>
          <cell r="AB14" t="str">
            <v/>
          </cell>
          <cell r="AC14">
            <v>0.58649999999999991</v>
          </cell>
          <cell r="AD14">
            <v>0.47506499999999996</v>
          </cell>
          <cell r="AE14">
            <v>1.8563025527603643</v>
          </cell>
          <cell r="AF14">
            <v>1.8563025527603643</v>
          </cell>
          <cell r="AG14">
            <v>1.9373025527603642</v>
          </cell>
          <cell r="AH14">
            <v>151.01831414436748</v>
          </cell>
          <cell r="AI14">
            <v>58.48</v>
          </cell>
          <cell r="AJ14">
            <v>15.3</v>
          </cell>
          <cell r="AK14">
            <v>10</v>
          </cell>
          <cell r="AL14">
            <v>0.22700000000000001</v>
          </cell>
          <cell r="AM14">
            <v>0.01</v>
          </cell>
          <cell r="AN14">
            <v>0.14902038145065305</v>
          </cell>
          <cell r="AO14">
            <v>0.22609942626953128</v>
          </cell>
          <cell r="AP14">
            <v>0.65647745132446278</v>
          </cell>
          <cell r="AQ14">
            <v>5.3619350733847879</v>
          </cell>
          <cell r="AR14">
            <v>4.7323827171745876</v>
          </cell>
          <cell r="AS14">
            <v>7.1258046538324846</v>
          </cell>
          <cell r="AT14">
            <v>1.4653592115797109</v>
          </cell>
          <cell r="AU14">
            <v>1.6143795930303639</v>
          </cell>
          <cell r="AV14">
            <v>5.7862237230928795</v>
          </cell>
          <cell r="AW14">
            <v>234.17299867894909</v>
          </cell>
          <cell r="AX14">
            <v>0.64490062900639289</v>
          </cell>
          <cell r="AY14">
            <v>344.75175582813387</v>
          </cell>
          <cell r="AZ14" t="str">
            <v>12°11'36''</v>
          </cell>
          <cell r="BA14">
            <v>24.74634728790296</v>
          </cell>
          <cell r="BB14">
            <v>0.17299999999999999</v>
          </cell>
          <cell r="BC14">
            <v>1.2E-2</v>
          </cell>
          <cell r="BD14">
            <v>7.0000000000000007E-2</v>
          </cell>
          <cell r="BE14">
            <v>0.255</v>
          </cell>
          <cell r="BF14">
            <v>0.255</v>
          </cell>
          <cell r="BG14" t="str">
            <v/>
          </cell>
          <cell r="BH14" t="str">
            <v/>
          </cell>
          <cell r="BI14" t="str">
            <v/>
          </cell>
          <cell r="BJ14" t="str">
            <v/>
          </cell>
          <cell r="BK14" t="str">
            <v/>
          </cell>
          <cell r="BL14" t="str">
            <v/>
          </cell>
          <cell r="BM14" t="str">
            <v/>
          </cell>
          <cell r="BN14">
            <v>0.19000000000005457</v>
          </cell>
          <cell r="BO14">
            <v>1844.03</v>
          </cell>
          <cell r="BP14">
            <v>1835.08</v>
          </cell>
          <cell r="BQ14">
            <v>1844.2570000000001</v>
          </cell>
          <cell r="BR14">
            <v>1835.307</v>
          </cell>
          <cell r="BS14">
            <v>1846.06</v>
          </cell>
          <cell r="BT14">
            <v>1836.58</v>
          </cell>
          <cell r="BU14" t="str">
            <v/>
          </cell>
          <cell r="BV14">
            <v>1.8029999999998836</v>
          </cell>
          <cell r="BW14">
            <v>1.2729999999999109</v>
          </cell>
          <cell r="BX14">
            <v>2.0299999999998835</v>
          </cell>
          <cell r="BY14">
            <v>250</v>
          </cell>
          <cell r="BZ14">
            <v>0.65</v>
          </cell>
          <cell r="CA14">
            <v>0.25</v>
          </cell>
          <cell r="CB14">
            <v>1.5379999999998972</v>
          </cell>
          <cell r="CC14">
            <v>3</v>
          </cell>
          <cell r="CD14">
            <v>1.6942671971719951</v>
          </cell>
          <cell r="CE14">
            <v>2768.399999999815</v>
          </cell>
          <cell r="CF14">
            <v>3.0738930159167399E-2</v>
          </cell>
          <cell r="CG14">
            <v>922.59595354725116</v>
          </cell>
          <cell r="CH14">
            <v>3690.9959535470662</v>
          </cell>
          <cell r="CI14">
            <v>4</v>
          </cell>
          <cell r="CK14" t="str">
            <v/>
          </cell>
          <cell r="CL14" t="str">
            <v/>
          </cell>
          <cell r="CM14" t="str">
            <v/>
          </cell>
          <cell r="CN14" t="str">
            <v/>
          </cell>
          <cell r="CO14">
            <v>1.0391113332821302</v>
          </cell>
          <cell r="CP14">
            <v>4</v>
          </cell>
          <cell r="CQ14">
            <v>1</v>
          </cell>
          <cell r="CR14">
            <v>58.48</v>
          </cell>
          <cell r="CS14">
            <v>10</v>
          </cell>
          <cell r="CT14">
            <v>0.27239999999999998</v>
          </cell>
          <cell r="CU14">
            <v>0.22700000000000001</v>
          </cell>
          <cell r="CV14">
            <v>250</v>
          </cell>
          <cell r="CW14">
            <v>0.6724</v>
          </cell>
          <cell r="CX14" t="str">
            <v/>
          </cell>
          <cell r="CY14">
            <v>1844.03</v>
          </cell>
          <cell r="CZ14">
            <v>1835.08</v>
          </cell>
          <cell r="DA14">
            <v>1.8029999999998836</v>
          </cell>
          <cell r="DB14">
            <v>1.2729999999999109</v>
          </cell>
          <cell r="DC14">
            <v>2.0640499999998836</v>
          </cell>
          <cell r="DD14">
            <v>59.160906855794565</v>
          </cell>
          <cell r="DE14">
            <v>1.7990499999998972</v>
          </cell>
          <cell r="DF14">
            <v>1.2</v>
          </cell>
          <cell r="DG14">
            <v>1.2</v>
          </cell>
          <cell r="DH14">
            <v>1</v>
          </cell>
          <cell r="DI14">
            <v>57.960906855794562</v>
          </cell>
          <cell r="DJ14">
            <v>2.3343855539909928</v>
          </cell>
          <cell r="DK14">
            <v>84.627733605506947</v>
          </cell>
          <cell r="DL14">
            <v>3.8972913769836266</v>
          </cell>
          <cell r="DM14">
            <v>5.2789718924392686</v>
          </cell>
          <cell r="DN14">
            <v>86.962119159497945</v>
          </cell>
          <cell r="DO14" t="b">
            <v>0</v>
          </cell>
          <cell r="DP14" t="str">
            <v/>
          </cell>
          <cell r="DQ14">
            <v>15.311064265364729</v>
          </cell>
          <cell r="DR14">
            <v>43.908833298782014</v>
          </cell>
          <cell r="DS14" t="b">
            <v>0</v>
          </cell>
          <cell r="DT14">
            <v>0</v>
          </cell>
          <cell r="DV14" t="str">
            <v>250 mm</v>
          </cell>
          <cell r="DW14">
            <v>58.48</v>
          </cell>
          <cell r="DX14" t="str">
            <v>-</v>
          </cell>
          <cell r="DY14" t="str">
            <v>PVC</v>
          </cell>
        </row>
        <row r="15">
          <cell r="A15">
            <v>5</v>
          </cell>
          <cell r="B15" t="str">
            <v>C5</v>
          </cell>
          <cell r="C15" t="str">
            <v>C82</v>
          </cell>
          <cell r="D15">
            <v>0.05</v>
          </cell>
          <cell r="F15">
            <v>0.8600000000000001</v>
          </cell>
          <cell r="G15">
            <v>5</v>
          </cell>
          <cell r="K15">
            <v>6.0865982850214884E-2</v>
          </cell>
          <cell r="L15">
            <v>7.7755045727326486</v>
          </cell>
          <cell r="M15">
            <v>7.7755045727326486</v>
          </cell>
          <cell r="N15">
            <v>288.45348359624825</v>
          </cell>
          <cell r="O15">
            <v>0.63814025794564699</v>
          </cell>
          <cell r="P15">
            <v>158.28470061297861</v>
          </cell>
          <cell r="Q15">
            <v>0.05</v>
          </cell>
          <cell r="S15">
            <v>0.8600000000000001</v>
          </cell>
          <cell r="U15">
            <v>0</v>
          </cell>
          <cell r="V15">
            <v>0.69</v>
          </cell>
          <cell r="X15">
            <v>0</v>
          </cell>
          <cell r="Y15" t="str">
            <v/>
          </cell>
          <cell r="AA15">
            <v>0</v>
          </cell>
          <cell r="AB15" t="str">
            <v/>
          </cell>
          <cell r="AC15">
            <v>0.58649999999999991</v>
          </cell>
          <cell r="AD15">
            <v>0.50439000000000001</v>
          </cell>
          <cell r="AE15">
            <v>1.9622548432272713</v>
          </cell>
          <cell r="AF15">
            <v>1.9622548432272713</v>
          </cell>
          <cell r="AG15">
            <v>2.0482548432272711</v>
          </cell>
          <cell r="AH15">
            <v>160.33295545620589</v>
          </cell>
          <cell r="AI15">
            <v>21.71</v>
          </cell>
          <cell r="AJ15">
            <v>20.68</v>
          </cell>
          <cell r="AK15">
            <v>10</v>
          </cell>
          <cell r="AL15">
            <v>0.22700000000000001</v>
          </cell>
          <cell r="AM15">
            <v>0.01</v>
          </cell>
          <cell r="AN15">
            <v>0.14097908067703246</v>
          </cell>
          <cell r="AO15">
            <v>0.22629339599609377</v>
          </cell>
          <cell r="AP15">
            <v>0.62105321884155273</v>
          </cell>
          <cell r="AQ15">
            <v>6.0705412550720368</v>
          </cell>
          <cell r="AR15">
            <v>5.5921004217358119</v>
          </cell>
          <cell r="AS15">
            <v>9.2083885807205359</v>
          </cell>
          <cell r="AT15">
            <v>1.8782605060923334</v>
          </cell>
          <cell r="AU15">
            <v>2.0192395867693658</v>
          </cell>
          <cell r="AV15">
            <v>6.7270518227427614</v>
          </cell>
          <cell r="AW15">
            <v>272.24904756332671</v>
          </cell>
          <cell r="AX15">
            <v>0.58892017030440302</v>
          </cell>
          <cell r="AY15">
            <v>337.35577805458081</v>
          </cell>
          <cell r="AZ15" t="str">
            <v>07°23'46''</v>
          </cell>
          <cell r="BA15">
            <v>40.895807989614561</v>
          </cell>
          <cell r="BB15">
            <v>0.40500000000000003</v>
          </cell>
          <cell r="BC15">
            <v>4.1000000000000002E-2</v>
          </cell>
          <cell r="BD15">
            <v>8.3000000000000004E-2</v>
          </cell>
          <cell r="BE15">
            <v>0.52900000000000003</v>
          </cell>
          <cell r="BF15">
            <v>0.52900000000000003</v>
          </cell>
          <cell r="BG15" t="str">
            <v/>
          </cell>
          <cell r="BH15" t="str">
            <v/>
          </cell>
          <cell r="BI15" t="str">
            <v/>
          </cell>
          <cell r="BJ15" t="str">
            <v/>
          </cell>
          <cell r="BK15" t="str">
            <v/>
          </cell>
          <cell r="BL15" t="str">
            <v/>
          </cell>
          <cell r="BM15" t="str">
            <v/>
          </cell>
          <cell r="BN15">
            <v>0.13999999999987267</v>
          </cell>
          <cell r="BO15">
            <v>1834.94</v>
          </cell>
          <cell r="BP15">
            <v>1830.45</v>
          </cell>
          <cell r="BQ15">
            <v>1835.1670000000001</v>
          </cell>
          <cell r="BR15">
            <v>1830.6770000000001</v>
          </cell>
          <cell r="BS15">
            <v>1836.58</v>
          </cell>
          <cell r="BT15">
            <v>1831.96</v>
          </cell>
          <cell r="BU15" t="str">
            <v/>
          </cell>
          <cell r="BV15">
            <v>1.4129999999997835</v>
          </cell>
          <cell r="BW15">
            <v>1.2829999999999018</v>
          </cell>
          <cell r="BX15">
            <v>1.6399999999997836</v>
          </cell>
          <cell r="BY15">
            <v>250</v>
          </cell>
          <cell r="BZ15">
            <v>0.65</v>
          </cell>
          <cell r="CA15">
            <v>0.25</v>
          </cell>
          <cell r="CB15">
            <v>1.3479999999998427</v>
          </cell>
          <cell r="CC15">
            <v>3</v>
          </cell>
          <cell r="CD15">
            <v>1.5440432169403104</v>
          </cell>
          <cell r="CE15">
            <v>2426.3999999997168</v>
          </cell>
          <cell r="CF15">
            <v>3.9006802743775125E-2</v>
          </cell>
          <cell r="CG15">
            <v>1208.9963517313652</v>
          </cell>
          <cell r="CH15">
            <v>3635.3963517310822</v>
          </cell>
          <cell r="CI15">
            <v>4</v>
          </cell>
          <cell r="CK15" t="str">
            <v/>
          </cell>
          <cell r="CL15" t="str">
            <v/>
          </cell>
          <cell r="CM15" t="str">
            <v/>
          </cell>
          <cell r="CN15" t="str">
            <v/>
          </cell>
          <cell r="CO15">
            <v>0.99271662921169956</v>
          </cell>
          <cell r="CP15">
            <v>4</v>
          </cell>
          <cell r="CQ15">
            <v>1</v>
          </cell>
          <cell r="CR15">
            <v>21.71</v>
          </cell>
          <cell r="CS15">
            <v>10</v>
          </cell>
          <cell r="CT15">
            <v>0.27239999999999998</v>
          </cell>
          <cell r="CU15">
            <v>0.22700000000000001</v>
          </cell>
          <cell r="CV15">
            <v>250</v>
          </cell>
          <cell r="CW15">
            <v>0.6724</v>
          </cell>
          <cell r="CX15" t="str">
            <v/>
          </cell>
          <cell r="CY15">
            <v>1834.94</v>
          </cell>
          <cell r="CZ15">
            <v>1830.45</v>
          </cell>
          <cell r="DA15">
            <v>1.4129999999997835</v>
          </cell>
          <cell r="DB15">
            <v>1.2829999999999018</v>
          </cell>
          <cell r="DC15">
            <v>1.6740499999997835</v>
          </cell>
          <cell r="DD15">
            <v>22.169442933912439</v>
          </cell>
          <cell r="DE15">
            <v>1.6090499999998427</v>
          </cell>
          <cell r="DF15">
            <v>1.2</v>
          </cell>
          <cell r="DG15">
            <v>1.2</v>
          </cell>
          <cell r="DH15">
            <v>1</v>
          </cell>
          <cell r="DI15">
            <v>20.969442933912436</v>
          </cell>
          <cell r="DJ15">
            <v>1.8933059454268728</v>
          </cell>
          <cell r="DK15">
            <v>27.938154576419677</v>
          </cell>
          <cell r="DL15">
            <v>1.4099853428762723</v>
          </cell>
          <cell r="DM15">
            <v>1.8912610739850535</v>
          </cell>
          <cell r="DN15">
            <v>29.831460521846552</v>
          </cell>
          <cell r="DO15" t="b">
            <v>0</v>
          </cell>
          <cell r="DP15" t="str">
            <v/>
          </cell>
          <cell r="DQ15">
            <v>5.539328243583781</v>
          </cell>
          <cell r="DR15">
            <v>13.206627714048384</v>
          </cell>
          <cell r="DS15" t="b">
            <v>0</v>
          </cell>
          <cell r="DT15">
            <v>0</v>
          </cell>
          <cell r="DV15" t="str">
            <v>250 mm</v>
          </cell>
          <cell r="DW15">
            <v>21.71</v>
          </cell>
          <cell r="DX15" t="str">
            <v>-</v>
          </cell>
          <cell r="DY15" t="str">
            <v>PVC</v>
          </cell>
        </row>
        <row r="16">
          <cell r="A16">
            <v>6</v>
          </cell>
          <cell r="B16" t="str">
            <v>C82</v>
          </cell>
          <cell r="C16" t="str">
            <v>C7</v>
          </cell>
          <cell r="D16">
            <v>0.14000000000000001</v>
          </cell>
          <cell r="F16">
            <v>1</v>
          </cell>
          <cell r="G16">
            <v>5</v>
          </cell>
          <cell r="K16">
            <v>0.32923666986778477</v>
          </cell>
          <cell r="L16">
            <v>8.1047412426004328</v>
          </cell>
          <cell r="M16">
            <v>8.1047412426004328</v>
          </cell>
          <cell r="N16">
            <v>286.15055307699436</v>
          </cell>
          <cell r="O16">
            <v>0.62368135671435176</v>
          </cell>
          <cell r="P16">
            <v>183.27004773644569</v>
          </cell>
          <cell r="Q16">
            <v>0.14000000000000001</v>
          </cell>
          <cell r="S16">
            <v>1</v>
          </cell>
          <cell r="U16">
            <v>0</v>
          </cell>
          <cell r="V16">
            <v>0.69</v>
          </cell>
          <cell r="X16">
            <v>0</v>
          </cell>
          <cell r="Y16" t="str">
            <v/>
          </cell>
          <cell r="AA16">
            <v>0</v>
          </cell>
          <cell r="AB16" t="str">
            <v/>
          </cell>
          <cell r="AC16">
            <v>0.58649999999999991</v>
          </cell>
          <cell r="AD16">
            <v>0.58650000000000002</v>
          </cell>
          <cell r="AE16">
            <v>2.2566057733323119</v>
          </cell>
          <cell r="AF16">
            <v>2.2566057733323119</v>
          </cell>
          <cell r="AG16">
            <v>2.356605773332312</v>
          </cell>
          <cell r="AH16">
            <v>185.62665350977801</v>
          </cell>
          <cell r="AI16">
            <v>43.34</v>
          </cell>
          <cell r="AJ16">
            <v>1.2</v>
          </cell>
          <cell r="AK16">
            <v>16</v>
          </cell>
          <cell r="AL16">
            <v>0.36199999999999999</v>
          </cell>
          <cell r="AM16">
            <v>0.01</v>
          </cell>
          <cell r="AN16">
            <v>0.2773100500106811</v>
          </cell>
          <cell r="AO16">
            <v>0.31462890624999995</v>
          </cell>
          <cell r="AP16">
            <v>0.76604986190795887</v>
          </cell>
          <cell r="AQ16">
            <v>2.1941217536651569</v>
          </cell>
          <cell r="AR16">
            <v>1.3322199975065707</v>
          </cell>
          <cell r="AS16">
            <v>1.0058927039789418</v>
          </cell>
          <cell r="AT16">
            <v>0.24537055402174637</v>
          </cell>
          <cell r="AU16">
            <v>0.52268060403242744</v>
          </cell>
          <cell r="AV16">
            <v>2.2118819166817527</v>
          </cell>
          <cell r="AW16">
            <v>227.65068449859839</v>
          </cell>
          <cell r="AX16">
            <v>0.81540125354167725</v>
          </cell>
          <cell r="AY16">
            <v>270.87265844356307</v>
          </cell>
          <cell r="AZ16" t="str">
            <v>66°28'59''</v>
          </cell>
          <cell r="BA16">
            <v>2.5288567925021481</v>
          </cell>
          <cell r="BB16">
            <v>1E-3</v>
          </cell>
          <cell r="BC16">
            <v>0.32700000000000001</v>
          </cell>
          <cell r="BD16">
            <v>0.34799999999999998</v>
          </cell>
          <cell r="BE16">
            <v>0.67599999999999993</v>
          </cell>
          <cell r="BF16">
            <v>0.67500000000000004</v>
          </cell>
          <cell r="BG16">
            <v>0.75103398895903239</v>
          </cell>
          <cell r="BH16">
            <v>3.3149171270718232</v>
          </cell>
          <cell r="BI16">
            <v>1.2</v>
          </cell>
          <cell r="BJ16" t="str">
            <v/>
          </cell>
          <cell r="BK16" t="str">
            <v/>
          </cell>
          <cell r="BL16" t="str">
            <v/>
          </cell>
          <cell r="BM16">
            <v>0.77207624422696297</v>
          </cell>
          <cell r="BN16">
            <v>4.9999999999954525E-2</v>
          </cell>
          <cell r="BO16">
            <v>1830.4</v>
          </cell>
          <cell r="BP16">
            <v>1829.88</v>
          </cell>
          <cell r="BQ16">
            <v>1830.7620000000002</v>
          </cell>
          <cell r="BR16">
            <v>1830.2420000000002</v>
          </cell>
          <cell r="BS16">
            <v>1831.96</v>
          </cell>
          <cell r="BT16">
            <v>1835.27</v>
          </cell>
          <cell r="BU16" t="str">
            <v/>
          </cell>
          <cell r="BV16">
            <v>1.1979999999998654</v>
          </cell>
          <cell r="BW16">
            <v>5.0279999999997926</v>
          </cell>
          <cell r="BX16">
            <v>1.5599999999998655</v>
          </cell>
          <cell r="BY16">
            <v>400</v>
          </cell>
          <cell r="BZ16">
            <v>0.8</v>
          </cell>
          <cell r="CA16">
            <v>0.4</v>
          </cell>
          <cell r="CB16">
            <v>3.112999999999829</v>
          </cell>
          <cell r="CC16">
            <v>3</v>
          </cell>
          <cell r="CD16">
            <v>2.2960575842210309</v>
          </cell>
          <cell r="CE16">
            <v>5603.3999999996922</v>
          </cell>
          <cell r="CF16">
            <v>1.2809426563851964E-2</v>
          </cell>
          <cell r="CG16">
            <v>495.70291491651238</v>
          </cell>
          <cell r="CH16">
            <v>6099.102914916205</v>
          </cell>
          <cell r="CI16">
            <v>4</v>
          </cell>
          <cell r="CK16" t="str">
            <v/>
          </cell>
          <cell r="CL16" t="str">
            <v/>
          </cell>
          <cell r="CM16" t="str">
            <v/>
          </cell>
          <cell r="CN16" t="str">
            <v/>
          </cell>
          <cell r="CO16">
            <v>1.8223779473452568</v>
          </cell>
          <cell r="CP16">
            <v>4</v>
          </cell>
          <cell r="CQ16">
            <v>1</v>
          </cell>
          <cell r="CR16">
            <v>43.34</v>
          </cell>
          <cell r="CS16">
            <v>16</v>
          </cell>
          <cell r="CT16">
            <v>0.43439999999999995</v>
          </cell>
          <cell r="CU16">
            <v>0.36199999999999999</v>
          </cell>
          <cell r="CV16">
            <v>400</v>
          </cell>
          <cell r="CW16">
            <v>0.83440000000000003</v>
          </cell>
          <cell r="CX16" t="str">
            <v/>
          </cell>
          <cell r="CY16">
            <v>1830.4</v>
          </cell>
          <cell r="CZ16">
            <v>1829.88</v>
          </cell>
          <cell r="DA16">
            <v>1.1979999999998654</v>
          </cell>
          <cell r="DB16">
            <v>5.0279999999997926</v>
          </cell>
          <cell r="DC16">
            <v>1.6142999999998655</v>
          </cell>
          <cell r="DD16">
            <v>43.343119407813738</v>
          </cell>
          <cell r="DE16">
            <v>3.5292999999998291</v>
          </cell>
          <cell r="DF16">
            <v>1.2</v>
          </cell>
          <cell r="DG16">
            <v>1.2</v>
          </cell>
          <cell r="DH16">
            <v>1</v>
          </cell>
          <cell r="DI16">
            <v>42.143119407813735</v>
          </cell>
          <cell r="DJ16">
            <v>1.8257302874482491</v>
          </cell>
          <cell r="DK16">
            <v>142.89683607523128</v>
          </cell>
          <cell r="DL16">
            <v>3.5164218833879786</v>
          </cell>
          <cell r="DM16">
            <v>7.5635646945332242</v>
          </cell>
          <cell r="DN16">
            <v>144.72256636267952</v>
          </cell>
          <cell r="DO16" t="b">
            <v>0</v>
          </cell>
          <cell r="DP16" t="str">
            <v/>
          </cell>
          <cell r="DQ16">
            <v>15.063975592565438</v>
          </cell>
          <cell r="DR16">
            <v>94.764053335416619</v>
          </cell>
          <cell r="DS16" t="b">
            <v>0</v>
          </cell>
          <cell r="DT16">
            <v>0</v>
          </cell>
          <cell r="DV16" t="str">
            <v>400 mm</v>
          </cell>
          <cell r="DW16">
            <v>43.34</v>
          </cell>
          <cell r="DX16" t="str">
            <v>-</v>
          </cell>
          <cell r="DY16" t="str">
            <v>PVC</v>
          </cell>
        </row>
        <row r="17">
          <cell r="A17">
            <v>7</v>
          </cell>
          <cell r="B17" t="str">
            <v>C7</v>
          </cell>
          <cell r="C17" t="str">
            <v>C9</v>
          </cell>
          <cell r="D17">
            <v>0.19</v>
          </cell>
          <cell r="F17">
            <v>1.19</v>
          </cell>
          <cell r="G17">
            <v>5</v>
          </cell>
          <cell r="K17">
            <v>0.15440527003553173</v>
          </cell>
          <cell r="L17">
            <v>8.2591465126359651</v>
          </cell>
          <cell r="M17">
            <v>8.2591465126359651</v>
          </cell>
          <cell r="N17">
            <v>285.08067048268441</v>
          </cell>
          <cell r="O17">
            <v>0.63588723137909453</v>
          </cell>
          <cell r="P17">
            <v>217.71308780830242</v>
          </cell>
          <cell r="Q17">
            <v>0.19</v>
          </cell>
          <cell r="S17">
            <v>1.19</v>
          </cell>
          <cell r="U17">
            <v>0</v>
          </cell>
          <cell r="V17">
            <v>0.69</v>
          </cell>
          <cell r="X17">
            <v>0</v>
          </cell>
          <cell r="Y17" t="str">
            <v/>
          </cell>
          <cell r="AA17">
            <v>0</v>
          </cell>
          <cell r="AB17" t="str">
            <v/>
          </cell>
          <cell r="AC17">
            <v>0.58649999999999991</v>
          </cell>
          <cell r="AD17">
            <v>0.69793499999999997</v>
          </cell>
          <cell r="AE17">
            <v>2.651337802778805</v>
          </cell>
          <cell r="AF17">
            <v>2.651337802778805</v>
          </cell>
          <cell r="AG17">
            <v>2.7703378027788048</v>
          </cell>
          <cell r="AH17">
            <v>220.48342561108123</v>
          </cell>
          <cell r="AI17">
            <v>47.93</v>
          </cell>
          <cell r="AJ17">
            <v>12</v>
          </cell>
          <cell r="AK17">
            <v>16</v>
          </cell>
          <cell r="AL17">
            <v>0.36199999999999999</v>
          </cell>
          <cell r="AM17">
            <v>0.01</v>
          </cell>
          <cell r="AN17">
            <v>0.15564742326736447</v>
          </cell>
          <cell r="AO17">
            <v>0.33301171874999996</v>
          </cell>
          <cell r="AP17">
            <v>0.42996525764465326</v>
          </cell>
          <cell r="AQ17">
            <v>5.2107313120938548</v>
          </cell>
          <cell r="AR17">
            <v>4.8378649783366736</v>
          </cell>
          <cell r="AS17">
            <v>6.2567188922287</v>
          </cell>
          <cell r="AT17">
            <v>1.3838797557000686</v>
          </cell>
          <cell r="AU17">
            <v>1.539527178967433</v>
          </cell>
          <cell r="AV17">
            <v>6.9945847720531233</v>
          </cell>
          <cell r="AW17">
            <v>719.89467391195774</v>
          </cell>
          <cell r="AX17">
            <v>0.30627178336097272</v>
          </cell>
          <cell r="AY17">
            <v>329.15925719060067</v>
          </cell>
          <cell r="AZ17" t="str">
            <v>58°17'12''</v>
          </cell>
          <cell r="BA17">
            <v>2.9725766999367647</v>
          </cell>
          <cell r="BB17">
            <v>1.0169999999999999</v>
          </cell>
          <cell r="BC17">
            <v>0.114</v>
          </cell>
          <cell r="BD17">
            <v>0.27900000000000003</v>
          </cell>
          <cell r="BE17">
            <v>1.4100000000000001</v>
          </cell>
          <cell r="BF17">
            <v>1.4100000000000001</v>
          </cell>
          <cell r="BG17">
            <v>0.89206233859794182</v>
          </cell>
          <cell r="BH17">
            <v>3.3149171270718232</v>
          </cell>
          <cell r="BI17">
            <v>1.2</v>
          </cell>
          <cell r="BJ17" t="str">
            <v/>
          </cell>
          <cell r="BK17" t="str">
            <v/>
          </cell>
          <cell r="BL17" t="str">
            <v/>
          </cell>
          <cell r="BM17">
            <v>0.96433787977028829</v>
          </cell>
          <cell r="BN17">
            <v>0.18000000000006366</v>
          </cell>
          <cell r="BO17">
            <v>1829.7</v>
          </cell>
          <cell r="BP17">
            <v>1823.95</v>
          </cell>
          <cell r="BQ17">
            <v>1830.0620000000001</v>
          </cell>
          <cell r="BR17">
            <v>1824.3120000000001</v>
          </cell>
          <cell r="BS17">
            <v>1835.27</v>
          </cell>
          <cell r="BT17">
            <v>1827.23</v>
          </cell>
          <cell r="BU17" t="str">
            <v/>
          </cell>
          <cell r="BV17">
            <v>5.2079999999998563</v>
          </cell>
          <cell r="BW17">
            <v>2.9179999999998927</v>
          </cell>
          <cell r="BX17">
            <v>5.5699999999998564</v>
          </cell>
          <cell r="BY17">
            <v>400</v>
          </cell>
          <cell r="BZ17">
            <v>0.8</v>
          </cell>
          <cell r="CA17">
            <v>0.4</v>
          </cell>
          <cell r="CB17">
            <v>4.0629999999998745</v>
          </cell>
          <cell r="CC17">
            <v>3</v>
          </cell>
          <cell r="CD17">
            <v>2.606931694557804</v>
          </cell>
          <cell r="CE17">
            <v>7313.3999999997741</v>
          </cell>
          <cell r="CF17">
            <v>7.5982376119587058E-3</v>
          </cell>
          <cell r="CG17">
            <v>319.33710974809583</v>
          </cell>
          <cell r="CH17">
            <v>7632.7371097478699</v>
          </cell>
          <cell r="CI17">
            <v>4</v>
          </cell>
          <cell r="CK17" t="str">
            <v/>
          </cell>
          <cell r="CL17" t="str">
            <v/>
          </cell>
          <cell r="CM17" t="str">
            <v/>
          </cell>
          <cell r="CN17" t="str">
            <v/>
          </cell>
          <cell r="CO17">
            <v>2.3114343080519193</v>
          </cell>
          <cell r="CP17">
            <v>4</v>
          </cell>
          <cell r="CQ17">
            <v>1</v>
          </cell>
          <cell r="CR17">
            <v>47.93</v>
          </cell>
          <cell r="CS17">
            <v>16</v>
          </cell>
          <cell r="CT17">
            <v>0.43439999999999995</v>
          </cell>
          <cell r="CU17">
            <v>0.36199999999999999</v>
          </cell>
          <cell r="CV17">
            <v>400</v>
          </cell>
          <cell r="CW17">
            <v>0.83440000000000003</v>
          </cell>
          <cell r="CX17" t="str">
            <v/>
          </cell>
          <cell r="CY17">
            <v>1829.7</v>
          </cell>
          <cell r="CZ17">
            <v>1823.95</v>
          </cell>
          <cell r="DA17">
            <v>5.2079999999998563</v>
          </cell>
          <cell r="DB17">
            <v>2.9179999999998927</v>
          </cell>
          <cell r="DC17">
            <v>5.624299999999856</v>
          </cell>
          <cell r="DD17">
            <v>48.273671913373235</v>
          </cell>
          <cell r="DE17">
            <v>4.4792999999998742</v>
          </cell>
          <cell r="DF17">
            <v>1.2</v>
          </cell>
          <cell r="DG17">
            <v>1.2</v>
          </cell>
          <cell r="DH17">
            <v>1</v>
          </cell>
          <cell r="DI17">
            <v>47.073671913373232</v>
          </cell>
          <cell r="DJ17">
            <v>6.360933442170464</v>
          </cell>
          <cell r="DK17">
            <v>196.92947154685808</v>
          </cell>
          <cell r="DL17">
            <v>3.9278271844518633</v>
          </cell>
          <cell r="DM17">
            <v>8.4571370084439792</v>
          </cell>
          <cell r="DN17">
            <v>203.29040498902856</v>
          </cell>
          <cell r="DO17" t="b">
            <v>0</v>
          </cell>
          <cell r="DP17" t="str">
            <v/>
          </cell>
          <cell r="DQ17">
            <v>16.826391940602541</v>
          </cell>
          <cell r="DR17">
            <v>143.16537304608102</v>
          </cell>
          <cell r="DS17" t="b">
            <v>0</v>
          </cell>
          <cell r="DT17">
            <v>0</v>
          </cell>
          <cell r="DV17" t="str">
            <v>400 mm</v>
          </cell>
          <cell r="DW17">
            <v>47.93</v>
          </cell>
          <cell r="DX17" t="str">
            <v>-</v>
          </cell>
          <cell r="DY17" t="str">
            <v>PVC</v>
          </cell>
        </row>
        <row r="18">
          <cell r="A18">
            <v>8</v>
          </cell>
          <cell r="B18" t="str">
            <v>C9</v>
          </cell>
          <cell r="C18" t="str">
            <v>C9A</v>
          </cell>
          <cell r="D18">
            <v>0.19</v>
          </cell>
          <cell r="E18">
            <v>0.18</v>
          </cell>
          <cell r="F18">
            <v>1.56</v>
          </cell>
          <cell r="G18">
            <v>5</v>
          </cell>
          <cell r="K18">
            <v>0.12709333023800265</v>
          </cell>
          <cell r="L18">
            <v>8.3862398428739677</v>
          </cell>
          <cell r="M18">
            <v>8.3862398428739677</v>
          </cell>
          <cell r="N18">
            <v>284.20484119843417</v>
          </cell>
          <cell r="O18">
            <v>0.63852053140096632</v>
          </cell>
          <cell r="P18">
            <v>284.85721951294045</v>
          </cell>
          <cell r="Q18">
            <v>0.19</v>
          </cell>
          <cell r="R18">
            <v>0.18</v>
          </cell>
          <cell r="S18">
            <v>1.56</v>
          </cell>
          <cell r="U18">
            <v>0</v>
          </cell>
          <cell r="V18">
            <v>0.69</v>
          </cell>
          <cell r="X18">
            <v>0</v>
          </cell>
          <cell r="Y18" t="str">
            <v/>
          </cell>
          <cell r="AA18">
            <v>0</v>
          </cell>
          <cell r="AB18" t="str">
            <v/>
          </cell>
          <cell r="AC18">
            <v>0.58649999999999991</v>
          </cell>
          <cell r="AD18">
            <v>0.91493999999999998</v>
          </cell>
          <cell r="AE18">
            <v>3.40740895320531</v>
          </cell>
          <cell r="AF18">
            <v>3.40740895320531</v>
          </cell>
          <cell r="AG18">
            <v>3.5634089532053101</v>
          </cell>
          <cell r="AH18">
            <v>288.42062846614573</v>
          </cell>
          <cell r="AI18">
            <v>49.68</v>
          </cell>
          <cell r="AJ18">
            <v>19</v>
          </cell>
          <cell r="AK18">
            <v>16</v>
          </cell>
          <cell r="AL18">
            <v>0.36199999999999999</v>
          </cell>
          <cell r="AM18">
            <v>0.01</v>
          </cell>
          <cell r="AN18">
            <v>0.15893414330482483</v>
          </cell>
          <cell r="AO18">
            <v>0.35086425781249997</v>
          </cell>
          <cell r="AP18">
            <v>0.43904459476470947</v>
          </cell>
          <cell r="AQ18">
            <v>6.6314486938959893</v>
          </cell>
          <cell r="AR18">
            <v>6.0802116205907701</v>
          </cell>
          <cell r="AS18">
            <v>10.083888716609932</v>
          </cell>
          <cell r="AT18">
            <v>2.2413920377051388</v>
          </cell>
          <cell r="AU18">
            <v>2.4003261810099636</v>
          </cell>
          <cell r="AV18">
            <v>8.8013261620778458</v>
          </cell>
          <cell r="AW18">
            <v>905.84759981141758</v>
          </cell>
          <cell r="AX18">
            <v>0.31839862304231981</v>
          </cell>
          <cell r="AY18">
            <v>328.00562016351353</v>
          </cell>
          <cell r="AZ18" t="str">
            <v>01°09'13''</v>
          </cell>
          <cell r="BA18">
            <v>164.63093649175656</v>
          </cell>
          <cell r="BB18">
            <v>0.86099999999999999</v>
          </cell>
          <cell r="BC18">
            <v>8.5999999999999993E-2</v>
          </cell>
          <cell r="BD18">
            <v>8.8999999999999996E-2</v>
          </cell>
          <cell r="BE18">
            <v>1.036</v>
          </cell>
          <cell r="BF18">
            <v>1.036</v>
          </cell>
          <cell r="BG18">
            <v>1.1669320703645083</v>
          </cell>
          <cell r="BH18">
            <v>3.3149171270718232</v>
          </cell>
          <cell r="BI18">
            <v>1.2</v>
          </cell>
          <cell r="BJ18" t="str">
            <v/>
          </cell>
          <cell r="BK18" t="str">
            <v/>
          </cell>
          <cell r="BL18" t="str">
            <v/>
          </cell>
          <cell r="BM18">
            <v>1.4339132069662877</v>
          </cell>
          <cell r="BN18">
            <v>0.53999999999996362</v>
          </cell>
          <cell r="BO18">
            <v>1823.41</v>
          </cell>
          <cell r="BP18">
            <v>1813.97</v>
          </cell>
          <cell r="BQ18">
            <v>1823.7720000000002</v>
          </cell>
          <cell r="BR18">
            <v>1814.3320000000001</v>
          </cell>
          <cell r="BS18">
            <v>1827.23</v>
          </cell>
          <cell r="BT18">
            <v>1816.28</v>
          </cell>
          <cell r="BU18" t="str">
            <v/>
          </cell>
          <cell r="BV18">
            <v>3.4579999999998563</v>
          </cell>
          <cell r="BW18">
            <v>1.9479999999998654</v>
          </cell>
          <cell r="BX18">
            <v>3.8199999999998564</v>
          </cell>
          <cell r="BY18">
            <v>400</v>
          </cell>
          <cell r="BZ18">
            <v>0.8</v>
          </cell>
          <cell r="CA18">
            <v>0.4</v>
          </cell>
          <cell r="CB18">
            <v>2.7029999999998608</v>
          </cell>
          <cell r="CC18">
            <v>3</v>
          </cell>
          <cell r="CD18">
            <v>2.1236630802861756</v>
          </cell>
          <cell r="CE18">
            <v>4865.3999999997495</v>
          </cell>
          <cell r="CF18">
            <v>1.6852215704635853E-2</v>
          </cell>
          <cell r="CG18">
            <v>622.96224695696912</v>
          </cell>
          <cell r="CH18">
            <v>5488.362246956719</v>
          </cell>
          <cell r="CI18">
            <v>4</v>
          </cell>
          <cell r="CK18" t="str">
            <v/>
          </cell>
          <cell r="CL18" t="str">
            <v/>
          </cell>
          <cell r="CM18" t="str">
            <v/>
          </cell>
          <cell r="CN18" t="str">
            <v/>
          </cell>
          <cell r="CO18">
            <v>1.6217828095274609</v>
          </cell>
          <cell r="CP18">
            <v>4</v>
          </cell>
          <cell r="CQ18">
            <v>1</v>
          </cell>
          <cell r="CR18">
            <v>49.68</v>
          </cell>
          <cell r="CS18">
            <v>16</v>
          </cell>
          <cell r="CT18">
            <v>0.43439999999999995</v>
          </cell>
          <cell r="CU18">
            <v>0.36199999999999999</v>
          </cell>
          <cell r="CV18">
            <v>400</v>
          </cell>
          <cell r="CW18">
            <v>0.83440000000000003</v>
          </cell>
          <cell r="CX18" t="str">
            <v/>
          </cell>
          <cell r="CY18">
            <v>1823.41</v>
          </cell>
          <cell r="CZ18">
            <v>1813.97</v>
          </cell>
          <cell r="DA18">
            <v>3.4579999999998563</v>
          </cell>
          <cell r="DB18">
            <v>1.9479999999998654</v>
          </cell>
          <cell r="DC18">
            <v>3.8742999999998564</v>
          </cell>
          <cell r="DD18">
            <v>50.568923263205839</v>
          </cell>
          <cell r="DE18">
            <v>3.119299999999861</v>
          </cell>
          <cell r="DF18">
            <v>1.2</v>
          </cell>
          <cell r="DG18">
            <v>1.2</v>
          </cell>
          <cell r="DH18">
            <v>1</v>
          </cell>
          <cell r="DI18">
            <v>49.368923263205836</v>
          </cell>
          <cell r="DJ18">
            <v>4.3817300704088948</v>
          </cell>
          <cell r="DK18">
            <v>150.50843362289547</v>
          </cell>
          <cell r="DL18">
            <v>4.119342957081896</v>
          </cell>
          <cell r="DM18">
            <v>8.8731092665964102</v>
          </cell>
          <cell r="DN18">
            <v>154.89016369330437</v>
          </cell>
          <cell r="DO18" t="b">
            <v>0</v>
          </cell>
          <cell r="DP18" t="str">
            <v/>
          </cell>
          <cell r="DQ18">
            <v>17.646825045662879</v>
          </cell>
          <cell r="DR18">
            <v>94.122867226358494</v>
          </cell>
          <cell r="DS18" t="b">
            <v>0</v>
          </cell>
          <cell r="DT18">
            <v>0</v>
          </cell>
          <cell r="DV18" t="str">
            <v>400 mm</v>
          </cell>
          <cell r="DW18">
            <v>49.68</v>
          </cell>
          <cell r="DX18" t="str">
            <v>-</v>
          </cell>
          <cell r="DY18" t="str">
            <v>PVC</v>
          </cell>
        </row>
        <row r="19">
          <cell r="A19">
            <v>9</v>
          </cell>
          <cell r="B19" t="str">
            <v>C9A</v>
          </cell>
          <cell r="C19" t="str">
            <v>A1</v>
          </cell>
          <cell r="D19">
            <v>0.02</v>
          </cell>
          <cell r="F19">
            <v>1.58</v>
          </cell>
          <cell r="G19">
            <v>5</v>
          </cell>
          <cell r="K19">
            <v>7.478980290600773E-2</v>
          </cell>
          <cell r="L19">
            <v>8.4610296457799752</v>
          </cell>
          <cell r="M19">
            <v>8.4610296457799752</v>
          </cell>
          <cell r="N19">
            <v>283.69146352000359</v>
          </cell>
          <cell r="O19">
            <v>0.63559859154929532</v>
          </cell>
          <cell r="P19">
            <v>288.4634974058979</v>
          </cell>
          <cell r="Q19">
            <v>0.02</v>
          </cell>
          <cell r="S19">
            <v>1.58</v>
          </cell>
          <cell r="U19">
            <v>0</v>
          </cell>
          <cell r="V19">
            <v>0.69</v>
          </cell>
          <cell r="X19">
            <v>0</v>
          </cell>
          <cell r="Y19" t="str">
            <v/>
          </cell>
          <cell r="AA19">
            <v>0</v>
          </cell>
          <cell r="AB19" t="str">
            <v/>
          </cell>
          <cell r="AC19">
            <v>0.58649999999999991</v>
          </cell>
          <cell r="AD19">
            <v>0.92666999999999999</v>
          </cell>
          <cell r="AE19">
            <v>3.4478726576750889</v>
          </cell>
          <cell r="AF19">
            <v>3.4478726576750889</v>
          </cell>
          <cell r="AG19">
            <v>3.6058726576750888</v>
          </cell>
          <cell r="AH19">
            <v>292.06937006357299</v>
          </cell>
          <cell r="AI19">
            <v>9.94</v>
          </cell>
          <cell r="AJ19">
            <v>0.91</v>
          </cell>
          <cell r="AK19">
            <v>20</v>
          </cell>
          <cell r="AL19">
            <v>0.45200000000000001</v>
          </cell>
          <cell r="AM19">
            <v>0.01</v>
          </cell>
          <cell r="AN19">
            <v>0.34612435722351076</v>
          </cell>
          <cell r="AO19">
            <v>0.37696093750000004</v>
          </cell>
          <cell r="AP19">
            <v>0.7657618522644043</v>
          </cell>
          <cell r="AQ19">
            <v>2.2151886957264639</v>
          </cell>
          <cell r="AR19">
            <v>1.2041645133080765</v>
          </cell>
          <cell r="AS19">
            <v>0.95217523860181885</v>
          </cell>
          <cell r="AT19">
            <v>0.2501050437142871</v>
          </cell>
          <cell r="AU19">
            <v>0.59622940093779786</v>
          </cell>
          <cell r="AV19">
            <v>2.2334621005995987</v>
          </cell>
          <cell r="AW19">
            <v>358.38129823073723</v>
          </cell>
          <cell r="AX19">
            <v>0.81496822380371392</v>
          </cell>
          <cell r="AY19">
            <v>328.0374021962017</v>
          </cell>
          <cell r="AZ19" t="str">
            <v>00°00'00''</v>
          </cell>
          <cell r="BA19">
            <v>1000</v>
          </cell>
          <cell r="BB19">
            <v>1E-3</v>
          </cell>
          <cell r="BC19">
            <v>0.39800000000000002</v>
          </cell>
          <cell r="BD19">
            <v>0.05</v>
          </cell>
          <cell r="BE19">
            <v>0.44900000000000001</v>
          </cell>
          <cell r="BF19">
            <v>0.44800000000000001</v>
          </cell>
          <cell r="BG19" t="str">
            <v/>
          </cell>
          <cell r="BH19" t="str">
            <v/>
          </cell>
          <cell r="BI19" t="str">
            <v/>
          </cell>
          <cell r="BJ19" t="str">
            <v/>
          </cell>
          <cell r="BK19" t="str">
            <v/>
          </cell>
          <cell r="BL19" t="str">
            <v/>
          </cell>
          <cell r="BM19" t="str">
            <v/>
          </cell>
          <cell r="BN19">
            <v>0.17000000000007276</v>
          </cell>
          <cell r="BO19">
            <v>1813.8</v>
          </cell>
          <cell r="BP19">
            <v>1813.71</v>
          </cell>
          <cell r="BQ19">
            <v>1814.252</v>
          </cell>
          <cell r="BR19">
            <v>1814.162</v>
          </cell>
          <cell r="BS19">
            <v>1816.28</v>
          </cell>
          <cell r="BT19">
            <v>1814.67</v>
          </cell>
          <cell r="BU19" t="str">
            <v/>
          </cell>
          <cell r="BV19">
            <v>2.02800000000002</v>
          </cell>
          <cell r="BW19">
            <v>0.5080000000000382</v>
          </cell>
          <cell r="BX19">
            <v>2.48000000000002</v>
          </cell>
          <cell r="BY19">
            <v>500</v>
          </cell>
          <cell r="BZ19">
            <v>0.9</v>
          </cell>
          <cell r="CA19">
            <v>0.5</v>
          </cell>
          <cell r="CB19">
            <v>1.2680000000000291</v>
          </cell>
          <cell r="CC19">
            <v>3</v>
          </cell>
          <cell r="CD19">
            <v>1.1490099031550935</v>
          </cell>
          <cell r="CE19">
            <v>2282.4000000000524</v>
          </cell>
          <cell r="CF19">
            <v>8.4578121547158977E-2</v>
          </cell>
          <cell r="CG19">
            <v>2982.4184580174074</v>
          </cell>
          <cell r="CH19">
            <v>5264.8184580174602</v>
          </cell>
          <cell r="CI19">
            <v>4</v>
          </cell>
          <cell r="CK19" t="str">
            <v/>
          </cell>
          <cell r="CL19" t="str">
            <v/>
          </cell>
          <cell r="CM19" t="str">
            <v/>
          </cell>
          <cell r="CN19" t="str">
            <v/>
          </cell>
          <cell r="CO19">
            <v>1.3115880533220232</v>
          </cell>
          <cell r="CP19">
            <v>4</v>
          </cell>
          <cell r="CQ19">
            <v>1</v>
          </cell>
          <cell r="CR19">
            <v>9.94</v>
          </cell>
          <cell r="CS19">
            <v>20</v>
          </cell>
          <cell r="CT19">
            <v>0.54239999999999999</v>
          </cell>
          <cell r="CU19">
            <v>0.45200000000000001</v>
          </cell>
          <cell r="CV19">
            <v>500</v>
          </cell>
          <cell r="CW19">
            <v>0.94240000000000002</v>
          </cell>
          <cell r="CX19" t="str">
            <v/>
          </cell>
          <cell r="CY19">
            <v>1813.8</v>
          </cell>
          <cell r="CZ19">
            <v>1813.71</v>
          </cell>
          <cell r="DA19">
            <v>2.02800000000002</v>
          </cell>
          <cell r="DB19">
            <v>0.5080000000000382</v>
          </cell>
          <cell r="DC19">
            <v>3.0558000000000582</v>
          </cell>
          <cell r="DD19">
            <v>9.9404074363176864</v>
          </cell>
          <cell r="DE19">
            <v>1.7878000000000291</v>
          </cell>
          <cell r="DF19">
            <v>1.2</v>
          </cell>
          <cell r="DG19">
            <v>1.2</v>
          </cell>
          <cell r="DH19">
            <v>1</v>
          </cell>
          <cell r="DI19">
            <v>8.7404074363176871</v>
          </cell>
          <cell r="DJ19">
            <v>3.4560283791023543</v>
          </cell>
          <cell r="DK19">
            <v>20.017460114199306</v>
          </cell>
          <cell r="DL19">
            <v>0.82369599679857886</v>
          </cell>
          <cell r="DM19">
            <v>2.1183323531279243</v>
          </cell>
          <cell r="DN19">
            <v>23.473488493301659</v>
          </cell>
          <cell r="DO19" t="b">
            <v>0</v>
          </cell>
          <cell r="DP19" t="str">
            <v/>
          </cell>
          <cell r="DQ19">
            <v>3.6951618598517317</v>
          </cell>
          <cell r="DR19">
            <v>6.9635259569354249</v>
          </cell>
          <cell r="DS19" t="b">
            <v>0</v>
          </cell>
          <cell r="DT19">
            <v>0</v>
          </cell>
          <cell r="DV19" t="str">
            <v>500 mm</v>
          </cell>
          <cell r="DW19">
            <v>9.94</v>
          </cell>
          <cell r="DX19" t="str">
            <v>-</v>
          </cell>
          <cell r="DY19" t="str">
            <v>PVC</v>
          </cell>
        </row>
        <row r="20">
          <cell r="A20">
            <v>10</v>
          </cell>
          <cell r="B20" t="str">
            <v>A1</v>
          </cell>
          <cell r="C20" t="str">
            <v>C3A</v>
          </cell>
          <cell r="F20">
            <v>0</v>
          </cell>
          <cell r="G20" t="str">
            <v/>
          </cell>
          <cell r="K20" t="str">
            <v/>
          </cell>
          <cell r="L20" t="str">
            <v/>
          </cell>
          <cell r="M20" t="str">
            <v/>
          </cell>
          <cell r="N20" t="str">
            <v/>
          </cell>
          <cell r="O20" t="str">
            <v/>
          </cell>
          <cell r="P20" t="str">
            <v/>
          </cell>
          <cell r="R20">
            <v>0.19</v>
          </cell>
          <cell r="S20">
            <v>1.77</v>
          </cell>
          <cell r="U20">
            <v>0</v>
          </cell>
          <cell r="V20">
            <v>0.69</v>
          </cell>
          <cell r="X20">
            <v>0</v>
          </cell>
          <cell r="Y20" t="str">
            <v/>
          </cell>
          <cell r="AA20">
            <v>0</v>
          </cell>
          <cell r="AB20" t="str">
            <v/>
          </cell>
          <cell r="AC20">
            <v>0.58649999999999991</v>
          </cell>
          <cell r="AD20">
            <v>1.0381050000000001</v>
          </cell>
          <cell r="AE20">
            <v>3.8304740177528824</v>
          </cell>
          <cell r="AF20">
            <v>4.1844740177528825</v>
          </cell>
          <cell r="AG20">
            <v>4.3614740177528821</v>
          </cell>
          <cell r="AH20">
            <v>4.3614740177528821</v>
          </cell>
          <cell r="AI20">
            <v>5</v>
          </cell>
          <cell r="AJ20">
            <v>0.8</v>
          </cell>
          <cell r="AK20">
            <v>6</v>
          </cell>
          <cell r="AL20">
            <v>0.14499999999999999</v>
          </cell>
          <cell r="AM20">
            <v>0.01</v>
          </cell>
          <cell r="AN20">
            <v>5.8187179565429688E-2</v>
          </cell>
          <cell r="AO20">
            <v>5.8906249999999993E-2</v>
          </cell>
          <cell r="AP20">
            <v>0.40129089355468756</v>
          </cell>
          <cell r="AQ20">
            <v>0.70405723716057611</v>
          </cell>
          <cell r="AR20">
            <v>1.0758613411276332</v>
          </cell>
          <cell r="AS20">
            <v>0.15756420147995659</v>
          </cell>
          <cell r="AT20">
            <v>2.526486203864341E-2</v>
          </cell>
          <cell r="AU20">
            <v>8.3452041604073102E-2</v>
          </cell>
          <cell r="AV20">
            <v>0.98134699357908262</v>
          </cell>
          <cell r="AW20">
            <v>16.204979357825312</v>
          </cell>
          <cell r="AX20">
            <v>0.26914406500905202</v>
          </cell>
          <cell r="AY20">
            <v>48.727883429228356</v>
          </cell>
          <cell r="AZ20" t="str">
            <v>80°41'26''</v>
          </cell>
          <cell r="BA20">
            <v>4.8714778476010041</v>
          </cell>
          <cell r="BB20">
            <v>1E-3</v>
          </cell>
          <cell r="BC20">
            <v>4.4999999999999998E-2</v>
          </cell>
          <cell r="BD20">
            <v>4.2999999999999997E-2</v>
          </cell>
          <cell r="BE20">
            <v>8.8999999999999996E-2</v>
          </cell>
          <cell r="BF20">
            <v>8.7999999999999995E-2</v>
          </cell>
          <cell r="BG20">
            <v>0.17378167029231514</v>
          </cell>
          <cell r="BH20">
            <v>8.2758620689655178</v>
          </cell>
          <cell r="BI20">
            <v>1.2</v>
          </cell>
          <cell r="BJ20">
            <v>2.5606802846132287E-2</v>
          </cell>
          <cell r="BK20">
            <v>8.4513052846132281E-2</v>
          </cell>
          <cell r="BL20">
            <v>7.9853487690508061E-4</v>
          </cell>
          <cell r="BM20">
            <v>0.10237390526764482</v>
          </cell>
          <cell r="BN20">
            <v>0.28999999999996362</v>
          </cell>
          <cell r="BO20">
            <v>1813.42</v>
          </cell>
          <cell r="BP20">
            <v>1813.38</v>
          </cell>
          <cell r="BQ20">
            <v>1813.5650000000001</v>
          </cell>
          <cell r="BR20">
            <v>1813.5250000000001</v>
          </cell>
          <cell r="BS20">
            <v>1814.67</v>
          </cell>
          <cell r="BT20">
            <v>1814.78</v>
          </cell>
          <cell r="BU20" t="str">
            <v/>
          </cell>
          <cell r="BV20">
            <v>1.1050000000000182</v>
          </cell>
          <cell r="BW20">
            <v>1.2549999999998818</v>
          </cell>
          <cell r="BX20">
            <v>1.2500000000000182</v>
          </cell>
          <cell r="BY20">
            <v>150</v>
          </cell>
          <cell r="BZ20">
            <v>0.56000000000000005</v>
          </cell>
          <cell r="CA20">
            <v>0.16</v>
          </cell>
          <cell r="CB20">
            <v>1.17999999999995</v>
          </cell>
          <cell r="CC20">
            <v>3</v>
          </cell>
          <cell r="CD20">
            <v>1.5618274840791895</v>
          </cell>
          <cell r="CE20">
            <v>2123.99999999991</v>
          </cell>
          <cell r="CF20">
            <v>3.173894905935816E-2</v>
          </cell>
          <cell r="CG20">
            <v>926.38002695190983</v>
          </cell>
          <cell r="CH20">
            <v>3050.3800269518197</v>
          </cell>
          <cell r="CI20">
            <v>4</v>
          </cell>
          <cell r="CK20" t="str">
            <v/>
          </cell>
          <cell r="CL20" t="str">
            <v/>
          </cell>
          <cell r="CM20" t="str">
            <v/>
          </cell>
          <cell r="CN20" t="str">
            <v/>
          </cell>
          <cell r="CO20">
            <v>0.8419814194134071</v>
          </cell>
          <cell r="CP20">
            <v>4</v>
          </cell>
          <cell r="CQ20">
            <v>1</v>
          </cell>
          <cell r="CR20">
            <v>5</v>
          </cell>
          <cell r="CS20">
            <v>6</v>
          </cell>
          <cell r="CT20">
            <v>0.17399999999999999</v>
          </cell>
          <cell r="CU20">
            <v>0.14499999999999999</v>
          </cell>
          <cell r="CV20">
            <v>150</v>
          </cell>
          <cell r="CW20">
            <v>0.57400000000000007</v>
          </cell>
          <cell r="CX20" t="str">
            <v/>
          </cell>
          <cell r="CY20">
            <v>1813.42</v>
          </cell>
          <cell r="CZ20">
            <v>1813.38</v>
          </cell>
          <cell r="DA20">
            <v>1.1050000000000182</v>
          </cell>
          <cell r="DB20">
            <v>1.2549999999998818</v>
          </cell>
          <cell r="DC20">
            <v>1.2717500000000181</v>
          </cell>
          <cell r="DD20">
            <v>5.0001599974400817</v>
          </cell>
          <cell r="DE20">
            <v>1.3467499999999499</v>
          </cell>
          <cell r="DF20">
            <v>1.2</v>
          </cell>
          <cell r="DG20">
            <v>1.2</v>
          </cell>
          <cell r="DH20">
            <v>1</v>
          </cell>
          <cell r="DI20">
            <v>3.8001599974400819</v>
          </cell>
          <cell r="DJ20">
            <v>1.4383153645930356</v>
          </cell>
          <cell r="DK20">
            <v>3.5353287472983728</v>
          </cell>
          <cell r="DL20">
            <v>0.21812918385306074</v>
          </cell>
          <cell r="DM20">
            <v>0.17788303255465227</v>
          </cell>
          <cell r="DN20">
            <v>4.9736441118914083</v>
          </cell>
          <cell r="DO20" t="b">
            <v>0</v>
          </cell>
          <cell r="DP20" t="str">
            <v/>
          </cell>
          <cell r="DQ20">
            <v>0.79897848113405701</v>
          </cell>
          <cell r="DR20">
            <v>1.6855932682244175</v>
          </cell>
          <cell r="DS20" t="b">
            <v>0</v>
          </cell>
          <cell r="DT20">
            <v>0</v>
          </cell>
          <cell r="DV20" t="str">
            <v>150 mm</v>
          </cell>
          <cell r="DW20">
            <v>5</v>
          </cell>
          <cell r="DX20" t="str">
            <v>-</v>
          </cell>
          <cell r="DY20" t="str">
            <v>PVC</v>
          </cell>
        </row>
        <row r="21">
          <cell r="A21">
            <v>11</v>
          </cell>
          <cell r="B21" t="str">
            <v>C3A</v>
          </cell>
          <cell r="C21" t="str">
            <v>C3B</v>
          </cell>
          <cell r="D21">
            <v>0.03</v>
          </cell>
          <cell r="F21">
            <v>0.03</v>
          </cell>
          <cell r="G21">
            <v>5</v>
          </cell>
          <cell r="K21">
            <v>0.2583164892538955</v>
          </cell>
          <cell r="L21">
            <v>0.2583164892538955</v>
          </cell>
          <cell r="M21">
            <v>3</v>
          </cell>
          <cell r="N21">
            <v>325.50977645643849</v>
          </cell>
          <cell r="O21">
            <v>0.62635969261279123</v>
          </cell>
          <cell r="P21">
            <v>6.1165861057113959</v>
          </cell>
          <cell r="Q21">
            <v>0.03</v>
          </cell>
          <cell r="S21">
            <v>1.8</v>
          </cell>
          <cell r="U21">
            <v>0</v>
          </cell>
          <cell r="V21">
            <v>0.69</v>
          </cell>
          <cell r="X21">
            <v>0</v>
          </cell>
          <cell r="Y21" t="str">
            <v/>
          </cell>
          <cell r="AA21">
            <v>0</v>
          </cell>
          <cell r="AB21" t="str">
            <v/>
          </cell>
          <cell r="AC21">
            <v>0.58649999999999991</v>
          </cell>
          <cell r="AD21">
            <v>1.0557000000000001</v>
          </cell>
          <cell r="AE21">
            <v>3.8906012804858467</v>
          </cell>
          <cell r="AF21">
            <v>3.8906012804858467</v>
          </cell>
          <cell r="AG21">
            <v>4.0706012804858469</v>
          </cell>
          <cell r="AH21">
            <v>28.307187386197242</v>
          </cell>
          <cell r="AI21">
            <v>20.170000000000002</v>
          </cell>
          <cell r="AJ21">
            <v>1.04</v>
          </cell>
          <cell r="AK21">
            <v>8</v>
          </cell>
          <cell r="AL21">
            <v>0.18099999999999999</v>
          </cell>
          <cell r="AM21">
            <v>0.01</v>
          </cell>
          <cell r="AN21">
            <v>0.14263872146606443</v>
          </cell>
          <cell r="AO21">
            <v>0.14847656249999999</v>
          </cell>
          <cell r="AP21">
            <v>0.78805923461914051</v>
          </cell>
          <cell r="AQ21">
            <v>1.3014455524672726</v>
          </cell>
          <cell r="AR21">
            <v>1.0827516286870533</v>
          </cell>
          <cell r="AS21">
            <v>0.44537210221949936</v>
          </cell>
          <cell r="AT21">
            <v>8.6328263304630184E-2</v>
          </cell>
          <cell r="AU21">
            <v>0.2289669847706946</v>
          </cell>
          <cell r="AV21">
            <v>1.2971832163320878</v>
          </cell>
          <cell r="AW21">
            <v>33.377080947556507</v>
          </cell>
          <cell r="AX21">
            <v>0.84810254769357163</v>
          </cell>
          <cell r="AY21">
            <v>45.964213810687873</v>
          </cell>
          <cell r="AZ21" t="str">
            <v>02°45'49''</v>
          </cell>
          <cell r="BA21">
            <v>137.42158849946898</v>
          </cell>
          <cell r="BB21">
            <v>0.14599999999999999</v>
          </cell>
          <cell r="BC21">
            <v>6.0000000000000001E-3</v>
          </cell>
          <cell r="BD21">
            <v>3.0000000000000001E-3</v>
          </cell>
          <cell r="BE21">
            <v>0.155</v>
          </cell>
          <cell r="BF21">
            <v>0.155</v>
          </cell>
          <cell r="BG21" t="str">
            <v/>
          </cell>
          <cell r="BH21" t="str">
            <v/>
          </cell>
          <cell r="BI21" t="str">
            <v/>
          </cell>
          <cell r="BJ21" t="str">
            <v/>
          </cell>
          <cell r="BK21" t="str">
            <v/>
          </cell>
          <cell r="BL21" t="str">
            <v/>
          </cell>
          <cell r="BM21" t="str">
            <v/>
          </cell>
          <cell r="BN21">
            <v>0.38000000000010914</v>
          </cell>
          <cell r="BO21">
            <v>1813</v>
          </cell>
          <cell r="BP21">
            <v>1812.79</v>
          </cell>
          <cell r="BQ21">
            <v>1813.181</v>
          </cell>
          <cell r="BR21">
            <v>1812.971</v>
          </cell>
          <cell r="BS21">
            <v>1814.78</v>
          </cell>
          <cell r="BT21">
            <v>1815.24</v>
          </cell>
          <cell r="BU21" t="str">
            <v/>
          </cell>
          <cell r="BV21">
            <v>1.5989999999999327</v>
          </cell>
          <cell r="BW21">
            <v>2.2690000000000055</v>
          </cell>
          <cell r="BX21">
            <v>1.7799999999999327</v>
          </cell>
          <cell r="BY21">
            <v>200</v>
          </cell>
          <cell r="BZ21">
            <v>0.60000000000000009</v>
          </cell>
          <cell r="CA21">
            <v>0.2</v>
          </cell>
          <cell r="CB21">
            <v>1.9339999999999691</v>
          </cell>
          <cell r="CC21">
            <v>3</v>
          </cell>
          <cell r="CD21">
            <v>2.0659266840048658</v>
          </cell>
          <cell r="CE21">
            <v>3481.1999999999443</v>
          </cell>
          <cell r="CF21">
            <v>1.6082981861659969E-2</v>
          </cell>
          <cell r="CG21">
            <v>514.02914666663901</v>
          </cell>
          <cell r="CH21">
            <v>3995.2291466665833</v>
          </cell>
          <cell r="CI21">
            <v>4</v>
          </cell>
          <cell r="CK21" t="str">
            <v/>
          </cell>
          <cell r="CL21" t="str">
            <v/>
          </cell>
          <cell r="CM21" t="str">
            <v/>
          </cell>
          <cell r="CN21" t="str">
            <v/>
          </cell>
          <cell r="CO21">
            <v>1.1743714186849719</v>
          </cell>
          <cell r="CP21">
            <v>4</v>
          </cell>
          <cell r="CQ21">
            <v>1</v>
          </cell>
          <cell r="CR21">
            <v>20.170000000000002</v>
          </cell>
          <cell r="CS21">
            <v>8</v>
          </cell>
          <cell r="CT21">
            <v>0.21719999999999998</v>
          </cell>
          <cell r="CU21">
            <v>0.18099999999999999</v>
          </cell>
          <cell r="CV21">
            <v>200</v>
          </cell>
          <cell r="CW21">
            <v>0.61719999999999997</v>
          </cell>
          <cell r="CX21" t="str">
            <v/>
          </cell>
          <cell r="CY21">
            <v>1813</v>
          </cell>
          <cell r="CZ21">
            <v>1812.79</v>
          </cell>
          <cell r="DA21">
            <v>1.5989999999999327</v>
          </cell>
          <cell r="DB21">
            <v>2.2690000000000055</v>
          </cell>
          <cell r="DC21">
            <v>1.8071499999999328</v>
          </cell>
          <cell r="DD21">
            <v>20.171093178110109</v>
          </cell>
          <cell r="DE21">
            <v>2.1421499999999689</v>
          </cell>
          <cell r="DF21">
            <v>1.2</v>
          </cell>
          <cell r="DG21">
            <v>1.2</v>
          </cell>
          <cell r="DH21">
            <v>1</v>
          </cell>
          <cell r="DI21">
            <v>18.971093178110106</v>
          </cell>
          <cell r="DJ21">
            <v>2.04383849901645</v>
          </cell>
          <cell r="DK21">
            <v>28.796427602281156</v>
          </cell>
          <cell r="DL21">
            <v>1.1708958709529558</v>
          </cell>
          <cell r="DM21">
            <v>1.2530670068085439</v>
          </cell>
          <cell r="DN21">
            <v>30.840266101297605</v>
          </cell>
          <cell r="DO21" t="b">
            <v>0</v>
          </cell>
          <cell r="DP21" t="str">
            <v/>
          </cell>
          <cell r="DQ21">
            <v>4.4328237819859746</v>
          </cell>
          <cell r="DR21">
            <v>17.855576584096731</v>
          </cell>
          <cell r="DS21" t="b">
            <v>0</v>
          </cell>
          <cell r="DT21">
            <v>0</v>
          </cell>
          <cell r="DV21" t="str">
            <v>200 mm</v>
          </cell>
          <cell r="DW21">
            <v>20.170000000000002</v>
          </cell>
          <cell r="DX21" t="str">
            <v>-</v>
          </cell>
          <cell r="DY21" t="str">
            <v>PVC</v>
          </cell>
        </row>
        <row r="22">
          <cell r="A22">
            <v>12</v>
          </cell>
          <cell r="B22" t="str">
            <v>C3B</v>
          </cell>
          <cell r="C22" t="str">
            <v>C51</v>
          </cell>
          <cell r="D22">
            <v>0.02</v>
          </cell>
          <cell r="F22">
            <v>0.05</v>
          </cell>
          <cell r="G22">
            <v>5</v>
          </cell>
          <cell r="K22">
            <v>0.10265550977897293</v>
          </cell>
          <cell r="L22">
            <v>3.1026555097789728</v>
          </cell>
          <cell r="M22">
            <v>3.1026555097789728</v>
          </cell>
          <cell r="N22">
            <v>324.63433066874859</v>
          </cell>
          <cell r="O22">
            <v>0.62327639751552766</v>
          </cell>
          <cell r="P22">
            <v>10.163324428293041</v>
          </cell>
          <cell r="Q22">
            <v>0.02</v>
          </cell>
          <cell r="S22">
            <v>1.82</v>
          </cell>
          <cell r="U22">
            <v>0</v>
          </cell>
          <cell r="V22">
            <v>0.69</v>
          </cell>
          <cell r="X22">
            <v>0</v>
          </cell>
          <cell r="Y22" t="str">
            <v/>
          </cell>
          <cell r="AA22">
            <v>0</v>
          </cell>
          <cell r="AB22" t="str">
            <v/>
          </cell>
          <cell r="AC22">
            <v>0.58649999999999991</v>
          </cell>
          <cell r="AD22">
            <v>1.0674300000000001</v>
          </cell>
          <cell r="AE22">
            <v>3.930645256068162</v>
          </cell>
          <cell r="AF22">
            <v>3.930645256068162</v>
          </cell>
          <cell r="AG22">
            <v>4.1126452560681619</v>
          </cell>
          <cell r="AH22">
            <v>32.395969684361205</v>
          </cell>
          <cell r="AI22">
            <v>8.0500000000000007</v>
          </cell>
          <cell r="AJ22">
            <v>0.99</v>
          </cell>
          <cell r="AK22">
            <v>10</v>
          </cell>
          <cell r="AL22">
            <v>0.22700000000000001</v>
          </cell>
          <cell r="AM22">
            <v>0.01</v>
          </cell>
          <cell r="AN22">
            <v>0.13446042060852051</v>
          </cell>
          <cell r="AO22">
            <v>0.15074218749999999</v>
          </cell>
          <cell r="AP22">
            <v>0.59233665466308594</v>
          </cell>
          <cell r="AQ22">
            <v>1.297591836261073</v>
          </cell>
          <cell r="AR22">
            <v>1.2373651245345505</v>
          </cell>
          <cell r="AS22">
            <v>0.42401988145196806</v>
          </cell>
          <cell r="AT22">
            <v>8.5817766235034815E-2</v>
          </cell>
          <cell r="AU22">
            <v>0.22027818684355532</v>
          </cell>
          <cell r="AV22">
            <v>1.4718620353954035</v>
          </cell>
          <cell r="AW22">
            <v>59.567407512201818</v>
          </cell>
          <cell r="AX22">
            <v>0.54385394693776457</v>
          </cell>
          <cell r="AY22">
            <v>7.3546575223122517</v>
          </cell>
          <cell r="AZ22" t="b">
            <v>0</v>
          </cell>
          <cell r="BA22" t="str">
            <v/>
          </cell>
          <cell r="BB22" t="str">
            <v/>
          </cell>
          <cell r="BC22" t="str">
            <v/>
          </cell>
          <cell r="BD22" t="str">
            <v/>
          </cell>
          <cell r="BE22" t="str">
            <v/>
          </cell>
          <cell r="BF22" t="str">
            <v/>
          </cell>
          <cell r="BG22">
            <v>0.42093692481151346</v>
          </cell>
          <cell r="BH22">
            <v>5.2863436123348011</v>
          </cell>
          <cell r="BI22">
            <v>1.2</v>
          </cell>
          <cell r="BJ22">
            <v>9.5842175480537847E-2</v>
          </cell>
          <cell r="BK22">
            <v>0.24658436298053782</v>
          </cell>
          <cell r="BL22">
            <v>1.326785161953355E-2</v>
          </cell>
          <cell r="BM22">
            <v>0.31182265752008559</v>
          </cell>
          <cell r="BN22">
            <v>1.3300000000001546</v>
          </cell>
          <cell r="BO22">
            <v>1812.05</v>
          </cell>
          <cell r="BP22">
            <v>1811.97</v>
          </cell>
          <cell r="BQ22">
            <v>1812.6599999999999</v>
          </cell>
          <cell r="BR22">
            <v>1812.58</v>
          </cell>
          <cell r="BS22">
            <v>1815.24</v>
          </cell>
          <cell r="BT22">
            <v>1815.92</v>
          </cell>
          <cell r="BU22" t="str">
            <v/>
          </cell>
          <cell r="BV22">
            <v>2.5800000000001546</v>
          </cell>
          <cell r="BW22">
            <v>3.3400000000001455</v>
          </cell>
          <cell r="BX22">
            <v>2.8070000000001545</v>
          </cell>
          <cell r="BY22">
            <v>250</v>
          </cell>
          <cell r="BZ22">
            <v>0.65</v>
          </cell>
          <cell r="CA22">
            <v>0.25</v>
          </cell>
          <cell r="CB22">
            <v>2.9600000000001501</v>
          </cell>
          <cell r="CC22">
            <v>3</v>
          </cell>
          <cell r="CD22">
            <v>2.4830460802871088</v>
          </cell>
          <cell r="CE22">
            <v>5328.0000000002701</v>
          </cell>
          <cell r="CF22">
            <v>8.8558059146513907E-3</v>
          </cell>
          <cell r="CG22">
            <v>327.84722752590278</v>
          </cell>
          <cell r="CH22">
            <v>5655.8472275261729</v>
          </cell>
          <cell r="CI22">
            <v>4</v>
          </cell>
          <cell r="CK22" t="str">
            <v/>
          </cell>
          <cell r="CL22" t="str">
            <v/>
          </cell>
          <cell r="CM22" t="str">
            <v/>
          </cell>
          <cell r="CN22" t="str">
            <v/>
          </cell>
          <cell r="CO22">
            <v>1.7034312811619559</v>
          </cell>
          <cell r="CP22">
            <v>4</v>
          </cell>
          <cell r="CQ22">
            <v>1</v>
          </cell>
          <cell r="CR22">
            <v>8.0500000000000007</v>
          </cell>
          <cell r="CS22">
            <v>10</v>
          </cell>
          <cell r="CT22">
            <v>0.27239999999999998</v>
          </cell>
          <cell r="CU22">
            <v>0.22700000000000001</v>
          </cell>
          <cell r="CV22">
            <v>250</v>
          </cell>
          <cell r="CW22">
            <v>0.6724</v>
          </cell>
          <cell r="CX22" t="str">
            <v/>
          </cell>
          <cell r="CY22">
            <v>1812.05</v>
          </cell>
          <cell r="CZ22">
            <v>1811.97</v>
          </cell>
          <cell r="DA22">
            <v>2.5800000000001546</v>
          </cell>
          <cell r="DB22">
            <v>3.3400000000001455</v>
          </cell>
          <cell r="DC22">
            <v>2.8410500000001546</v>
          </cell>
          <cell r="DD22">
            <v>8.0503975057136152</v>
          </cell>
          <cell r="DE22">
            <v>3.2210500000001501</v>
          </cell>
          <cell r="DF22">
            <v>1.2</v>
          </cell>
          <cell r="DG22">
            <v>1.2</v>
          </cell>
          <cell r="DH22">
            <v>1</v>
          </cell>
          <cell r="DI22">
            <v>6.8503975057136159</v>
          </cell>
          <cell r="DJ22">
            <v>3.2131518510534365</v>
          </cell>
          <cell r="DK22">
            <v>16.552175560528685</v>
          </cell>
          <cell r="DL22">
            <v>0.4606207282841836</v>
          </cell>
          <cell r="DM22">
            <v>0.59822646891062881</v>
          </cell>
          <cell r="DN22">
            <v>19.76532741158212</v>
          </cell>
          <cell r="DO22" t="b">
            <v>0</v>
          </cell>
          <cell r="DP22" t="str">
            <v/>
          </cell>
          <cell r="DQ22">
            <v>1.8096141372361827</v>
          </cell>
          <cell r="DR22">
            <v>11.739610191415538</v>
          </cell>
          <cell r="DS22" t="b">
            <v>0</v>
          </cell>
          <cell r="DT22">
            <v>0</v>
          </cell>
          <cell r="DV22" t="str">
            <v>250 mm</v>
          </cell>
          <cell r="DW22">
            <v>8.0500000000000007</v>
          </cell>
          <cell r="DX22" t="str">
            <v>-</v>
          </cell>
          <cell r="DY22" t="str">
            <v>PVC</v>
          </cell>
        </row>
        <row r="23">
          <cell r="A23">
            <v>13</v>
          </cell>
          <cell r="B23" t="str">
            <v>C51</v>
          </cell>
          <cell r="C23" t="str">
            <v>C64</v>
          </cell>
          <cell r="D23">
            <v>0.06</v>
          </cell>
          <cell r="E23">
            <v>0.02</v>
          </cell>
          <cell r="F23">
            <v>0.13</v>
          </cell>
          <cell r="G23">
            <v>5</v>
          </cell>
          <cell r="K23">
            <v>0.32954451103104171</v>
          </cell>
          <cell r="L23">
            <v>3.4322000208100145</v>
          </cell>
          <cell r="M23">
            <v>3.4322000208100145</v>
          </cell>
          <cell r="N23">
            <v>321.84935416849652</v>
          </cell>
          <cell r="O23">
            <v>0.62994755244755241</v>
          </cell>
          <cell r="P23">
            <v>26.383181461514628</v>
          </cell>
          <cell r="Q23">
            <v>0.06</v>
          </cell>
          <cell r="R23">
            <v>0.02</v>
          </cell>
          <cell r="S23">
            <v>1.9000000000000001</v>
          </cell>
          <cell r="U23">
            <v>0</v>
          </cell>
          <cell r="V23">
            <v>0.69</v>
          </cell>
          <cell r="X23">
            <v>0</v>
          </cell>
          <cell r="Y23" t="str">
            <v/>
          </cell>
          <cell r="AA23">
            <v>0</v>
          </cell>
          <cell r="AB23" t="str">
            <v/>
          </cell>
          <cell r="AC23">
            <v>0.58649999999999991</v>
          </cell>
          <cell r="AD23">
            <v>1.1143500000000002</v>
          </cell>
          <cell r="AE23">
            <v>4.0905024480997367</v>
          </cell>
          <cell r="AF23">
            <v>4.0905024480997367</v>
          </cell>
          <cell r="AG23">
            <v>4.2805024480997371</v>
          </cell>
          <cell r="AH23">
            <v>48.783683909614368</v>
          </cell>
          <cell r="AI23">
            <v>31.46</v>
          </cell>
          <cell r="AJ23">
            <v>1.24</v>
          </cell>
          <cell r="AK23">
            <v>10</v>
          </cell>
          <cell r="AL23">
            <v>0.22700000000000001</v>
          </cell>
          <cell r="AM23">
            <v>0.01</v>
          </cell>
          <cell r="AN23">
            <v>0.16153781509399412</v>
          </cell>
          <cell r="AO23">
            <v>0.18355078125000002</v>
          </cell>
          <cell r="AP23">
            <v>0.71162033081054676</v>
          </cell>
          <cell r="AQ23">
            <v>1.583624694979157</v>
          </cell>
          <cell r="AR23">
            <v>1.3053084472720151</v>
          </cell>
          <cell r="AS23">
            <v>0.61566873771171926</v>
          </cell>
          <cell r="AT23">
            <v>0.12782197627664771</v>
          </cell>
          <cell r="AU23">
            <v>0.28935979137064183</v>
          </cell>
          <cell r="AV23">
            <v>1.647253157589132</v>
          </cell>
          <cell r="AW23">
            <v>66.665623376523342</v>
          </cell>
          <cell r="AX23">
            <v>0.73176671031915685</v>
          </cell>
          <cell r="AY23">
            <v>314.42049400812414</v>
          </cell>
          <cell r="AZ23" t="str">
            <v>52°56'03''</v>
          </cell>
          <cell r="BA23">
            <v>5.3090188298960896</v>
          </cell>
          <cell r="BB23">
            <v>6.9000000000000006E-2</v>
          </cell>
          <cell r="BC23">
            <v>4.0000000000000001E-3</v>
          </cell>
          <cell r="BD23">
            <v>4.2000000000000003E-2</v>
          </cell>
          <cell r="BE23">
            <v>0.11500000000000002</v>
          </cell>
          <cell r="BF23">
            <v>0.11500000000000002</v>
          </cell>
          <cell r="BG23">
            <v>0.63387063532791721</v>
          </cell>
          <cell r="BH23">
            <v>5.2863436123348011</v>
          </cell>
          <cell r="BI23">
            <v>1.2</v>
          </cell>
          <cell r="BJ23" t="str">
            <v/>
          </cell>
          <cell r="BK23" t="str">
            <v/>
          </cell>
          <cell r="BL23" t="str">
            <v/>
          </cell>
          <cell r="BM23">
            <v>0.399725939735111</v>
          </cell>
          <cell r="BN23">
            <v>0.27999999999997272</v>
          </cell>
          <cell r="BO23">
            <v>1811.69</v>
          </cell>
          <cell r="BP23">
            <v>1811.3</v>
          </cell>
          <cell r="BQ23">
            <v>1811.9170000000001</v>
          </cell>
          <cell r="BR23">
            <v>1811.527</v>
          </cell>
          <cell r="BS23">
            <v>1815.92</v>
          </cell>
          <cell r="BT23">
            <v>1814.38</v>
          </cell>
          <cell r="BU23" t="str">
            <v/>
          </cell>
          <cell r="BV23">
            <v>4.0029999999999291</v>
          </cell>
          <cell r="BW23">
            <v>2.8530000000000655</v>
          </cell>
          <cell r="BX23">
            <v>4.2299999999999294</v>
          </cell>
          <cell r="BY23">
            <v>250</v>
          </cell>
          <cell r="BZ23">
            <v>0.65</v>
          </cell>
          <cell r="CA23">
            <v>0.25</v>
          </cell>
          <cell r="CB23">
            <v>3.4279999999999973</v>
          </cell>
          <cell r="CC23">
            <v>3</v>
          </cell>
          <cell r="CD23">
            <v>2.6482268768209138</v>
          </cell>
          <cell r="CE23">
            <v>6170.3999999999951</v>
          </cell>
          <cell r="CF23">
            <v>6.6449774195376935E-3</v>
          </cell>
          <cell r="CG23">
            <v>259.08680132994317</v>
          </cell>
          <cell r="CH23">
            <v>6429.4868013299383</v>
          </cell>
          <cell r="CI23">
            <v>4</v>
          </cell>
          <cell r="CK23" t="str">
            <v/>
          </cell>
          <cell r="CL23" t="str">
            <v/>
          </cell>
          <cell r="CM23" t="str">
            <v/>
          </cell>
          <cell r="CN23" t="str">
            <v/>
          </cell>
          <cell r="CO23">
            <v>1.9480664349486041</v>
          </cell>
          <cell r="CP23">
            <v>4</v>
          </cell>
          <cell r="CQ23">
            <v>1</v>
          </cell>
          <cell r="CR23">
            <v>31.46</v>
          </cell>
          <cell r="CS23">
            <v>10</v>
          </cell>
          <cell r="CT23">
            <v>0.27239999999999998</v>
          </cell>
          <cell r="CU23">
            <v>0.22700000000000001</v>
          </cell>
          <cell r="CV23">
            <v>250</v>
          </cell>
          <cell r="CW23">
            <v>0.6724</v>
          </cell>
          <cell r="CX23" t="str">
            <v/>
          </cell>
          <cell r="CY23">
            <v>1811.69</v>
          </cell>
          <cell r="CZ23">
            <v>1811.3</v>
          </cell>
          <cell r="DA23">
            <v>4.0029999999999291</v>
          </cell>
          <cell r="DB23">
            <v>2.8530000000000655</v>
          </cell>
          <cell r="DC23">
            <v>4.2640499999999291</v>
          </cell>
          <cell r="DD23">
            <v>31.46241726250544</v>
          </cell>
          <cell r="DE23">
            <v>3.6890499999999973</v>
          </cell>
          <cell r="DF23">
            <v>1.2</v>
          </cell>
          <cell r="DG23">
            <v>1.2</v>
          </cell>
          <cell r="DH23">
            <v>1</v>
          </cell>
          <cell r="DI23">
            <v>30.262417262505437</v>
          </cell>
          <cell r="DJ23">
            <v>4.8225269356341602</v>
          </cell>
          <cell r="DK23">
            <v>82.644209682855674</v>
          </cell>
          <cell r="DL23">
            <v>2.0348449367308659</v>
          </cell>
          <cell r="DM23">
            <v>2.7423198408150098</v>
          </cell>
          <cell r="DN23">
            <v>87.466736618489833</v>
          </cell>
          <cell r="DO23" t="b">
            <v>0</v>
          </cell>
          <cell r="DP23" t="str">
            <v/>
          </cell>
          <cell r="DQ23">
            <v>7.9941781567411923</v>
          </cell>
          <cell r="DR23">
            <v>61.384149783891601</v>
          </cell>
          <cell r="DS23" t="b">
            <v>0</v>
          </cell>
          <cell r="DT23">
            <v>0</v>
          </cell>
          <cell r="DV23" t="str">
            <v>250 mm</v>
          </cell>
          <cell r="DW23">
            <v>31.46</v>
          </cell>
          <cell r="DX23" t="str">
            <v>-</v>
          </cell>
          <cell r="DY23" t="str">
            <v>PVC</v>
          </cell>
        </row>
        <row r="24">
          <cell r="A24">
            <v>14</v>
          </cell>
          <cell r="B24" t="str">
            <v>C64</v>
          </cell>
          <cell r="C24" t="str">
            <v>C65</v>
          </cell>
          <cell r="D24">
            <v>0.01</v>
          </cell>
          <cell r="F24">
            <v>0.14000000000000001</v>
          </cell>
          <cell r="G24">
            <v>5</v>
          </cell>
          <cell r="K24">
            <v>6.0673740524084939E-2</v>
          </cell>
          <cell r="L24">
            <v>3.4928737613340997</v>
          </cell>
          <cell r="M24">
            <v>3.4928737613340997</v>
          </cell>
          <cell r="N24">
            <v>321.34077985244789</v>
          </cell>
          <cell r="O24">
            <v>0.64096765641569564</v>
          </cell>
          <cell r="P24">
            <v>28.442871927242784</v>
          </cell>
          <cell r="Q24">
            <v>0.01</v>
          </cell>
          <cell r="S24">
            <v>1.9100000000000001</v>
          </cell>
          <cell r="U24">
            <v>0</v>
          </cell>
          <cell r="V24">
            <v>0.69</v>
          </cell>
          <cell r="X24">
            <v>0</v>
          </cell>
          <cell r="Y24" t="str">
            <v/>
          </cell>
          <cell r="AA24">
            <v>0</v>
          </cell>
          <cell r="AB24" t="str">
            <v/>
          </cell>
          <cell r="AC24">
            <v>0.58649999999999991</v>
          </cell>
          <cell r="AD24">
            <v>1.1202150000000002</v>
          </cell>
          <cell r="AE24">
            <v>4.1104494943719541</v>
          </cell>
          <cell r="AF24">
            <v>4.1104494943719541</v>
          </cell>
          <cell r="AG24">
            <v>4.3014494943719539</v>
          </cell>
          <cell r="AH24">
            <v>50.864321421614733</v>
          </cell>
          <cell r="AI24">
            <v>9.43</v>
          </cell>
          <cell r="AJ24">
            <v>4.7699999999999996</v>
          </cell>
          <cell r="AK24">
            <v>10</v>
          </cell>
          <cell r="AL24">
            <v>0.22700000000000001</v>
          </cell>
          <cell r="AM24">
            <v>0.01</v>
          </cell>
          <cell r="AN24">
            <v>0.11116283798217774</v>
          </cell>
          <cell r="AO24">
            <v>0.18709765624999999</v>
          </cell>
          <cell r="AP24">
            <v>0.48970413208007813</v>
          </cell>
          <cell r="AQ24">
            <v>2.5813067756666923</v>
          </cell>
          <cell r="AR24">
            <v>2.7945388318900255</v>
          </cell>
          <cell r="AS24">
            <v>1.7416439442296527</v>
          </cell>
          <cell r="AT24">
            <v>0.33960982008678769</v>
          </cell>
          <cell r="AU24">
            <v>0.45077265806896544</v>
          </cell>
          <cell r="AV24">
            <v>3.2307897446519442</v>
          </cell>
          <cell r="AW24">
            <v>130.75258731992827</v>
          </cell>
          <cell r="AX24">
            <v>0.38901196881985062</v>
          </cell>
          <cell r="AY24">
            <v>315.5153904116047</v>
          </cell>
          <cell r="AZ24" t="str">
            <v>01°05'42''</v>
          </cell>
          <cell r="BA24">
            <v>276.62522212549811</v>
          </cell>
          <cell r="BB24">
            <v>0.161</v>
          </cell>
          <cell r="BC24">
            <v>2.1000000000000001E-2</v>
          </cell>
          <cell r="BD24">
            <v>1.0999999999999999E-2</v>
          </cell>
          <cell r="BE24">
            <v>0.193</v>
          </cell>
          <cell r="BF24">
            <v>0.193</v>
          </cell>
          <cell r="BG24" t="str">
            <v/>
          </cell>
          <cell r="BH24" t="str">
            <v/>
          </cell>
          <cell r="BI24" t="str">
            <v/>
          </cell>
          <cell r="BJ24" t="str">
            <v/>
          </cell>
          <cell r="BK24" t="str">
            <v/>
          </cell>
          <cell r="BL24" t="str">
            <v/>
          </cell>
          <cell r="BM24" t="str">
            <v/>
          </cell>
          <cell r="BN24">
            <v>4.9999999999954525E-2</v>
          </cell>
          <cell r="BO24">
            <v>1811.25</v>
          </cell>
          <cell r="BP24">
            <v>1810.8</v>
          </cell>
          <cell r="BQ24">
            <v>1811.4770000000001</v>
          </cell>
          <cell r="BR24">
            <v>1811.027</v>
          </cell>
          <cell r="BS24">
            <v>1814.38</v>
          </cell>
          <cell r="BT24">
            <v>1811.84</v>
          </cell>
          <cell r="BU24" t="str">
            <v/>
          </cell>
          <cell r="BV24">
            <v>2.90300000000002</v>
          </cell>
          <cell r="BW24">
            <v>0.81299999999987449</v>
          </cell>
          <cell r="BX24">
            <v>3.1300000000000199</v>
          </cell>
          <cell r="BY24">
            <v>250</v>
          </cell>
          <cell r="BZ24">
            <v>0.65</v>
          </cell>
          <cell r="CA24">
            <v>0.25</v>
          </cell>
          <cell r="CB24">
            <v>1.8579999999999472</v>
          </cell>
          <cell r="CC24">
            <v>3</v>
          </cell>
          <cell r="CD24">
            <v>1.9193166829425532</v>
          </cell>
          <cell r="CE24">
            <v>3344.399999999905</v>
          </cell>
          <cell r="CF24">
            <v>2.1648194537115407E-2</v>
          </cell>
          <cell r="CG24">
            <v>696.42803919351957</v>
          </cell>
          <cell r="CH24">
            <v>4040.8280391934245</v>
          </cell>
          <cell r="CI24">
            <v>4</v>
          </cell>
          <cell r="CK24" t="str">
            <v/>
          </cell>
          <cell r="CL24" t="str">
            <v/>
          </cell>
          <cell r="CM24" t="str">
            <v/>
          </cell>
          <cell r="CN24" t="str">
            <v/>
          </cell>
          <cell r="CO24">
            <v>1.1697030493444331</v>
          </cell>
          <cell r="CP24">
            <v>4</v>
          </cell>
          <cell r="CQ24">
            <v>1</v>
          </cell>
          <cell r="CR24">
            <v>9.43</v>
          </cell>
          <cell r="CS24">
            <v>10</v>
          </cell>
          <cell r="CT24">
            <v>0.27239999999999998</v>
          </cell>
          <cell r="CU24">
            <v>0.22700000000000001</v>
          </cell>
          <cell r="CV24">
            <v>250</v>
          </cell>
          <cell r="CW24">
            <v>0.6724</v>
          </cell>
          <cell r="CX24" t="str">
            <v/>
          </cell>
          <cell r="CY24">
            <v>1811.25</v>
          </cell>
          <cell r="CZ24">
            <v>1810.8</v>
          </cell>
          <cell r="DA24">
            <v>2.90300000000002</v>
          </cell>
          <cell r="DB24">
            <v>0.81299999999987449</v>
          </cell>
          <cell r="DC24">
            <v>3.16405000000002</v>
          </cell>
          <cell r="DD24">
            <v>9.4407309039078129</v>
          </cell>
          <cell r="DE24">
            <v>2.1190499999999473</v>
          </cell>
          <cell r="DF24">
            <v>1.2</v>
          </cell>
          <cell r="DG24">
            <v>1.2</v>
          </cell>
          <cell r="DH24">
            <v>1</v>
          </cell>
          <cell r="DI24">
            <v>8.2407309039078136</v>
          </cell>
          <cell r="DJ24">
            <v>3.5784562448127053</v>
          </cell>
          <cell r="DK24">
            <v>13.805292522687557</v>
          </cell>
          <cell r="DL24">
            <v>0.55410674597876142</v>
          </cell>
          <cell r="DM24">
            <v>0.72555442501064382</v>
          </cell>
          <cell r="DN24">
            <v>17.383748767500261</v>
          </cell>
          <cell r="DO24" t="b">
            <v>0</v>
          </cell>
          <cell r="DP24" t="str">
            <v/>
          </cell>
          <cell r="DQ24">
            <v>2.1768872729550055</v>
          </cell>
          <cell r="DR24">
            <v>8.0159852407014593</v>
          </cell>
          <cell r="DS24" t="b">
            <v>0</v>
          </cell>
          <cell r="DT24">
            <v>0</v>
          </cell>
          <cell r="DV24" t="str">
            <v>250 mm</v>
          </cell>
          <cell r="DW24">
            <v>9.43</v>
          </cell>
          <cell r="DX24" t="str">
            <v>-</v>
          </cell>
          <cell r="DY24" t="str">
            <v>PVC</v>
          </cell>
        </row>
        <row r="25">
          <cell r="C25" t="str">
            <v>.</v>
          </cell>
        </row>
        <row r="26">
          <cell r="A26">
            <v>15</v>
          </cell>
          <cell r="B26" t="str">
            <v>A1</v>
          </cell>
          <cell r="C26" t="str">
            <v>B1</v>
          </cell>
          <cell r="E26">
            <v>1.77</v>
          </cell>
          <cell r="F26">
            <v>1.77</v>
          </cell>
          <cell r="G26">
            <v>5</v>
          </cell>
          <cell r="K26">
            <v>3.7253805492919186E-2</v>
          </cell>
          <cell r="L26">
            <v>8.4610296457799752</v>
          </cell>
          <cell r="M26">
            <v>8.4610296457799752</v>
          </cell>
          <cell r="N26">
            <v>283.69146352000359</v>
          </cell>
          <cell r="O26">
            <v>0.63561623246493015</v>
          </cell>
          <cell r="P26">
            <v>319.16445162833293</v>
          </cell>
          <cell r="S26">
            <v>0</v>
          </cell>
          <cell r="U26" t="str">
            <v/>
          </cell>
          <cell r="X26" t="str">
            <v/>
          </cell>
          <cell r="Y26" t="str">
            <v/>
          </cell>
          <cell r="AA26" t="str">
            <v/>
          </cell>
          <cell r="AB26" t="str">
            <v/>
          </cell>
          <cell r="AC26" t="str">
            <v/>
          </cell>
          <cell r="AD26" t="str">
            <v/>
          </cell>
          <cell r="AE26" t="str">
            <v/>
          </cell>
          <cell r="AF26" t="str">
            <v/>
          </cell>
          <cell r="AG26" t="str">
            <v/>
          </cell>
          <cell r="AH26">
            <v>319.16445162833293</v>
          </cell>
          <cell r="AI26">
            <v>14.97</v>
          </cell>
          <cell r="AJ26">
            <v>20.37</v>
          </cell>
          <cell r="AK26">
            <v>20</v>
          </cell>
          <cell r="AL26">
            <v>0.45200000000000001</v>
          </cell>
          <cell r="AM26">
            <v>0.01</v>
          </cell>
          <cell r="AN26">
            <v>0.15037528753280643</v>
          </cell>
          <cell r="AO26">
            <v>0.39086523437499998</v>
          </cell>
          <cell r="AP26">
            <v>0.33268868923187261</v>
          </cell>
          <cell r="AQ26">
            <v>6.8348380540437645</v>
          </cell>
          <cell r="AR26">
            <v>6.5849372988342996</v>
          </cell>
          <cell r="AS26">
            <v>10.665817657606986</v>
          </cell>
          <cell r="AT26">
            <v>2.380989359072617</v>
          </cell>
          <cell r="AU26">
            <v>2.5313646466054234</v>
          </cell>
          <cell r="AV26">
            <v>10.567041321781533</v>
          </cell>
          <cell r="AW26">
            <v>1695.587306514509</v>
          </cell>
          <cell r="AX26">
            <v>0.18823239027686237</v>
          </cell>
          <cell r="AY26">
            <v>27.712183359846549</v>
          </cell>
          <cell r="AZ26" t="b">
            <v>0</v>
          </cell>
          <cell r="BA26" t="str">
            <v/>
          </cell>
          <cell r="BB26" t="str">
            <v/>
          </cell>
          <cell r="BC26" t="str">
            <v/>
          </cell>
          <cell r="BD26" t="str">
            <v/>
          </cell>
          <cell r="BE26" t="str">
            <v/>
          </cell>
          <cell r="BF26" t="str">
            <v/>
          </cell>
          <cell r="BG26">
            <v>0.74124044806221245</v>
          </cell>
          <cell r="BH26">
            <v>2.6548672566371678</v>
          </cell>
          <cell r="BI26">
            <v>1.2</v>
          </cell>
          <cell r="BJ26" t="str">
            <v/>
          </cell>
          <cell r="BK26" t="str">
            <v/>
          </cell>
          <cell r="BL26" t="str">
            <v/>
          </cell>
          <cell r="BM26">
            <v>0.94888835731140475</v>
          </cell>
          <cell r="BN26">
            <v>4.9999999999954525E-2</v>
          </cell>
          <cell r="BO26">
            <v>1813.66</v>
          </cell>
          <cell r="BP26">
            <v>1810.61</v>
          </cell>
          <cell r="BQ26">
            <v>1814.1120000000001</v>
          </cell>
          <cell r="BR26">
            <v>1811.0620000000001</v>
          </cell>
          <cell r="BS26">
            <v>1814.67</v>
          </cell>
          <cell r="BT26">
            <v>1812.24</v>
          </cell>
          <cell r="BU26" t="b">
            <v>0</v>
          </cell>
          <cell r="BV26">
            <v>0.55799999999999272</v>
          </cell>
          <cell r="BW26">
            <v>1.1779999999998836</v>
          </cell>
          <cell r="BX26">
            <v>1.0099999999999927</v>
          </cell>
          <cell r="BY26">
            <v>500</v>
          </cell>
          <cell r="BZ26">
            <v>0.9</v>
          </cell>
          <cell r="CA26">
            <v>0.5</v>
          </cell>
          <cell r="CB26">
            <v>0.86799999999993815</v>
          </cell>
          <cell r="CC26">
            <v>3</v>
          </cell>
          <cell r="CD26">
            <v>0.83745807908427783</v>
          </cell>
          <cell r="CE26">
            <v>1562.3999999998887</v>
          </cell>
          <cell r="CF26">
            <v>0.15450811371248155</v>
          </cell>
          <cell r="CG26">
            <v>6252.1564129554563</v>
          </cell>
          <cell r="CH26">
            <v>7814.556412955345</v>
          </cell>
          <cell r="CI26">
            <v>4</v>
          </cell>
          <cell r="CK26" t="str">
            <v/>
          </cell>
          <cell r="CL26" t="str">
            <v/>
          </cell>
          <cell r="CM26" t="str">
            <v/>
          </cell>
          <cell r="CN26" t="str">
            <v/>
          </cell>
          <cell r="CO26">
            <v>1.7599217820529656</v>
          </cell>
          <cell r="CP26">
            <v>4</v>
          </cell>
          <cell r="CQ26">
            <v>1</v>
          </cell>
          <cell r="CR26">
            <v>14.97</v>
          </cell>
          <cell r="CS26">
            <v>20</v>
          </cell>
          <cell r="CT26">
            <v>0.54239999999999999</v>
          </cell>
          <cell r="CU26">
            <v>0.45200000000000001</v>
          </cell>
          <cell r="CV26">
            <v>500</v>
          </cell>
          <cell r="CW26">
            <v>0.94240000000000002</v>
          </cell>
          <cell r="CX26" t="str">
            <v/>
          </cell>
          <cell r="CY26">
            <v>1813.66</v>
          </cell>
          <cell r="CZ26">
            <v>1810.61</v>
          </cell>
          <cell r="DA26">
            <v>0.55799999999999272</v>
          </cell>
          <cell r="DB26">
            <v>1.1779999999998836</v>
          </cell>
          <cell r="DC26">
            <v>1.0777999999999928</v>
          </cell>
          <cell r="DD26">
            <v>15.27754561439766</v>
          </cell>
          <cell r="DE26">
            <v>1.3877999999999382</v>
          </cell>
          <cell r="DF26">
            <v>1.2</v>
          </cell>
          <cell r="DG26">
            <v>1.2</v>
          </cell>
          <cell r="DH26">
            <v>1</v>
          </cell>
          <cell r="DI26">
            <v>14.077545614397661</v>
          </cell>
          <cell r="DJ26">
            <v>1.2189630823340603</v>
          </cell>
          <cell r="DK26">
            <v>26.934011679423545</v>
          </cell>
          <cell r="DL26">
            <v>1.3266678987008356</v>
          </cell>
          <cell r="DM26">
            <v>3.4823921510868447</v>
          </cell>
          <cell r="DN26">
            <v>28.152974761757605</v>
          </cell>
          <cell r="DO26" t="b">
            <v>0</v>
          </cell>
          <cell r="DP26" t="str">
            <v/>
          </cell>
          <cell r="DQ26">
            <v>5.951531437596306</v>
          </cell>
          <cell r="DR26">
            <v>5.9089788208127008</v>
          </cell>
          <cell r="DS26" t="b">
            <v>0</v>
          </cell>
          <cell r="DT26">
            <v>0</v>
          </cell>
          <cell r="DV26" t="str">
            <v>500 mm</v>
          </cell>
          <cell r="DW26">
            <v>14.97</v>
          </cell>
          <cell r="DX26" t="str">
            <v>-</v>
          </cell>
          <cell r="DY26" t="str">
            <v>PVC</v>
          </cell>
        </row>
        <row r="27">
          <cell r="AH27" t="str">
            <v/>
          </cell>
        </row>
        <row r="29">
          <cell r="AL29" t="str">
            <v>Para Tubería Lisa</v>
          </cell>
        </row>
        <row r="30">
          <cell r="B30" t="str">
            <v xml:space="preserve">DISEÑOS SECTOR VERSALLES  - CUADRO  </v>
          </cell>
          <cell r="C30">
            <v>1</v>
          </cell>
          <cell r="L30">
            <v>0.75</v>
          </cell>
          <cell r="M30">
            <v>5</v>
          </cell>
          <cell r="O30">
            <v>3</v>
          </cell>
          <cell r="P30" t="str">
            <v>EAAB-ESP</v>
          </cell>
          <cell r="Q30">
            <v>1</v>
          </cell>
          <cell r="R30">
            <v>0.2</v>
          </cell>
          <cell r="S30">
            <v>3</v>
          </cell>
          <cell r="T30">
            <v>0.85</v>
          </cell>
          <cell r="U30">
            <v>4</v>
          </cell>
          <cell r="W30">
            <v>2</v>
          </cell>
          <cell r="X30">
            <v>110</v>
          </cell>
          <cell r="AE30">
            <v>1</v>
          </cell>
          <cell r="AF30">
            <v>2</v>
          </cell>
          <cell r="AG30">
            <v>2</v>
          </cell>
          <cell r="AL30" t="str">
            <v>Pul</v>
          </cell>
          <cell r="AM30" t="str">
            <v>[m] int</v>
          </cell>
          <cell r="AN30" t="str">
            <v>[m] ext</v>
          </cell>
          <cell r="AO30" t="str">
            <v>[psi], Rigidez</v>
          </cell>
        </row>
        <row r="31">
          <cell r="K31">
            <v>1</v>
          </cell>
          <cell r="L31">
            <v>0.3</v>
          </cell>
          <cell r="M31" t="str">
            <v xml:space="preserve">Residencial + Vegetación: </v>
          </cell>
          <cell r="N31" t="str">
            <v>Residencial + Vegetación: 0.30</v>
          </cell>
          <cell r="P31" t="str">
            <v>RAS2000</v>
          </cell>
          <cell r="Q31">
            <v>2</v>
          </cell>
          <cell r="R31" t="str">
            <v>Erradas : 0.10 [l/ha/s]</v>
          </cell>
          <cell r="S31">
            <v>0.1</v>
          </cell>
          <cell r="T31">
            <v>1</v>
          </cell>
          <cell r="U31">
            <v>0.7</v>
          </cell>
          <cell r="V31">
            <v>1</v>
          </cell>
          <cell r="W31" t="str">
            <v>Dens. Baja : 80 [viv/ha]</v>
          </cell>
          <cell r="X31">
            <v>80</v>
          </cell>
          <cell r="AE31">
            <v>2</v>
          </cell>
          <cell r="AF31" t="str">
            <v>Infil. Baja : 0.20 [l/ha/s]</v>
          </cell>
          <cell r="AG31">
            <v>0.2</v>
          </cell>
          <cell r="AL31">
            <v>4</v>
          </cell>
          <cell r="AM31">
            <v>9.9000000000000005E-2</v>
          </cell>
          <cell r="AN31">
            <v>0.11</v>
          </cell>
          <cell r="AO31">
            <v>57</v>
          </cell>
          <cell r="AP31">
            <v>3.8976377952755907</v>
          </cell>
        </row>
        <row r="32">
          <cell r="K32">
            <v>2</v>
          </cell>
          <cell r="L32">
            <v>0.45</v>
          </cell>
          <cell r="M32" t="str">
            <v xml:space="preserve">Casa Fincas: </v>
          </cell>
          <cell r="N32" t="str">
            <v>Casa Fincas: 0.45</v>
          </cell>
          <cell r="P32" t="str">
            <v>EEPPM</v>
          </cell>
          <cell r="Q32">
            <v>3</v>
          </cell>
          <cell r="R32" t="str">
            <v>Erradas : 0.20 [l/ha/s]</v>
          </cell>
          <cell r="S32">
            <v>0.2</v>
          </cell>
          <cell r="T32">
            <v>2</v>
          </cell>
          <cell r="U32">
            <v>0.75</v>
          </cell>
          <cell r="V32">
            <v>2</v>
          </cell>
          <cell r="W32" t="str">
            <v>Dens. Media : 110 [viv/ha]</v>
          </cell>
          <cell r="X32">
            <v>110</v>
          </cell>
          <cell r="AE32">
            <v>3</v>
          </cell>
          <cell r="AF32" t="str">
            <v>Infil. Media : 0.30 [l/ha/s]</v>
          </cell>
          <cell r="AG32">
            <v>0.3</v>
          </cell>
          <cell r="AL32">
            <v>6</v>
          </cell>
          <cell r="AM32">
            <v>0.14499999999999999</v>
          </cell>
          <cell r="AN32">
            <v>0.16</v>
          </cell>
          <cell r="AO32">
            <v>57</v>
          </cell>
          <cell r="AP32">
            <v>5.7086614173228343</v>
          </cell>
        </row>
        <row r="33">
          <cell r="K33">
            <v>3</v>
          </cell>
          <cell r="L33">
            <v>0.55000000000000004</v>
          </cell>
          <cell r="M33" t="str">
            <v xml:space="preserve">Residencial+ Jardines: </v>
          </cell>
          <cell r="N33" t="str">
            <v>Residencial+ Jardines: 0.55</v>
          </cell>
          <cell r="T33">
            <v>3</v>
          </cell>
          <cell r="U33">
            <v>0.8</v>
          </cell>
          <cell r="V33">
            <v>3</v>
          </cell>
          <cell r="W33" t="str">
            <v>Dens. Alta : 120 [viv/ha]</v>
          </cell>
          <cell r="X33">
            <v>120</v>
          </cell>
          <cell r="AE33">
            <v>4</v>
          </cell>
          <cell r="AF33" t="str">
            <v>Infil. Alta : 0.40 [l/ha/s]</v>
          </cell>
          <cell r="AG33">
            <v>0.4</v>
          </cell>
          <cell r="AL33">
            <v>8</v>
          </cell>
          <cell r="AM33">
            <v>0.18099999999999999</v>
          </cell>
          <cell r="AN33">
            <v>0.2</v>
          </cell>
          <cell r="AO33">
            <v>57</v>
          </cell>
          <cell r="AP33">
            <v>7.1259842519685037</v>
          </cell>
          <cell r="AZ33" t="str">
            <v/>
          </cell>
        </row>
        <row r="34">
          <cell r="K34">
            <v>4</v>
          </cell>
          <cell r="L34">
            <v>0.6</v>
          </cell>
          <cell r="M34" t="str">
            <v xml:space="preserve">Laderas -Vegetación: </v>
          </cell>
          <cell r="N34" t="str">
            <v>Laderas -Vegetación: 0.60</v>
          </cell>
          <cell r="T34">
            <v>4</v>
          </cell>
          <cell r="U34">
            <v>0.85</v>
          </cell>
          <cell r="V34">
            <v>0.6</v>
          </cell>
          <cell r="X34">
            <v>2</v>
          </cell>
          <cell r="AB34">
            <v>0.4</v>
          </cell>
          <cell r="AD34">
            <v>1</v>
          </cell>
          <cell r="AL34">
            <v>10</v>
          </cell>
          <cell r="AM34">
            <v>0.22700000000000001</v>
          </cell>
          <cell r="AN34">
            <v>0.25</v>
          </cell>
          <cell r="AO34">
            <v>57</v>
          </cell>
          <cell r="AP34">
            <v>8.9370078740157481</v>
          </cell>
        </row>
        <row r="35">
          <cell r="K35">
            <v>5</v>
          </cell>
          <cell r="L35">
            <v>0.75</v>
          </cell>
          <cell r="M35" t="str">
            <v xml:space="preserve">Residencial+Impermeables: </v>
          </cell>
          <cell r="N35" t="str">
            <v>Residencial+Impermeables: 0.75</v>
          </cell>
          <cell r="T35">
            <v>5</v>
          </cell>
          <cell r="U35">
            <v>0.9</v>
          </cell>
          <cell r="V35">
            <v>1</v>
          </cell>
          <cell r="W35" t="str">
            <v>Ind.  Baja: 0.40 [l/s/ha]</v>
          </cell>
          <cell r="X35">
            <v>0.4</v>
          </cell>
          <cell r="AB35">
            <v>1</v>
          </cell>
          <cell r="AC35" t="str">
            <v>Comer / Insti  Bajo : 0.40 [l/s/ha]</v>
          </cell>
          <cell r="AD35">
            <v>0.4</v>
          </cell>
          <cell r="AL35">
            <v>12</v>
          </cell>
          <cell r="AM35">
            <v>0.28399999999999997</v>
          </cell>
          <cell r="AN35">
            <v>0.315</v>
          </cell>
          <cell r="AO35">
            <v>57</v>
          </cell>
          <cell r="AP35">
            <v>11.181102362204724</v>
          </cell>
        </row>
        <row r="36">
          <cell r="K36">
            <v>6</v>
          </cell>
          <cell r="L36">
            <v>0.9</v>
          </cell>
          <cell r="M36" t="str">
            <v xml:space="preserve">Zonas Duras: </v>
          </cell>
          <cell r="N36" t="str">
            <v>Zonas Duras: 0.90</v>
          </cell>
          <cell r="V36">
            <v>2</v>
          </cell>
          <cell r="W36" t="str">
            <v>Ind.  Medio: 0.60 [l/s/ha]</v>
          </cell>
          <cell r="X36">
            <v>0.6</v>
          </cell>
          <cell r="AB36">
            <v>2</v>
          </cell>
          <cell r="AC36" t="str">
            <v>Comer / Insti  Alto : 0.50 [l/s/ha]</v>
          </cell>
          <cell r="AD36">
            <v>0.5</v>
          </cell>
          <cell r="AL36">
            <v>16</v>
          </cell>
          <cell r="AM36">
            <v>0.36199999999999999</v>
          </cell>
          <cell r="AN36">
            <v>0.4</v>
          </cell>
          <cell r="AO36">
            <v>57</v>
          </cell>
          <cell r="AP36">
            <v>14.251968503937007</v>
          </cell>
        </row>
        <row r="37">
          <cell r="P37">
            <v>11</v>
          </cell>
          <cell r="V37">
            <v>3</v>
          </cell>
          <cell r="W37" t="str">
            <v>Ind.  Medio-Alto: 0.80 [l/s/ha]</v>
          </cell>
          <cell r="X37">
            <v>0.8</v>
          </cell>
          <cell r="AL37">
            <v>18</v>
          </cell>
          <cell r="AM37">
            <v>0.40699999999999997</v>
          </cell>
          <cell r="AN37">
            <v>0.45</v>
          </cell>
          <cell r="AO37">
            <v>57</v>
          </cell>
          <cell r="AP37">
            <v>16.023622047244093</v>
          </cell>
        </row>
        <row r="38">
          <cell r="O38" t="str">
            <v xml:space="preserve">Cubiertas </v>
          </cell>
          <cell r="P38" t="str">
            <v>0.75-0.95</v>
          </cell>
          <cell r="Q38" t="str">
            <v>Cubiertas : 0.75-0.95</v>
          </cell>
          <cell r="V38">
            <v>4</v>
          </cell>
          <cell r="W38" t="str">
            <v>Ind.  Alto: 1.00 [l/s/ha]</v>
          </cell>
          <cell r="X38">
            <v>1</v>
          </cell>
          <cell r="AL38">
            <v>20</v>
          </cell>
          <cell r="AM38">
            <v>0.45200000000000001</v>
          </cell>
          <cell r="AN38">
            <v>0.5</v>
          </cell>
          <cell r="AO38">
            <v>57</v>
          </cell>
          <cell r="AP38">
            <v>17.795275590551181</v>
          </cell>
        </row>
        <row r="39">
          <cell r="O39" t="str">
            <v>Pavimentos asfálticos y superficies de concreto</v>
          </cell>
          <cell r="P39" t="str">
            <v>0.70-0.95</v>
          </cell>
          <cell r="Q39" t="str">
            <v>Pavimentos asfálticos y superficies de concreto: 0.70-0.95</v>
          </cell>
          <cell r="V39">
            <v>5</v>
          </cell>
          <cell r="W39" t="str">
            <v>Ind.  Especial: 1.50 [l/s/ha]</v>
          </cell>
          <cell r="X39">
            <v>1.5</v>
          </cell>
          <cell r="AL39">
            <v>24</v>
          </cell>
          <cell r="AM39">
            <v>0.59499999999999997</v>
          </cell>
          <cell r="AN39">
            <v>0.625</v>
          </cell>
          <cell r="AO39">
            <v>10</v>
          </cell>
          <cell r="AP39">
            <v>23.4251968503937</v>
          </cell>
          <cell r="DI39">
            <v>1</v>
          </cell>
          <cell r="DJ39" t="str">
            <v>Opcion de Tuberias</v>
          </cell>
          <cell r="DM39">
            <v>3</v>
          </cell>
          <cell r="DN39">
            <v>8250</v>
          </cell>
          <cell r="DO39" t="str">
            <v>Opcion de Carga Camion</v>
          </cell>
          <cell r="DQ39">
            <v>1</v>
          </cell>
          <cell r="DR39">
            <v>0.15</v>
          </cell>
        </row>
        <row r="40">
          <cell r="O40" t="str">
            <v>Vías adoquinadas</v>
          </cell>
          <cell r="P40" t="str">
            <v>0.70-0.85</v>
          </cell>
          <cell r="Q40" t="str">
            <v>Vías adoquinadas: 0.70-0.85</v>
          </cell>
          <cell r="AL40">
            <v>27</v>
          </cell>
          <cell r="AM40">
            <v>0.67100000000000004</v>
          </cell>
          <cell r="AN40">
            <v>0.71</v>
          </cell>
          <cell r="AO40">
            <v>13</v>
          </cell>
          <cell r="AP40">
            <v>26.41732283464567</v>
          </cell>
          <cell r="DG40" t="str">
            <v>1. Gres &lt;= ø 36"</v>
          </cell>
          <cell r="DI40">
            <v>1</v>
          </cell>
          <cell r="DM40">
            <v>1</v>
          </cell>
          <cell r="DN40">
            <v>7850</v>
          </cell>
          <cell r="DQ40">
            <v>1</v>
          </cell>
          <cell r="DR40">
            <v>0.11</v>
          </cell>
        </row>
        <row r="41">
          <cell r="O41" t="str">
            <v>Zonas comerciales o industriales</v>
          </cell>
          <cell r="P41" t="str">
            <v>0.60-0.95</v>
          </cell>
          <cell r="Q41" t="str">
            <v>Zonas comerciales o industriales: 0.60-0.95</v>
          </cell>
          <cell r="AL41">
            <v>30</v>
          </cell>
          <cell r="AM41">
            <v>0.747</v>
          </cell>
          <cell r="AN41">
            <v>0.78600000000000003</v>
          </cell>
          <cell r="AO41">
            <v>9</v>
          </cell>
          <cell r="AP41">
            <v>29.409448818897641</v>
          </cell>
          <cell r="DG41" t="str">
            <v>2. Concreto simple &lt; ø 24"</v>
          </cell>
          <cell r="DI41">
            <v>2</v>
          </cell>
          <cell r="DM41">
            <v>2</v>
          </cell>
          <cell r="DN41">
            <v>8050</v>
          </cell>
          <cell r="DQ41">
            <v>2</v>
          </cell>
          <cell r="DR41">
            <v>0.13</v>
          </cell>
        </row>
        <row r="42">
          <cell r="O42" t="str">
            <v xml:space="preserve">Residencial, predominio de zonas duras </v>
          </cell>
          <cell r="P42" t="str">
            <v>0.75</v>
          </cell>
          <cell r="Q42" t="str">
            <v>Residencial, predominio de zonas duras : 0.75</v>
          </cell>
          <cell r="AL42">
            <v>33</v>
          </cell>
          <cell r="AM42">
            <v>0.82299999999999995</v>
          </cell>
          <cell r="AN42">
            <v>0.86</v>
          </cell>
          <cell r="AO42">
            <v>9</v>
          </cell>
          <cell r="AP42">
            <v>32.401574803149607</v>
          </cell>
          <cell r="DG42" t="str">
            <v>3. Concreto reforzado &gt;= ø 24"</v>
          </cell>
          <cell r="DI42">
            <v>3</v>
          </cell>
          <cell r="DM42">
            <v>3</v>
          </cell>
          <cell r="DN42">
            <v>8250</v>
          </cell>
          <cell r="DQ42">
            <v>3</v>
          </cell>
          <cell r="DR42">
            <v>0.15</v>
          </cell>
        </row>
        <row r="43">
          <cell r="O43" t="str">
            <v>Residencial multifamiliar, zonas duras</v>
          </cell>
          <cell r="P43" t="str">
            <v>0.60-0.75</v>
          </cell>
          <cell r="Q43" t="str">
            <v>Residencial multifamiliar, zonas duras: 0.60-0.75</v>
          </cell>
          <cell r="AL43">
            <v>36</v>
          </cell>
          <cell r="AM43">
            <v>0.89900000000000002</v>
          </cell>
          <cell r="AN43">
            <v>0.95</v>
          </cell>
          <cell r="AO43">
            <v>6</v>
          </cell>
          <cell r="AP43">
            <v>35.393700787401578</v>
          </cell>
          <cell r="DG43" t="str">
            <v xml:space="preserve">4. P.V.C. </v>
          </cell>
          <cell r="DI43">
            <v>4</v>
          </cell>
          <cell r="DM43">
            <v>4</v>
          </cell>
          <cell r="DN43">
            <v>8450</v>
          </cell>
          <cell r="DQ43">
            <v>4</v>
          </cell>
          <cell r="DR43">
            <v>0.2</v>
          </cell>
        </row>
        <row r="44">
          <cell r="O44" t="str">
            <v>Residencial unifamiliar, predominio de jardines</v>
          </cell>
          <cell r="P44" t="str">
            <v>0.40-0.60</v>
          </cell>
          <cell r="Q44" t="str">
            <v>Residencial unifamiliar, predominio de jardines: 0.40-0.60</v>
          </cell>
          <cell r="AL44">
            <v>39</v>
          </cell>
          <cell r="AM44">
            <v>0.97499999999999998</v>
          </cell>
          <cell r="AN44">
            <v>1.0249999999999999</v>
          </cell>
          <cell r="AO44">
            <v>6</v>
          </cell>
          <cell r="AP44">
            <v>38.385826771653541</v>
          </cell>
          <cell r="DM44">
            <v>5</v>
          </cell>
          <cell r="DN44">
            <v>8650</v>
          </cell>
          <cell r="DQ44">
            <v>5</v>
          </cell>
          <cell r="DR44">
            <v>0.2</v>
          </cell>
        </row>
        <row r="45">
          <cell r="O45" t="str">
            <v>Residencial, apreciablemente separados</v>
          </cell>
          <cell r="P45" t="str">
            <v>0.45</v>
          </cell>
          <cell r="Q45" t="str">
            <v>Residencial, apreciablemente separados: 0.45</v>
          </cell>
          <cell r="AL45">
            <v>42</v>
          </cell>
          <cell r="AM45">
            <v>1.0509999999999999</v>
          </cell>
          <cell r="AN45">
            <v>1.101</v>
          </cell>
          <cell r="AO45">
            <v>5</v>
          </cell>
          <cell r="AP45">
            <v>41.377952755905511</v>
          </cell>
          <cell r="DM45">
            <v>6</v>
          </cell>
          <cell r="DN45">
            <v>8850</v>
          </cell>
          <cell r="DQ45">
            <v>6</v>
          </cell>
          <cell r="DR45">
            <v>0.14199999999999999</v>
          </cell>
        </row>
        <row r="46">
          <cell r="O46" t="str">
            <v xml:space="preserve">Residencial, zonas verdes y parques-cementerios </v>
          </cell>
          <cell r="P46" t="str">
            <v>0.30</v>
          </cell>
          <cell r="Q46" t="str">
            <v>Residencial, zonas verdes y parques-cementerios : 0.30</v>
          </cell>
          <cell r="DG46">
            <v>3</v>
          </cell>
          <cell r="DH46">
            <v>1</v>
          </cell>
          <cell r="DI46" t="str">
            <v>Opcion de Longitud de Tuberia</v>
          </cell>
          <cell r="DM46">
            <v>7</v>
          </cell>
          <cell r="DN46">
            <v>9050</v>
          </cell>
          <cell r="DQ46">
            <v>7</v>
          </cell>
          <cell r="DR46">
            <v>0.184</v>
          </cell>
        </row>
        <row r="47">
          <cell r="O47" t="str">
            <v>Laderas sin vegetación</v>
          </cell>
          <cell r="P47" t="str">
            <v>0.60</v>
          </cell>
          <cell r="Q47" t="str">
            <v>Laderas sin vegetación: 0.60</v>
          </cell>
          <cell r="DG47">
            <v>1</v>
          </cell>
          <cell r="DH47">
            <v>0.9</v>
          </cell>
          <cell r="DM47">
            <v>8</v>
          </cell>
          <cell r="DN47">
            <v>9250</v>
          </cell>
        </row>
        <row r="48">
          <cell r="O48" t="str">
            <v xml:space="preserve">Laderas con vegetación </v>
          </cell>
          <cell r="P48" t="str">
            <v>0.30</v>
          </cell>
          <cell r="Q48" t="str">
            <v>Laderas con vegetación : 0.30</v>
          </cell>
          <cell r="DG48">
            <v>2</v>
          </cell>
          <cell r="DH48">
            <v>0.95000000000000007</v>
          </cell>
          <cell r="DM48">
            <v>9</v>
          </cell>
          <cell r="DN48">
            <v>9450</v>
          </cell>
          <cell r="DQ48">
            <v>1</v>
          </cell>
          <cell r="DR48">
            <v>1800</v>
          </cell>
          <cell r="DS48" t="str">
            <v>Opcion de gmaterial</v>
          </cell>
        </row>
        <row r="49">
          <cell r="O49" t="str">
            <v>Parques recreacionales</v>
          </cell>
          <cell r="P49" t="str">
            <v>0.20-0.35</v>
          </cell>
          <cell r="Q49" t="str">
            <v>Parques recreacionales: 0.20-0.35</v>
          </cell>
          <cell r="DG49">
            <v>3</v>
          </cell>
          <cell r="DH49">
            <v>1</v>
          </cell>
          <cell r="DQ49">
            <v>1</v>
          </cell>
          <cell r="DR49">
            <v>2100</v>
          </cell>
        </row>
        <row r="50">
          <cell r="DG50">
            <v>4</v>
          </cell>
          <cell r="DH50">
            <v>1.05</v>
          </cell>
          <cell r="DQ50">
            <v>2</v>
          </cell>
          <cell r="DR50">
            <v>1920</v>
          </cell>
        </row>
        <row r="51">
          <cell r="DG51">
            <v>5</v>
          </cell>
          <cell r="DH51">
            <v>1.1000000000000001</v>
          </cell>
          <cell r="DN51">
            <v>1</v>
          </cell>
          <cell r="DO51" t="str">
            <v>Opcion Talud</v>
          </cell>
          <cell r="DQ51">
            <v>3</v>
          </cell>
          <cell r="DR51">
            <v>1800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
      <sheetName val="MATERIALES"/>
      <sheetName val="CONCRETO 3000"/>
      <sheetName val="HIERRO "/>
      <sheetName val="FORMALETA"/>
      <sheetName val="EXCAVACION 1MTS"/>
      <sheetName val="RELLENO DE BRECHAS"/>
      <sheetName val="TUBERIA 3&quot;"/>
      <sheetName val="TUBERÍA 2&quot;"/>
      <sheetName val="UNION 3&quot;"/>
      <sheetName val="UNION 2&quot;"/>
      <sheetName val="BUJE 3X2"/>
      <sheetName val="TEE 4X4X3"/>
      <sheetName val="TEE 3&quot;"/>
      <sheetName val="TEE 2&quot;"/>
      <sheetName val="CODO 3&quot; 90º"/>
      <sheetName val="CODO 2&quot; 90º"/>
      <sheetName val="CRUZ 3X2"/>
      <sheetName val="CRUZ 3X3"/>
      <sheetName val="CRUZ 2X2"/>
      <sheetName val="VALVULA CONTROL 3&quot;"/>
      <sheetName val="VALVULA CONTROL 2&quot;"/>
      <sheetName val="HIDRANTE 3&quot;"/>
      <sheetName val="UNION DE 4&quot;"/>
      <sheetName val="INSTALACION TUB. 2&quot; - 3&quot;"/>
      <sheetName val="CAJILLAS VALVULA ,6X,6"/>
      <sheetName val="TUBERIA 0,5&quot;"/>
      <sheetName val="COLLAR 3&quot;X0,5&quot;"/>
      <sheetName val="COLLAR 2&quot;X0,5&quot;"/>
      <sheetName val="ADAPTADOR MACHO"/>
      <sheetName val="ADAPTADOR HEMBRA"/>
      <sheetName val="VALVULA DE BOLA 0,5"/>
      <sheetName val="MICROMEDIDOR"/>
      <sheetName val="CAJILLA CEMENTO AC"/>
      <sheetName val="TAPA HF CAJILLA"/>
      <sheetName val="CODO HG 0,5"/>
      <sheetName val="UNION HG 0,5"/>
      <sheetName val="BRECHA Y TAPADA"/>
      <sheetName val="INSTALCION 0,5"/>
      <sheetName val="INSTALCION DOMICILIARIA"/>
      <sheetName val="CUADRO RESUMEN2"/>
    </sheetNames>
    <sheetDataSet>
      <sheetData sheetId="0" refreshError="1"/>
      <sheetData sheetId="1">
        <row r="1">
          <cell r="A1" t="str">
            <v>Referencia</v>
          </cell>
        </row>
        <row r="5">
          <cell r="H5">
            <v>0.03</v>
          </cell>
        </row>
        <row r="66">
          <cell r="A66">
            <v>1</v>
          </cell>
          <cell r="B66" t="str">
            <v>Cemento Gris</v>
          </cell>
          <cell r="C66" t="str">
            <v>Saco 50 Kg</v>
          </cell>
        </row>
        <row r="67">
          <cell r="A67">
            <v>2</v>
          </cell>
          <cell r="B67" t="str">
            <v>Arena</v>
          </cell>
          <cell r="C67" t="str">
            <v>m3</v>
          </cell>
        </row>
        <row r="68">
          <cell r="A68">
            <v>3</v>
          </cell>
          <cell r="B68" t="str">
            <v>Grava</v>
          </cell>
          <cell r="C68" t="str">
            <v>m3</v>
          </cell>
        </row>
        <row r="69">
          <cell r="A69">
            <v>4</v>
          </cell>
          <cell r="B69" t="str">
            <v xml:space="preserve">Marerial de Recebo </v>
          </cell>
          <cell r="C69" t="str">
            <v>m3</v>
          </cell>
        </row>
        <row r="70">
          <cell r="A70">
            <v>5</v>
          </cell>
          <cell r="B70" t="str">
            <v>Compactadora (rana)</v>
          </cell>
          <cell r="C70" t="str">
            <v>Hr</v>
          </cell>
        </row>
        <row r="71">
          <cell r="A71">
            <v>6</v>
          </cell>
          <cell r="B71" t="str">
            <v>Compactadora (saltarin)</v>
          </cell>
          <cell r="C71" t="str">
            <v>Hr</v>
          </cell>
        </row>
        <row r="72">
          <cell r="A72">
            <v>7</v>
          </cell>
          <cell r="B72" t="str">
            <v>Hierro D = 1/2"</v>
          </cell>
          <cell r="C72" t="str">
            <v>Kg</v>
          </cell>
        </row>
        <row r="73">
          <cell r="A73">
            <v>8</v>
          </cell>
          <cell r="B73" t="str">
            <v>Hierro D = 3/8"</v>
          </cell>
          <cell r="C73" t="str">
            <v>Kg</v>
          </cell>
        </row>
        <row r="74">
          <cell r="A74">
            <v>9</v>
          </cell>
          <cell r="B74" t="str">
            <v>Hierro D = 1/4"</v>
          </cell>
          <cell r="C74" t="str">
            <v>Kg</v>
          </cell>
        </row>
        <row r="75">
          <cell r="A75">
            <v>10</v>
          </cell>
          <cell r="B75" t="str">
            <v>Agua</v>
          </cell>
          <cell r="C75" t="str">
            <v>Lt</v>
          </cell>
        </row>
        <row r="76">
          <cell r="A76">
            <v>11</v>
          </cell>
          <cell r="B76" t="str">
            <v>Piedra Para Ciclopeo</v>
          </cell>
          <cell r="C76" t="str">
            <v>m3</v>
          </cell>
        </row>
        <row r="77">
          <cell r="A77">
            <v>12</v>
          </cell>
          <cell r="B77" t="str">
            <v>Mezcladora</v>
          </cell>
          <cell r="C77" t="str">
            <v>Hr</v>
          </cell>
        </row>
        <row r="78">
          <cell r="A78">
            <v>13</v>
          </cell>
          <cell r="B78" t="str">
            <v>Vibrador</v>
          </cell>
          <cell r="C78" t="str">
            <v>Hr</v>
          </cell>
        </row>
        <row r="79">
          <cell r="A79">
            <v>14</v>
          </cell>
          <cell r="B79" t="str">
            <v>Limpiador de PVC</v>
          </cell>
          <cell r="C79" t="str">
            <v>Unid.</v>
          </cell>
          <cell r="D79">
            <v>49</v>
          </cell>
        </row>
        <row r="80">
          <cell r="A80">
            <v>15</v>
          </cell>
          <cell r="B80" t="str">
            <v>Soldadura de PVC</v>
          </cell>
          <cell r="C80" t="str">
            <v>Unid.</v>
          </cell>
          <cell r="D80">
            <v>7</v>
          </cell>
        </row>
        <row r="81">
          <cell r="A81">
            <v>16</v>
          </cell>
          <cell r="B81" t="str">
            <v>Tubería PVC  RDE 41 de 3" UM</v>
          </cell>
          <cell r="C81" t="str">
            <v>Ml</v>
          </cell>
          <cell r="D81">
            <v>23</v>
          </cell>
        </row>
        <row r="82">
          <cell r="A82">
            <v>17</v>
          </cell>
          <cell r="B82" t="str">
            <v>Tubería PVC  RDE 41 de 2" UM</v>
          </cell>
          <cell r="C82" t="str">
            <v>Ml</v>
          </cell>
          <cell r="D82">
            <v>11</v>
          </cell>
        </row>
        <row r="83">
          <cell r="A83">
            <v>18</v>
          </cell>
          <cell r="B83" t="str">
            <v>Buje PVC de  3" X 2"  US</v>
          </cell>
          <cell r="C83" t="str">
            <v>Unid.</v>
          </cell>
          <cell r="D83">
            <v>37</v>
          </cell>
        </row>
        <row r="84">
          <cell r="A84">
            <v>19</v>
          </cell>
          <cell r="B84" t="str">
            <v>Tabla burra</v>
          </cell>
          <cell r="C84" t="str">
            <v>Unid.</v>
          </cell>
          <cell r="D84">
            <v>16</v>
          </cell>
        </row>
        <row r="85">
          <cell r="A85">
            <v>20</v>
          </cell>
          <cell r="B85" t="str">
            <v>Codo PVC 3" de 90º US</v>
          </cell>
          <cell r="C85" t="str">
            <v>Unid.</v>
          </cell>
          <cell r="D85">
            <v>73</v>
          </cell>
        </row>
        <row r="86">
          <cell r="A86">
            <v>21</v>
          </cell>
          <cell r="B86" t="str">
            <v>Codo PVC 2" de 90º US</v>
          </cell>
          <cell r="C86" t="str">
            <v>Unid.</v>
          </cell>
          <cell r="D86">
            <v>22</v>
          </cell>
        </row>
        <row r="87">
          <cell r="A87">
            <v>22</v>
          </cell>
          <cell r="B87" t="str">
            <v>Puntilla</v>
          </cell>
          <cell r="C87" t="str">
            <v>Lb</v>
          </cell>
          <cell r="D87">
            <v>4</v>
          </cell>
        </row>
        <row r="88">
          <cell r="A88">
            <v>23</v>
          </cell>
          <cell r="B88" t="str">
            <v>Polin</v>
          </cell>
          <cell r="C88" t="str">
            <v>Unid.</v>
          </cell>
          <cell r="D88">
            <v>14</v>
          </cell>
        </row>
        <row r="89">
          <cell r="A89">
            <v>24</v>
          </cell>
          <cell r="B89" t="str">
            <v>Unión de reparación PVC 3" UM</v>
          </cell>
          <cell r="C89" t="str">
            <v>Unid.</v>
          </cell>
          <cell r="D89">
            <v>72</v>
          </cell>
        </row>
        <row r="90">
          <cell r="A90">
            <v>25</v>
          </cell>
          <cell r="B90" t="str">
            <v>Unión de reparación PVC 2" UM</v>
          </cell>
          <cell r="C90" t="str">
            <v>Unid.</v>
          </cell>
          <cell r="D90">
            <v>44</v>
          </cell>
        </row>
        <row r="91">
          <cell r="A91">
            <v>26</v>
          </cell>
          <cell r="B91" t="str">
            <v>Valvula control de 3" sello de bronce</v>
          </cell>
          <cell r="C91" t="str">
            <v>Unid.</v>
          </cell>
          <cell r="D91">
            <v>1360</v>
          </cell>
        </row>
        <row r="92">
          <cell r="A92">
            <v>27</v>
          </cell>
          <cell r="B92" t="str">
            <v>Valvula control de 2" sello de bronce</v>
          </cell>
          <cell r="C92" t="str">
            <v>Unid.</v>
          </cell>
          <cell r="D92">
            <v>1020</v>
          </cell>
        </row>
        <row r="93">
          <cell r="A93">
            <v>28</v>
          </cell>
          <cell r="B93" t="str">
            <v>Hidrante HF tipo Milan de 3"</v>
          </cell>
          <cell r="C93" t="str">
            <v>Unid.</v>
          </cell>
          <cell r="D93">
            <v>4114</v>
          </cell>
        </row>
        <row r="94">
          <cell r="A94">
            <v>29</v>
          </cell>
          <cell r="B94" t="str">
            <v>Tee PVC de 4"x 4"x 3"  UM</v>
          </cell>
          <cell r="C94" t="str">
            <v>Unid.</v>
          </cell>
          <cell r="D94">
            <v>38</v>
          </cell>
        </row>
        <row r="95">
          <cell r="A95">
            <v>30</v>
          </cell>
          <cell r="B95" t="str">
            <v>Tubería PVC RDE 13,5 de 1/2"</v>
          </cell>
          <cell r="C95" t="str">
            <v>Ml</v>
          </cell>
          <cell r="D95">
            <v>5</v>
          </cell>
        </row>
        <row r="96">
          <cell r="A96">
            <v>31</v>
          </cell>
          <cell r="B96" t="str">
            <v>Adaptador macho PVC de 1/2"</v>
          </cell>
          <cell r="C96" t="str">
            <v>Unid.</v>
          </cell>
          <cell r="D96">
            <v>1</v>
          </cell>
        </row>
        <row r="97">
          <cell r="A97">
            <v>32</v>
          </cell>
          <cell r="B97" t="str">
            <v>Adaptador hembra PVC de 1/2"</v>
          </cell>
          <cell r="C97" t="str">
            <v>Unid.</v>
          </cell>
          <cell r="D97">
            <v>1</v>
          </cell>
        </row>
        <row r="98">
          <cell r="A98">
            <v>33</v>
          </cell>
          <cell r="B98" t="str">
            <v>Valvula de bola de 1/2" TP</v>
          </cell>
          <cell r="C98" t="str">
            <v>Unid.</v>
          </cell>
          <cell r="D98">
            <v>16</v>
          </cell>
        </row>
        <row r="99">
          <cell r="A99">
            <v>34</v>
          </cell>
          <cell r="B99" t="str">
            <v>Micromedidor de velocidad de 1/2"</v>
          </cell>
          <cell r="C99" t="str">
            <v>Unid.</v>
          </cell>
          <cell r="D99">
            <v>188</v>
          </cell>
        </row>
        <row r="100">
          <cell r="A100">
            <v>35</v>
          </cell>
          <cell r="B100" t="str">
            <v>Cajilla de cemento para anden</v>
          </cell>
          <cell r="C100" t="str">
            <v>Unid.</v>
          </cell>
          <cell r="D100">
            <v>30</v>
          </cell>
        </row>
        <row r="101">
          <cell r="A101">
            <v>36</v>
          </cell>
          <cell r="B101" t="str">
            <v xml:space="preserve">Tapa HF para cajilla </v>
          </cell>
          <cell r="C101" t="str">
            <v>Unid.</v>
          </cell>
          <cell r="D101">
            <v>30</v>
          </cell>
        </row>
        <row r="102">
          <cell r="A102">
            <v>37</v>
          </cell>
          <cell r="B102" t="str">
            <v>Tee PVC de 3"  US</v>
          </cell>
          <cell r="C102" t="str">
            <v>Unid.</v>
          </cell>
          <cell r="D102">
            <v>38</v>
          </cell>
        </row>
        <row r="103">
          <cell r="A103">
            <v>38</v>
          </cell>
          <cell r="B103" t="str">
            <v>Tee PVC de 2"  US</v>
          </cell>
          <cell r="C103" t="str">
            <v>Unid.</v>
          </cell>
          <cell r="D103">
            <v>38</v>
          </cell>
        </row>
        <row r="104">
          <cell r="A104">
            <v>39</v>
          </cell>
          <cell r="B104" t="str">
            <v>Codo HG de 1/2" X 90</v>
          </cell>
          <cell r="C104" t="str">
            <v>Unid.</v>
          </cell>
          <cell r="D104">
            <v>1</v>
          </cell>
        </row>
        <row r="105">
          <cell r="A105">
            <v>40</v>
          </cell>
          <cell r="B105" t="str">
            <v>Unión HG de 1/2"</v>
          </cell>
          <cell r="C105" t="str">
            <v>Unid.</v>
          </cell>
          <cell r="D105">
            <v>1</v>
          </cell>
        </row>
        <row r="106">
          <cell r="A106">
            <v>41</v>
          </cell>
          <cell r="B106" t="str">
            <v>Llave terminal metalica de 1/2" TP</v>
          </cell>
          <cell r="C106" t="str">
            <v>Unid.</v>
          </cell>
          <cell r="D106">
            <v>31</v>
          </cell>
        </row>
        <row r="107">
          <cell r="A107">
            <v>42</v>
          </cell>
          <cell r="B107" t="str">
            <v>Collar derivador de PVC 3" X 1/2"</v>
          </cell>
          <cell r="C107" t="str">
            <v>Unid.</v>
          </cell>
          <cell r="D107">
            <v>28</v>
          </cell>
        </row>
        <row r="108">
          <cell r="A108">
            <v>43</v>
          </cell>
          <cell r="B108" t="str">
            <v>Collar derivador de PVC 2" X 1/2"</v>
          </cell>
          <cell r="C108" t="str">
            <v>Unid.</v>
          </cell>
          <cell r="D108">
            <v>14</v>
          </cell>
        </row>
        <row r="109">
          <cell r="A109">
            <v>44</v>
          </cell>
          <cell r="B109" t="str">
            <v>Cruz H.F de 3"x 2"</v>
          </cell>
          <cell r="C109" t="str">
            <v>Unid.</v>
          </cell>
          <cell r="D109">
            <v>282</v>
          </cell>
        </row>
        <row r="110">
          <cell r="A110">
            <v>45</v>
          </cell>
          <cell r="B110" t="str">
            <v>Cruz H.F de 3"x 3"</v>
          </cell>
          <cell r="C110" t="str">
            <v>Unid.</v>
          </cell>
          <cell r="D110">
            <v>343</v>
          </cell>
        </row>
        <row r="111">
          <cell r="A111">
            <v>46</v>
          </cell>
          <cell r="B111" t="str">
            <v>Cruz H.F de 2"x 2"</v>
          </cell>
          <cell r="C111" t="str">
            <v>Unid.</v>
          </cell>
          <cell r="D111">
            <v>194</v>
          </cell>
        </row>
        <row r="112">
          <cell r="A112">
            <v>47</v>
          </cell>
          <cell r="B112" t="str">
            <v>Unión de reparación PVC 4" UM</v>
          </cell>
          <cell r="C112" t="str">
            <v>Unid.</v>
          </cell>
          <cell r="D112">
            <v>111</v>
          </cell>
        </row>
        <row r="113">
          <cell r="A113">
            <v>48</v>
          </cell>
        </row>
        <row r="114">
          <cell r="A114">
            <v>49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3(i)"/>
      <sheetName val="PE-04"/>
      <sheetName val="PE-04(I)"/>
      <sheetName val="PE-05"/>
      <sheetName val="PE-06"/>
      <sheetName val="PE-07"/>
      <sheetName val="PE-08"/>
      <sheetName val="PE-08(I)"/>
      <sheetName val="PE-09"/>
      <sheetName val="PE-09(I)"/>
      <sheetName val="PE-10"/>
      <sheetName val="PE-11"/>
      <sheetName val="PE-12"/>
      <sheetName val="PE-13"/>
      <sheetName val="PE-14"/>
      <sheetName val="PE-15"/>
      <sheetName val="PE-16"/>
      <sheetName val="PE-17"/>
      <sheetName val="PE-18"/>
      <sheetName val="PE-18(I)"/>
      <sheetName val="PE-19"/>
      <sheetName val="PE-20"/>
      <sheetName val="PE-21"/>
      <sheetName val="PE-22"/>
      <sheetName val="PE-23"/>
      <sheetName val="PE-23(I)"/>
      <sheetName val="PE-24"/>
      <sheetName val="PE-25"/>
      <sheetName val="PE-26"/>
      <sheetName val="Entidades Financiadoras"/>
      <sheetName val="Control"/>
      <sheetName val="preinversion"/>
      <sheetName val="ejecucion"/>
      <sheetName val="mantenimiento"/>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2">
          <cell r="T2" t="str">
            <v>Plan de Desarrollo</v>
          </cell>
          <cell r="AE2" t="str">
            <v>Alta</v>
          </cell>
        </row>
        <row r="3">
          <cell r="T3" t="str">
            <v>Plan de Ordenamiento Territorial,POT</v>
          </cell>
          <cell r="AE3" t="str">
            <v>Media</v>
          </cell>
        </row>
        <row r="4">
          <cell r="T4" t="str">
            <v>Régimen Tributario, Tasas</v>
          </cell>
          <cell r="AE4" t="str">
            <v>Baja</v>
          </cell>
        </row>
        <row r="5">
          <cell r="T5" t="str">
            <v>Tasas Retributivas Ambientales</v>
          </cell>
        </row>
        <row r="6">
          <cell r="T6" t="str">
            <v>Tasas dentro del Régimen Tributario</v>
          </cell>
        </row>
        <row r="7">
          <cell r="T7" t="str">
            <v>Legislación Laboral (salarios, prestaciones, contrataciones, etc)</v>
          </cell>
        </row>
        <row r="8">
          <cell r="T8" t="str">
            <v>Leyes, Decretos, Ordenanzas, Acuerdos, Resoluciones</v>
          </cell>
        </row>
        <row r="9">
          <cell r="T9" t="str">
            <v>Licencias (Exploración, construcción, demolición, etc)</v>
          </cell>
        </row>
        <row r="10">
          <cell r="T10" t="str">
            <v>Contratos de áreas aporte</v>
          </cell>
        </row>
        <row r="11">
          <cell r="B11" t="str">
            <v>Internacional</v>
          </cell>
          <cell r="T11" t="str">
            <v>Contratos de Concesión</v>
          </cell>
        </row>
        <row r="12">
          <cell r="B12" t="str">
            <v>Costa Atlántica</v>
          </cell>
          <cell r="T12" t="str">
            <v>Otras Normas</v>
          </cell>
        </row>
        <row r="13">
          <cell r="B13" t="str">
            <v>Occidente</v>
          </cell>
        </row>
        <row r="14">
          <cell r="B14" t="str">
            <v>Centro Oriente</v>
          </cell>
        </row>
        <row r="15">
          <cell r="B15" t="str">
            <v>Orinoquía</v>
          </cell>
        </row>
        <row r="16">
          <cell r="B16" t="str">
            <v>Amazonía</v>
          </cell>
        </row>
        <row r="17">
          <cell r="B17" t="str">
            <v>Bogotá</v>
          </cell>
        </row>
      </sheetData>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días habiles 2015"/>
      <sheetName val="INS"/>
      <sheetName val="Ppto"/>
      <sheetName val="Plan auditoría"/>
      <sheetName val="Hoja1"/>
      <sheetName val="BASE"/>
      <sheetName val="1_Preliminares"/>
      <sheetName val="M.Obra"/>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ow r="2">
          <cell r="A2" t="str">
            <v>INVÍAS - TERRITORIAL CORDOBA - GRUPO 3</v>
          </cell>
        </row>
      </sheetData>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sheetData sheetId="124"/>
      <sheetData sheetId="125">
        <row r="2">
          <cell r="A2" t="str">
            <v>INVÍAS - TERRITORIAL CORDOBA - GRUPO 3</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ow r="2">
          <cell r="A2" t="str">
            <v>INVÍAS - TERRITORIAL CORDOBA - GRUPO 3</v>
          </cell>
        </row>
      </sheetData>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ow r="2">
          <cell r="A2" t="str">
            <v>INVÍAS - TERRITORIAL CORDOBA - GRUPO 3</v>
          </cell>
        </row>
      </sheetData>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ow r="2">
          <cell r="A2" t="str">
            <v>INVÍAS - TERRITORIAL CORDOBA - GRUPO 3</v>
          </cell>
        </row>
      </sheetData>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VC 4&quot; 32,5 "/>
      <sheetName val="PVC  4&quot; 26"/>
      <sheetName val="PVC 3&quot; 32,5"/>
      <sheetName val="PVC 3&quot; 26"/>
      <sheetName val="PVC 3&quot; 21"/>
      <sheetName val="PVC 21,2&quot; 26"/>
      <sheetName val="PVC 2&quot; 26"/>
      <sheetName val="PVC 1 1,2&quot; 21"/>
      <sheetName val="PVC 1 1,4&quot; 21"/>
      <sheetName val="PVC 1&quot; 21"/>
      <sheetName val="PVC 3,4&quot; 21"/>
      <sheetName val="PVC 1,2&quot; 13,5"/>
      <sheetName val="UNION 1 1,2&quot;"/>
      <sheetName val="UNION 1 1,4&quot;"/>
      <sheetName val="UNION 1&quot;"/>
      <sheetName val="UNION 3,4&quot;"/>
      <sheetName val="UNION 1 ,2&quot;"/>
      <sheetName val="REDUCCION 4&quot;3&quot;"/>
      <sheetName val="REDUCCION 3&quot;2 1,2&quot;"/>
      <sheetName val="REDUCCION 2 1,2&quot; 2&quot; "/>
      <sheetName val="BUJES 2&quot; 1 1,2&quot;"/>
      <sheetName val="BUJE 1 1,2&quot; 1 1,4&quot;"/>
      <sheetName val="BUJE 1 1,2&quot; 1&quot;"/>
      <sheetName val="BUJE 1 1,4&quot; 1&quot;"/>
      <sheetName val="BUJE 1 1,4&quot; 3,4&quot;"/>
      <sheetName val="BUJE 1&quot; 3,4&quot;"/>
      <sheetName val="BUJE 1&quot; 1,2&quot;"/>
      <sheetName val="BUJE 3,4&quot; 1,2&quot;"/>
      <sheetName val="TEE 1,2"/>
      <sheetName val="TEE 1 1.2&quot;"/>
      <sheetName val="TEE 1 1.4&quot;"/>
      <sheetName val="TEE 1&quot;"/>
      <sheetName val="TEE 1&quot; 3.4&quot;"/>
      <sheetName val="TEE 3.4&quot; 1.2&quot;"/>
      <sheetName val="VAL CORT 2 1.2&quot;"/>
      <sheetName val="VAL CORT 2&quot;"/>
      <sheetName val="VAL CORT 1 1.2&quot;"/>
      <sheetName val="VAL CORT 1 1.4&quot;"/>
      <sheetName val="COLLAR 4&quot; 1.2&quot;"/>
      <sheetName val="COLLAR 3&quot; 1.2&quot;"/>
      <sheetName val="COLLAR 2 1.2&quot; 1.2&quot;"/>
      <sheetName val="COLLAR 2&quot; 1.2&quot;"/>
      <sheetName val="ENCOFRADO PVC"/>
      <sheetName val="VIADUCTO"/>
      <sheetName val="CAM QUIEB 1,5X1,2X1(1)"/>
      <sheetName val="CAM QUIEB 1,5X1,2X1 (2)"/>
      <sheetName val="CAJILLA VALVULA"/>
    </sheetNames>
    <sheetDataSet>
      <sheetData sheetId="0">
        <row r="1">
          <cell r="A1" t="str">
            <v>REFERENCIA</v>
          </cell>
          <cell r="B1" t="str">
            <v>DESCRIPCION</v>
          </cell>
          <cell r="C1" t="str">
            <v>UND</v>
          </cell>
          <cell r="D1" t="str">
            <v>VR/ UNIT</v>
          </cell>
        </row>
        <row r="2">
          <cell r="A2">
            <v>1</v>
          </cell>
          <cell r="B2" t="str">
            <v>PUNTILLA PROMEDIO</v>
          </cell>
          <cell r="C2" t="str">
            <v>LB</v>
          </cell>
          <cell r="D2">
            <v>2000</v>
          </cell>
        </row>
        <row r="3">
          <cell r="A3">
            <v>2</v>
          </cell>
          <cell r="B3" t="str">
            <v>POLIN</v>
          </cell>
          <cell r="C3" t="str">
            <v>ML</v>
          </cell>
          <cell r="D3">
            <v>1200</v>
          </cell>
        </row>
        <row r="4">
          <cell r="A4">
            <v>3</v>
          </cell>
          <cell r="B4" t="str">
            <v>CERCO</v>
          </cell>
          <cell r="C4" t="str">
            <v>ML</v>
          </cell>
          <cell r="D4">
            <v>2000</v>
          </cell>
        </row>
        <row r="5">
          <cell r="A5">
            <v>4</v>
          </cell>
          <cell r="B5" t="str">
            <v>ALAMBRE NEGRO No. 18</v>
          </cell>
          <cell r="C5" t="str">
            <v>KG</v>
          </cell>
          <cell r="D5">
            <v>2600</v>
          </cell>
          <cell r="F5" t="str">
            <v>OFICIAL</v>
          </cell>
        </row>
        <row r="6">
          <cell r="A6">
            <v>5</v>
          </cell>
          <cell r="B6" t="str">
            <v>CEMENTO</v>
          </cell>
          <cell r="C6" t="str">
            <v>KG</v>
          </cell>
          <cell r="D6">
            <v>400</v>
          </cell>
          <cell r="G6">
            <v>10000</v>
          </cell>
        </row>
        <row r="7">
          <cell r="A7">
            <v>6</v>
          </cell>
          <cell r="B7" t="str">
            <v>ARENA</v>
          </cell>
          <cell r="C7" t="str">
            <v>M3</v>
          </cell>
          <cell r="D7">
            <v>50000</v>
          </cell>
        </row>
        <row r="8">
          <cell r="A8">
            <v>7</v>
          </cell>
          <cell r="B8" t="str">
            <v>AGUA</v>
          </cell>
          <cell r="C8" t="str">
            <v>LT</v>
          </cell>
          <cell r="D8">
            <v>2</v>
          </cell>
        </row>
        <row r="9">
          <cell r="A9">
            <v>8</v>
          </cell>
          <cell r="B9" t="str">
            <v>GRAVILLA DE 1/2</v>
          </cell>
          <cell r="C9" t="str">
            <v>M3</v>
          </cell>
          <cell r="D9">
            <v>70000</v>
          </cell>
        </row>
        <row r="10">
          <cell r="A10">
            <v>9</v>
          </cell>
          <cell r="B10" t="str">
            <v>MEZCLADORA</v>
          </cell>
          <cell r="C10" t="str">
            <v>DIA</v>
          </cell>
          <cell r="D10">
            <v>45000</v>
          </cell>
          <cell r="G10">
            <v>0.85</v>
          </cell>
        </row>
        <row r="11">
          <cell r="A11">
            <v>10</v>
          </cell>
          <cell r="B11" t="str">
            <v>VIBRADOR</v>
          </cell>
          <cell r="C11" t="str">
            <v>DIA</v>
          </cell>
          <cell r="D11">
            <v>25000</v>
          </cell>
        </row>
        <row r="12">
          <cell r="A12">
            <v>11</v>
          </cell>
          <cell r="B12" t="str">
            <v>IMPERMEABILIZANTE</v>
          </cell>
          <cell r="C12" t="str">
            <v>LT</v>
          </cell>
          <cell r="D12">
            <v>7500</v>
          </cell>
        </row>
        <row r="13">
          <cell r="A13">
            <v>12</v>
          </cell>
          <cell r="B13" t="str">
            <v>ACERO DE REFUERZO</v>
          </cell>
          <cell r="C13" t="str">
            <v>KG</v>
          </cell>
          <cell r="D13">
            <v>2400</v>
          </cell>
        </row>
        <row r="14">
          <cell r="A14">
            <v>13</v>
          </cell>
          <cell r="B14" t="str">
            <v>TUBO PVC - P 4" U-Z RDE 26</v>
          </cell>
          <cell r="C14" t="str">
            <v>TUBO</v>
          </cell>
          <cell r="D14">
            <v>35500</v>
          </cell>
        </row>
        <row r="15">
          <cell r="A15">
            <v>14</v>
          </cell>
          <cell r="B15" t="str">
            <v>LUBRICANTE</v>
          </cell>
          <cell r="C15" t="str">
            <v>GL</v>
          </cell>
          <cell r="D15">
            <v>4500</v>
          </cell>
        </row>
        <row r="16">
          <cell r="A16">
            <v>15</v>
          </cell>
          <cell r="B16" t="str">
            <v>TUBO PVC - P 3/4" RDE 21</v>
          </cell>
          <cell r="C16" t="str">
            <v>ML</v>
          </cell>
          <cell r="D16">
            <v>2500</v>
          </cell>
        </row>
        <row r="17">
          <cell r="A17">
            <v>16</v>
          </cell>
          <cell r="B17" t="str">
            <v>LIMPIADOR Y SOLUCION</v>
          </cell>
          <cell r="C17" t="str">
            <v>GL</v>
          </cell>
          <cell r="D17">
            <v>6000</v>
          </cell>
        </row>
        <row r="18">
          <cell r="A18">
            <v>17</v>
          </cell>
          <cell r="B18" t="str">
            <v>UNION PVC 3/4"</v>
          </cell>
          <cell r="C18" t="str">
            <v>UN</v>
          </cell>
          <cell r="D18">
            <v>580</v>
          </cell>
        </row>
        <row r="19">
          <cell r="A19">
            <v>18</v>
          </cell>
          <cell r="B19" t="str">
            <v>TUBO PVC - P 2" U-Z</v>
          </cell>
          <cell r="C19" t="str">
            <v>ML</v>
          </cell>
          <cell r="D19">
            <v>15000</v>
          </cell>
        </row>
        <row r="20">
          <cell r="A20">
            <v>19</v>
          </cell>
          <cell r="B20" t="str">
            <v>TUBO PVC - P 1 1/2"</v>
          </cell>
          <cell r="C20" t="str">
            <v>ML</v>
          </cell>
          <cell r="D20">
            <v>12000</v>
          </cell>
        </row>
        <row r="21">
          <cell r="A21">
            <v>20</v>
          </cell>
          <cell r="B21" t="str">
            <v>UNION PVC 1 1/2"</v>
          </cell>
          <cell r="C21" t="str">
            <v>UN</v>
          </cell>
          <cell r="D21">
            <v>2350</v>
          </cell>
        </row>
        <row r="22">
          <cell r="A22">
            <v>21</v>
          </cell>
          <cell r="B22" t="str">
            <v>TUBO PVC - P 1"</v>
          </cell>
          <cell r="C22" t="str">
            <v>ML</v>
          </cell>
          <cell r="D22">
            <v>5200</v>
          </cell>
        </row>
        <row r="23">
          <cell r="A23">
            <v>22</v>
          </cell>
          <cell r="B23" t="str">
            <v>UNION PVC - P 1"</v>
          </cell>
          <cell r="C23" t="str">
            <v>UN</v>
          </cell>
          <cell r="D23">
            <v>950</v>
          </cell>
        </row>
        <row r="24">
          <cell r="A24">
            <v>23</v>
          </cell>
          <cell r="B24" t="str">
            <v>TUBO 1/2" PVC - P RDE 13,5</v>
          </cell>
          <cell r="C24" t="str">
            <v>ML</v>
          </cell>
          <cell r="D24">
            <v>1500</v>
          </cell>
        </row>
        <row r="25">
          <cell r="A25">
            <v>24</v>
          </cell>
          <cell r="B25" t="str">
            <v>ACCESORIOS PVC</v>
          </cell>
          <cell r="C25" t="str">
            <v>UN</v>
          </cell>
          <cell r="D25">
            <v>600</v>
          </cell>
        </row>
        <row r="26">
          <cell r="A26">
            <v>25</v>
          </cell>
          <cell r="B26" t="str">
            <v>VALVULA CORTINA 4" HF</v>
          </cell>
          <cell r="C26" t="str">
            <v>UN</v>
          </cell>
          <cell r="D26">
            <v>780000</v>
          </cell>
        </row>
        <row r="27">
          <cell r="A27">
            <v>26</v>
          </cell>
          <cell r="B27" t="str">
            <v>TUBERIA SANITARIA PVC 4" DE REBOSO</v>
          </cell>
          <cell r="C27" t="str">
            <v>TUBO</v>
          </cell>
          <cell r="D27">
            <v>35500</v>
          </cell>
        </row>
        <row r="28">
          <cell r="A28">
            <v>27</v>
          </cell>
          <cell r="B28" t="str">
            <v>CODO PVC - S 4" 90º</v>
          </cell>
          <cell r="C28" t="str">
            <v>UN</v>
          </cell>
          <cell r="D28">
            <v>11700</v>
          </cell>
        </row>
        <row r="29">
          <cell r="A29">
            <v>28</v>
          </cell>
          <cell r="B29" t="str">
            <v>TUBO PVC - P U-Z 1 1/4" RDE 21</v>
          </cell>
          <cell r="C29" t="str">
            <v>ML</v>
          </cell>
          <cell r="D29">
            <v>14400</v>
          </cell>
        </row>
        <row r="30">
          <cell r="A30">
            <v>29</v>
          </cell>
          <cell r="B30" t="str">
            <v>VALVULA DE REGISTRO DE 1/2"</v>
          </cell>
          <cell r="C30" t="str">
            <v>UN</v>
          </cell>
          <cell r="D30">
            <v>12000</v>
          </cell>
        </row>
        <row r="31">
          <cell r="A31">
            <v>30</v>
          </cell>
          <cell r="B31" t="str">
            <v>ADAPTADOR MACHO PVC - P 1/2"</v>
          </cell>
          <cell r="C31" t="str">
            <v>UN</v>
          </cell>
          <cell r="D31">
            <v>390</v>
          </cell>
        </row>
        <row r="32">
          <cell r="A32">
            <v>31</v>
          </cell>
          <cell r="B32" t="str">
            <v>ADAPTADOR HEMBRA PVC - P 1/2"</v>
          </cell>
          <cell r="C32" t="str">
            <v>UN</v>
          </cell>
          <cell r="D32">
            <v>800</v>
          </cell>
        </row>
        <row r="33">
          <cell r="A33">
            <v>32</v>
          </cell>
          <cell r="B33" t="str">
            <v>NIPLE HG (1/2*0,60 - 1/2*,2 - 1/2*1,50)</v>
          </cell>
          <cell r="C33" t="str">
            <v>UN</v>
          </cell>
          <cell r="D33">
            <v>22000</v>
          </cell>
        </row>
        <row r="34">
          <cell r="A34">
            <v>33</v>
          </cell>
          <cell r="B34" t="str">
            <v>CODO HG 1/2"*90- UNION HG 1/2"</v>
          </cell>
          <cell r="C34" t="str">
            <v>UN</v>
          </cell>
          <cell r="D34">
            <v>4000</v>
          </cell>
        </row>
        <row r="35">
          <cell r="A35">
            <v>34</v>
          </cell>
          <cell r="B35" t="str">
            <v>LLAVE TERMINAL DE 1/2"</v>
          </cell>
          <cell r="C35" t="str">
            <v>UN</v>
          </cell>
          <cell r="D35">
            <v>12000</v>
          </cell>
        </row>
        <row r="36">
          <cell r="A36">
            <v>35</v>
          </cell>
          <cell r="B36" t="str">
            <v>MICROMEDIDOR DE 1/2"</v>
          </cell>
          <cell r="C36" t="str">
            <v>UN</v>
          </cell>
          <cell r="D36">
            <v>65000</v>
          </cell>
        </row>
        <row r="37">
          <cell r="A37">
            <v>36</v>
          </cell>
          <cell r="B37" t="str">
            <v>VALVULA DE BOLA DE 1 1/2</v>
          </cell>
          <cell r="C37" t="str">
            <v>UN</v>
          </cell>
          <cell r="D37">
            <v>35000</v>
          </cell>
        </row>
        <row r="38">
          <cell r="A38">
            <v>37</v>
          </cell>
          <cell r="B38" t="str">
            <v>TEE PVC  1/2"</v>
          </cell>
          <cell r="C38" t="str">
            <v>UN</v>
          </cell>
          <cell r="D38">
            <v>8400</v>
          </cell>
        </row>
        <row r="39">
          <cell r="A39">
            <v>38</v>
          </cell>
          <cell r="B39" t="str">
            <v>ADAPTADOR MACHO PVC - P 1 1/2"</v>
          </cell>
          <cell r="C39" t="str">
            <v>UN</v>
          </cell>
          <cell r="D39">
            <v>3700</v>
          </cell>
        </row>
        <row r="40">
          <cell r="A40">
            <v>39</v>
          </cell>
          <cell r="B40" t="str">
            <v>VALVULA CORTINA 1"</v>
          </cell>
          <cell r="C40" t="str">
            <v>UN</v>
          </cell>
          <cell r="D40">
            <v>35000</v>
          </cell>
        </row>
        <row r="41">
          <cell r="A41">
            <v>40</v>
          </cell>
          <cell r="B41" t="str">
            <v>ADAPTADOR MACHO DE 1"</v>
          </cell>
          <cell r="C41" t="str">
            <v>UN</v>
          </cell>
          <cell r="D41">
            <v>1480</v>
          </cell>
        </row>
        <row r="42">
          <cell r="A42">
            <v>41</v>
          </cell>
          <cell r="B42" t="str">
            <v>VENTOSA DOBLE ACCION 1/2"</v>
          </cell>
          <cell r="C42" t="str">
            <v>UN</v>
          </cell>
          <cell r="D42">
            <v>180000</v>
          </cell>
        </row>
        <row r="43">
          <cell r="A43">
            <v>42</v>
          </cell>
          <cell r="B43" t="str">
            <v>COLLAR DE DERIVACION  DE 2"x1/2"</v>
          </cell>
          <cell r="C43" t="str">
            <v>UN</v>
          </cell>
          <cell r="D43">
            <v>5000</v>
          </cell>
        </row>
        <row r="44">
          <cell r="A44">
            <v>43</v>
          </cell>
          <cell r="B44" t="str">
            <v>NIPLE HG 1/2" * 0,50</v>
          </cell>
          <cell r="C44" t="str">
            <v>UN</v>
          </cell>
          <cell r="D44">
            <v>8000</v>
          </cell>
        </row>
        <row r="45">
          <cell r="A45">
            <v>44</v>
          </cell>
          <cell r="B45" t="str">
            <v>FLOTADOR Y ACCESORIOS</v>
          </cell>
          <cell r="C45" t="str">
            <v>GL</v>
          </cell>
          <cell r="D45">
            <v>264500</v>
          </cell>
        </row>
        <row r="46">
          <cell r="A46">
            <v>45</v>
          </cell>
          <cell r="B46" t="str">
            <v>CADENA HG 3/4"</v>
          </cell>
          <cell r="C46" t="str">
            <v>GL</v>
          </cell>
          <cell r="D46">
            <v>20000</v>
          </cell>
        </row>
        <row r="47">
          <cell r="A47">
            <v>46</v>
          </cell>
          <cell r="B47" t="str">
            <v>LIMPADOR Y SOLDADURA PVC 1/4 GAL</v>
          </cell>
          <cell r="C47" t="str">
            <v>GL</v>
          </cell>
          <cell r="D47">
            <v>60000</v>
          </cell>
        </row>
        <row r="48">
          <cell r="A48">
            <v>47</v>
          </cell>
          <cell r="B48" t="str">
            <v>UNION PVC - P 1/2"</v>
          </cell>
          <cell r="C48" t="str">
            <v>UN</v>
          </cell>
          <cell r="D48">
            <v>366</v>
          </cell>
        </row>
        <row r="49">
          <cell r="A49">
            <v>48</v>
          </cell>
          <cell r="B49" t="str">
            <v>VALVULA PURGA 3/4</v>
          </cell>
          <cell r="C49" t="str">
            <v>UN</v>
          </cell>
          <cell r="D49">
            <v>20000</v>
          </cell>
        </row>
        <row r="50">
          <cell r="A50">
            <v>49</v>
          </cell>
          <cell r="B50" t="str">
            <v>VALVULA DE CONTROL DE 3/4</v>
          </cell>
          <cell r="C50" t="str">
            <v>UN</v>
          </cell>
          <cell r="D50">
            <v>20000</v>
          </cell>
        </row>
        <row r="51">
          <cell r="A51">
            <v>50</v>
          </cell>
          <cell r="B51" t="str">
            <v>ADAPTADOR MACHO DE 3/4"</v>
          </cell>
          <cell r="C51" t="str">
            <v>UN</v>
          </cell>
          <cell r="D51">
            <v>708</v>
          </cell>
        </row>
        <row r="52">
          <cell r="A52">
            <v>51</v>
          </cell>
          <cell r="B52" t="str">
            <v>DESVIO Y RETORNO  DE LA FUENTE</v>
          </cell>
          <cell r="C52" t="str">
            <v>GL</v>
          </cell>
          <cell r="D52">
            <v>440000</v>
          </cell>
        </row>
        <row r="53">
          <cell r="A53">
            <v>52</v>
          </cell>
          <cell r="B53" t="str">
            <v>TABLA BURRA 30 cm</v>
          </cell>
          <cell r="C53" t="str">
            <v>ML</v>
          </cell>
          <cell r="D53">
            <v>2600</v>
          </cell>
        </row>
        <row r="54">
          <cell r="A54">
            <v>53</v>
          </cell>
          <cell r="B54" t="str">
            <v xml:space="preserve">PIEDRA MEDIA ZONGA </v>
          </cell>
          <cell r="C54" t="str">
            <v>M3</v>
          </cell>
          <cell r="D54">
            <v>22000</v>
          </cell>
        </row>
        <row r="55">
          <cell r="A55">
            <v>54</v>
          </cell>
          <cell r="B55" t="str">
            <v>HIERRO 3/8" A - 37</v>
          </cell>
          <cell r="C55" t="str">
            <v>KG</v>
          </cell>
          <cell r="D55">
            <v>2500</v>
          </cell>
        </row>
        <row r="56">
          <cell r="A56">
            <v>55</v>
          </cell>
          <cell r="B56" t="str">
            <v>HIERRO 1/2" A - 60</v>
          </cell>
          <cell r="C56" t="str">
            <v>KG</v>
          </cell>
          <cell r="D56">
            <v>2500</v>
          </cell>
        </row>
        <row r="57">
          <cell r="A57">
            <v>56</v>
          </cell>
          <cell r="B57" t="str">
            <v>HIERRO 5/8" A - 60</v>
          </cell>
          <cell r="C57" t="str">
            <v>KG</v>
          </cell>
          <cell r="D57">
            <v>2500</v>
          </cell>
        </row>
        <row r="58">
          <cell r="A58">
            <v>57</v>
          </cell>
          <cell r="B58" t="str">
            <v>HOJA DE CEGETA</v>
          </cell>
          <cell r="C58" t="str">
            <v>UN</v>
          </cell>
          <cell r="D58">
            <v>2000</v>
          </cell>
        </row>
        <row r="59">
          <cell r="A59">
            <v>58</v>
          </cell>
          <cell r="B59" t="str">
            <v>ANGULO 1 1/4" x 3 /16"</v>
          </cell>
          <cell r="C59" t="str">
            <v>ML</v>
          </cell>
          <cell r="D59">
            <v>5500</v>
          </cell>
        </row>
        <row r="60">
          <cell r="A60">
            <v>59</v>
          </cell>
          <cell r="B60" t="str">
            <v>SOLDADURA 60 13</v>
          </cell>
          <cell r="C60" t="str">
            <v>KG</v>
          </cell>
          <cell r="D60">
            <v>9500</v>
          </cell>
        </row>
        <row r="61">
          <cell r="A61">
            <v>60</v>
          </cell>
          <cell r="B61" t="str">
            <v>BISABRA TIPO CAPSULA</v>
          </cell>
          <cell r="C61" t="str">
            <v>UN</v>
          </cell>
          <cell r="D61">
            <v>1500</v>
          </cell>
        </row>
        <row r="62">
          <cell r="A62">
            <v>61</v>
          </cell>
          <cell r="B62" t="str">
            <v>PINTURA ANTICORROSIVO</v>
          </cell>
          <cell r="C62" t="str">
            <v>GL</v>
          </cell>
          <cell r="D62">
            <v>22500</v>
          </cell>
        </row>
        <row r="63">
          <cell r="A63">
            <v>62</v>
          </cell>
          <cell r="B63" t="str">
            <v>ADATADOR PVC 4"</v>
          </cell>
          <cell r="C63" t="str">
            <v>UN</v>
          </cell>
          <cell r="D63">
            <v>12000</v>
          </cell>
        </row>
        <row r="64">
          <cell r="A64">
            <v>63</v>
          </cell>
          <cell r="B64" t="str">
            <v>UNION PVC DE 4"</v>
          </cell>
          <cell r="C64" t="str">
            <v>UN</v>
          </cell>
          <cell r="D64">
            <v>4200</v>
          </cell>
        </row>
        <row r="65">
          <cell r="A65">
            <v>64</v>
          </cell>
          <cell r="B65" t="str">
            <v>TUBERIA PVC RDE 32,5 DE 4" UM</v>
          </cell>
          <cell r="C65" t="str">
            <v>TUBO</v>
          </cell>
          <cell r="D65">
            <v>85000</v>
          </cell>
        </row>
        <row r="66">
          <cell r="A66">
            <v>65</v>
          </cell>
          <cell r="B66" t="str">
            <v>TUBERIA PVC RDE 26 DE 4" UM</v>
          </cell>
          <cell r="C66" t="str">
            <v>TUBO</v>
          </cell>
        </row>
        <row r="67">
          <cell r="A67">
            <v>66</v>
          </cell>
          <cell r="B67" t="str">
            <v>TUBERIA PVC RDE 32,5 DE 3" UM</v>
          </cell>
          <cell r="C67" t="str">
            <v>TUBO</v>
          </cell>
        </row>
        <row r="68">
          <cell r="A68">
            <v>67</v>
          </cell>
          <cell r="B68" t="str">
            <v>TUBERIA PVC RDE 26 DE 3" UM</v>
          </cell>
          <cell r="C68" t="str">
            <v>TUBO</v>
          </cell>
        </row>
        <row r="69">
          <cell r="A69">
            <v>68</v>
          </cell>
          <cell r="B69" t="str">
            <v>TUBERIA PVC RDE 21 DE 3" UM</v>
          </cell>
          <cell r="C69" t="str">
            <v>TUBO</v>
          </cell>
        </row>
        <row r="70">
          <cell r="A70">
            <v>69</v>
          </cell>
          <cell r="B70" t="str">
            <v>TUBERIA PVC RDE 26 DE 2 1/2" UM</v>
          </cell>
          <cell r="C70" t="str">
            <v>TUBO</v>
          </cell>
        </row>
        <row r="71">
          <cell r="A71">
            <v>70</v>
          </cell>
          <cell r="B71" t="str">
            <v>TUBERIA PVC RDE 26 DE 2" UM</v>
          </cell>
          <cell r="C71" t="str">
            <v>TUBO</v>
          </cell>
        </row>
        <row r="72">
          <cell r="A72">
            <v>71</v>
          </cell>
          <cell r="B72" t="str">
            <v>TUBERIA PVC RDE 21 DE 1 1/2" US</v>
          </cell>
          <cell r="C72" t="str">
            <v>TUBO</v>
          </cell>
        </row>
        <row r="73">
          <cell r="A73">
            <v>72</v>
          </cell>
          <cell r="B73" t="str">
            <v>TUBERIA PVC RDE 21 DE 1 1/4" US</v>
          </cell>
          <cell r="C73" t="str">
            <v>TUBO</v>
          </cell>
        </row>
        <row r="74">
          <cell r="A74">
            <v>73</v>
          </cell>
          <cell r="B74" t="str">
            <v>TUBERIA PVC RDE 21 DE 1" US</v>
          </cell>
          <cell r="C74" t="str">
            <v>TUBO</v>
          </cell>
        </row>
        <row r="75">
          <cell r="A75">
            <v>74</v>
          </cell>
          <cell r="B75" t="str">
            <v>TUBERIA PVC RDE 21 DE 3/4" US</v>
          </cell>
          <cell r="C75" t="str">
            <v>TUBO</v>
          </cell>
        </row>
        <row r="76">
          <cell r="A76">
            <v>75</v>
          </cell>
          <cell r="B76" t="str">
            <v>TUBERIA PVC RDE 13,5 DE 1/2" US</v>
          </cell>
          <cell r="C76" t="str">
            <v>TUBO</v>
          </cell>
        </row>
        <row r="77">
          <cell r="A77">
            <v>76</v>
          </cell>
          <cell r="B77" t="str">
            <v>UNION PVC DE 1 1/2"</v>
          </cell>
          <cell r="C77" t="str">
            <v>UN</v>
          </cell>
        </row>
        <row r="78">
          <cell r="A78">
            <v>77</v>
          </cell>
          <cell r="B78" t="str">
            <v>UNION PVC DE 1 1/4"</v>
          </cell>
          <cell r="C78" t="str">
            <v>UN</v>
          </cell>
        </row>
        <row r="79">
          <cell r="A79">
            <v>78</v>
          </cell>
          <cell r="B79" t="str">
            <v>UNION PVC DE 1 "</v>
          </cell>
          <cell r="C79" t="str">
            <v>UN</v>
          </cell>
        </row>
        <row r="80">
          <cell r="A80">
            <v>79</v>
          </cell>
          <cell r="B80" t="str">
            <v>UNION PVC DE 3/4"</v>
          </cell>
          <cell r="C80" t="str">
            <v>UN</v>
          </cell>
        </row>
        <row r="81">
          <cell r="A81">
            <v>80</v>
          </cell>
          <cell r="B81" t="str">
            <v>UNION PVC DE 1/2"</v>
          </cell>
          <cell r="C81" t="str">
            <v>UN</v>
          </cell>
        </row>
        <row r="82">
          <cell r="A82">
            <v>81</v>
          </cell>
          <cell r="B82" t="str">
            <v>REDUCCION  PVC DE 4"x 3"</v>
          </cell>
          <cell r="C82" t="str">
            <v>UN</v>
          </cell>
        </row>
        <row r="83">
          <cell r="A83">
            <v>82</v>
          </cell>
          <cell r="B83" t="str">
            <v>REDUCCION  PVC DE 3"x 2 1/2"</v>
          </cell>
          <cell r="C83" t="str">
            <v>UN</v>
          </cell>
        </row>
        <row r="84">
          <cell r="A84">
            <v>83</v>
          </cell>
          <cell r="B84" t="str">
            <v>REDUCCION  PVC DE 2 1 /2"x 2"</v>
          </cell>
          <cell r="C84" t="str">
            <v>UN</v>
          </cell>
        </row>
        <row r="85">
          <cell r="A85">
            <v>84</v>
          </cell>
          <cell r="B85" t="str">
            <v>BUJE SOLDADO PVC DE 2"x 1 1/2"</v>
          </cell>
          <cell r="C85" t="str">
            <v>UN</v>
          </cell>
        </row>
        <row r="86">
          <cell r="A86">
            <v>85</v>
          </cell>
          <cell r="B86" t="str">
            <v>BUJE SOLDADO PVC DE 1 1/2"x 1 1/4"</v>
          </cell>
          <cell r="C86" t="str">
            <v>UN</v>
          </cell>
        </row>
        <row r="87">
          <cell r="A87">
            <v>86</v>
          </cell>
          <cell r="B87" t="str">
            <v>BUJE SOLDADO PVC DE 1  1/2"x 1 "</v>
          </cell>
          <cell r="C87" t="str">
            <v>UN</v>
          </cell>
        </row>
        <row r="88">
          <cell r="A88">
            <v>87</v>
          </cell>
          <cell r="B88" t="str">
            <v>BUJE SOLDADO PVC DE 1 1/4"x 1"</v>
          </cell>
          <cell r="C88" t="str">
            <v>UN</v>
          </cell>
        </row>
        <row r="89">
          <cell r="A89">
            <v>88</v>
          </cell>
          <cell r="B89" t="str">
            <v>BUJE SOLDADO PVC DE 1  1/4"x 3/4"</v>
          </cell>
          <cell r="C89" t="str">
            <v>UN</v>
          </cell>
        </row>
        <row r="90">
          <cell r="A90">
            <v>89</v>
          </cell>
          <cell r="B90" t="str">
            <v>BUJE SOLDADO PVC DE 1"x 3/4"</v>
          </cell>
          <cell r="C90" t="str">
            <v>UN</v>
          </cell>
        </row>
        <row r="91">
          <cell r="A91">
            <v>90</v>
          </cell>
          <cell r="B91" t="str">
            <v>BUJE SOLDADO PVC DE 1"x 1/2"</v>
          </cell>
          <cell r="C91" t="str">
            <v>UN</v>
          </cell>
        </row>
        <row r="92">
          <cell r="A92">
            <v>91</v>
          </cell>
          <cell r="B92" t="str">
            <v>BUJE SOLDADO PVC DE 3/4"x 1/2"</v>
          </cell>
          <cell r="C92" t="str">
            <v>UN</v>
          </cell>
        </row>
        <row r="93">
          <cell r="A93">
            <v>92</v>
          </cell>
          <cell r="B93" t="str">
            <v>TEE PVC DE 1 1/2"</v>
          </cell>
          <cell r="C93" t="str">
            <v>UN</v>
          </cell>
        </row>
        <row r="94">
          <cell r="A94">
            <v>93</v>
          </cell>
          <cell r="B94" t="str">
            <v>TEE PVC DE 1 1/4"</v>
          </cell>
          <cell r="C94" t="str">
            <v>UN</v>
          </cell>
        </row>
        <row r="95">
          <cell r="A95">
            <v>94</v>
          </cell>
          <cell r="B95" t="str">
            <v>TEE PVC DE 1"</v>
          </cell>
          <cell r="C95" t="str">
            <v>UN</v>
          </cell>
        </row>
        <row r="96">
          <cell r="A96">
            <v>95</v>
          </cell>
          <cell r="B96" t="str">
            <v>TEE PVC REDUCIDA DE 1"x3/4"</v>
          </cell>
          <cell r="C96" t="str">
            <v>UN</v>
          </cell>
        </row>
        <row r="97">
          <cell r="A97">
            <v>96</v>
          </cell>
          <cell r="B97" t="str">
            <v>TEE PVC REDUCIDA DE 3/4"x1/2"</v>
          </cell>
          <cell r="C97" t="str">
            <v>UN</v>
          </cell>
        </row>
        <row r="98">
          <cell r="A98">
            <v>97</v>
          </cell>
          <cell r="B98" t="str">
            <v>VALVULA DE CORTINA DE 2  1 /2"</v>
          </cell>
          <cell r="C98" t="str">
            <v>UN</v>
          </cell>
        </row>
        <row r="99">
          <cell r="A99">
            <v>98</v>
          </cell>
          <cell r="B99" t="str">
            <v>VALVULA DE CORTINA DE 2"</v>
          </cell>
          <cell r="C99" t="str">
            <v>UN</v>
          </cell>
        </row>
        <row r="100">
          <cell r="A100">
            <v>99</v>
          </cell>
          <cell r="B100" t="str">
            <v>VALVULA DE CORTINA DE 1 1 /2"</v>
          </cell>
          <cell r="C100" t="str">
            <v>UN</v>
          </cell>
        </row>
        <row r="101">
          <cell r="A101">
            <v>100</v>
          </cell>
          <cell r="B101" t="str">
            <v>VALVULA DE CORTINA DE 1 1 /4"</v>
          </cell>
          <cell r="C101" t="str">
            <v>UN</v>
          </cell>
        </row>
        <row r="102">
          <cell r="A102">
            <v>101</v>
          </cell>
          <cell r="B102" t="str">
            <v>COLLAR DE DERIVACION  DE 4"x1/2"</v>
          </cell>
          <cell r="C102" t="str">
            <v>UN</v>
          </cell>
        </row>
        <row r="103">
          <cell r="A103">
            <v>102</v>
          </cell>
          <cell r="B103" t="str">
            <v>COLLAR DE DERIVACION  DE 3"x1/2"</v>
          </cell>
          <cell r="C103" t="str">
            <v>UN</v>
          </cell>
        </row>
        <row r="104">
          <cell r="A104">
            <v>103</v>
          </cell>
          <cell r="B104" t="str">
            <v>COLLAR DE DERIVACION  DE 2 1/2"x1/2"</v>
          </cell>
          <cell r="C104" t="str">
            <v>UN</v>
          </cell>
        </row>
        <row r="105">
          <cell r="A105">
            <v>104</v>
          </cell>
        </row>
        <row r="106">
          <cell r="A106">
            <v>105</v>
          </cell>
        </row>
        <row r="107">
          <cell r="A107">
            <v>106</v>
          </cell>
        </row>
        <row r="108">
          <cell r="A108">
            <v>107</v>
          </cell>
        </row>
        <row r="109">
          <cell r="A109">
            <v>108</v>
          </cell>
        </row>
        <row r="110">
          <cell r="A110">
            <v>109</v>
          </cell>
        </row>
        <row r="111">
          <cell r="A111">
            <v>110</v>
          </cell>
        </row>
        <row r="112">
          <cell r="A112">
            <v>111</v>
          </cell>
        </row>
        <row r="113">
          <cell r="A113">
            <v>112</v>
          </cell>
        </row>
        <row r="114">
          <cell r="A114">
            <v>113</v>
          </cell>
        </row>
        <row r="115">
          <cell r="A115">
            <v>114</v>
          </cell>
        </row>
        <row r="116">
          <cell r="A116">
            <v>115</v>
          </cell>
        </row>
        <row r="117">
          <cell r="A117">
            <v>116</v>
          </cell>
        </row>
        <row r="118">
          <cell r="A118">
            <v>117</v>
          </cell>
        </row>
        <row r="119">
          <cell r="A119">
            <v>118</v>
          </cell>
        </row>
        <row r="120">
          <cell r="A120">
            <v>119</v>
          </cell>
        </row>
        <row r="121">
          <cell r="A121">
            <v>120</v>
          </cell>
        </row>
        <row r="122">
          <cell r="A122">
            <v>121</v>
          </cell>
        </row>
        <row r="123">
          <cell r="A123">
            <v>122</v>
          </cell>
        </row>
        <row r="124">
          <cell r="A124">
            <v>123</v>
          </cell>
        </row>
        <row r="125">
          <cell r="A125">
            <v>124</v>
          </cell>
        </row>
        <row r="126">
          <cell r="A126">
            <v>125</v>
          </cell>
        </row>
        <row r="127">
          <cell r="A127">
            <v>126</v>
          </cell>
        </row>
        <row r="128">
          <cell r="A128">
            <v>127</v>
          </cell>
        </row>
        <row r="129">
          <cell r="A129">
            <v>128</v>
          </cell>
        </row>
        <row r="130">
          <cell r="A130">
            <v>129</v>
          </cell>
        </row>
        <row r="131">
          <cell r="A131">
            <v>130</v>
          </cell>
        </row>
        <row r="132">
          <cell r="A132">
            <v>131</v>
          </cell>
        </row>
        <row r="133">
          <cell r="A133">
            <v>132</v>
          </cell>
        </row>
        <row r="134">
          <cell r="A134">
            <v>133</v>
          </cell>
        </row>
        <row r="135">
          <cell r="A135">
            <v>134</v>
          </cell>
        </row>
        <row r="136">
          <cell r="A136">
            <v>135</v>
          </cell>
        </row>
        <row r="137">
          <cell r="A137">
            <v>136</v>
          </cell>
        </row>
        <row r="138">
          <cell r="A138">
            <v>137</v>
          </cell>
        </row>
        <row r="139">
          <cell r="A139">
            <v>138</v>
          </cell>
        </row>
        <row r="140">
          <cell r="A140">
            <v>139</v>
          </cell>
        </row>
        <row r="141">
          <cell r="A141">
            <v>140</v>
          </cell>
        </row>
        <row r="142">
          <cell r="A142">
            <v>141</v>
          </cell>
        </row>
        <row r="143">
          <cell r="A143">
            <v>142</v>
          </cell>
        </row>
        <row r="144">
          <cell r="A144">
            <v>143</v>
          </cell>
        </row>
        <row r="145">
          <cell r="A145">
            <v>144</v>
          </cell>
        </row>
        <row r="146">
          <cell r="A146">
            <v>145</v>
          </cell>
        </row>
        <row r="147">
          <cell r="A147">
            <v>146</v>
          </cell>
        </row>
        <row r="148">
          <cell r="A148">
            <v>147</v>
          </cell>
        </row>
        <row r="149">
          <cell r="A149">
            <v>148</v>
          </cell>
        </row>
        <row r="150">
          <cell r="A150">
            <v>149</v>
          </cell>
        </row>
        <row r="151">
          <cell r="A151">
            <v>150</v>
          </cell>
        </row>
        <row r="152">
          <cell r="A152">
            <v>151</v>
          </cell>
        </row>
        <row r="153">
          <cell r="A153">
            <v>152</v>
          </cell>
        </row>
        <row r="154">
          <cell r="A154">
            <v>153</v>
          </cell>
        </row>
        <row r="155">
          <cell r="A155">
            <v>154</v>
          </cell>
        </row>
        <row r="156">
          <cell r="A156">
            <v>155</v>
          </cell>
        </row>
        <row r="157">
          <cell r="A157">
            <v>156</v>
          </cell>
        </row>
        <row r="158">
          <cell r="A158">
            <v>157</v>
          </cell>
        </row>
        <row r="159">
          <cell r="A159">
            <v>158</v>
          </cell>
        </row>
        <row r="160">
          <cell r="A160">
            <v>159</v>
          </cell>
        </row>
        <row r="161">
          <cell r="A161">
            <v>160</v>
          </cell>
        </row>
        <row r="162">
          <cell r="A162">
            <v>161</v>
          </cell>
        </row>
        <row r="163">
          <cell r="A163">
            <v>162</v>
          </cell>
        </row>
        <row r="164">
          <cell r="A164">
            <v>163</v>
          </cell>
        </row>
        <row r="165">
          <cell r="A165">
            <v>164</v>
          </cell>
        </row>
        <row r="166">
          <cell r="A166">
            <v>165</v>
          </cell>
        </row>
        <row r="167">
          <cell r="A167">
            <v>166</v>
          </cell>
        </row>
        <row r="168">
          <cell r="A168">
            <v>167</v>
          </cell>
        </row>
        <row r="169">
          <cell r="A169">
            <v>168</v>
          </cell>
        </row>
        <row r="170">
          <cell r="A170">
            <v>169</v>
          </cell>
        </row>
        <row r="171">
          <cell r="A171">
            <v>170</v>
          </cell>
        </row>
        <row r="172">
          <cell r="A172">
            <v>171</v>
          </cell>
        </row>
        <row r="173">
          <cell r="A173">
            <v>172</v>
          </cell>
        </row>
        <row r="174">
          <cell r="A174">
            <v>173</v>
          </cell>
        </row>
        <row r="175">
          <cell r="A175">
            <v>174</v>
          </cell>
        </row>
        <row r="176">
          <cell r="A176">
            <v>175</v>
          </cell>
        </row>
        <row r="177">
          <cell r="A177">
            <v>176</v>
          </cell>
        </row>
        <row r="178">
          <cell r="A178">
            <v>177</v>
          </cell>
        </row>
        <row r="179">
          <cell r="A179">
            <v>178</v>
          </cell>
        </row>
        <row r="180">
          <cell r="A180">
            <v>179</v>
          </cell>
        </row>
        <row r="181">
          <cell r="A181">
            <v>180</v>
          </cell>
        </row>
        <row r="182">
          <cell r="A182">
            <v>181</v>
          </cell>
        </row>
        <row r="183">
          <cell r="A183">
            <v>182</v>
          </cell>
        </row>
        <row r="184">
          <cell r="A184">
            <v>183</v>
          </cell>
        </row>
        <row r="185">
          <cell r="A185">
            <v>184</v>
          </cell>
        </row>
        <row r="186">
          <cell r="A186">
            <v>185</v>
          </cell>
        </row>
        <row r="187">
          <cell r="A187">
            <v>186</v>
          </cell>
        </row>
        <row r="188">
          <cell r="A188">
            <v>187</v>
          </cell>
        </row>
        <row r="189">
          <cell r="A189">
            <v>188</v>
          </cell>
        </row>
        <row r="190">
          <cell r="A190">
            <v>189</v>
          </cell>
        </row>
        <row r="191">
          <cell r="A191">
            <v>190</v>
          </cell>
        </row>
        <row r="192">
          <cell r="A192">
            <v>191</v>
          </cell>
        </row>
        <row r="193">
          <cell r="A193">
            <v>192</v>
          </cell>
        </row>
        <row r="194">
          <cell r="A194">
            <v>193</v>
          </cell>
        </row>
        <row r="195">
          <cell r="A195">
            <v>194</v>
          </cell>
        </row>
        <row r="196">
          <cell r="A196">
            <v>195</v>
          </cell>
        </row>
        <row r="197">
          <cell r="A197">
            <v>196</v>
          </cell>
        </row>
        <row r="198">
          <cell r="A198">
            <v>197</v>
          </cell>
        </row>
        <row r="199">
          <cell r="A199">
            <v>198</v>
          </cell>
        </row>
        <row r="200">
          <cell r="A200">
            <v>199</v>
          </cell>
        </row>
        <row r="201">
          <cell r="A201">
            <v>200</v>
          </cell>
        </row>
        <row r="202">
          <cell r="A202">
            <v>201</v>
          </cell>
        </row>
        <row r="203">
          <cell r="A203">
            <v>202</v>
          </cell>
        </row>
        <row r="204">
          <cell r="A204">
            <v>203</v>
          </cell>
        </row>
        <row r="205">
          <cell r="A205">
            <v>204</v>
          </cell>
        </row>
        <row r="206">
          <cell r="A206">
            <v>205</v>
          </cell>
        </row>
        <row r="207">
          <cell r="A207">
            <v>206</v>
          </cell>
        </row>
        <row r="208">
          <cell r="A208">
            <v>207</v>
          </cell>
        </row>
        <row r="209">
          <cell r="A209">
            <v>208</v>
          </cell>
        </row>
        <row r="210">
          <cell r="A210">
            <v>209</v>
          </cell>
        </row>
        <row r="211">
          <cell r="A211">
            <v>210</v>
          </cell>
        </row>
        <row r="212">
          <cell r="A212">
            <v>211</v>
          </cell>
        </row>
        <row r="213">
          <cell r="A213">
            <v>212</v>
          </cell>
        </row>
        <row r="214">
          <cell r="A214">
            <v>213</v>
          </cell>
        </row>
        <row r="215">
          <cell r="A215">
            <v>214</v>
          </cell>
        </row>
        <row r="216">
          <cell r="A216">
            <v>215</v>
          </cell>
        </row>
        <row r="217">
          <cell r="A217">
            <v>216</v>
          </cell>
        </row>
        <row r="218">
          <cell r="A218">
            <v>217</v>
          </cell>
        </row>
        <row r="219">
          <cell r="A219">
            <v>218</v>
          </cell>
        </row>
        <row r="220">
          <cell r="A220">
            <v>219</v>
          </cell>
        </row>
        <row r="221">
          <cell r="A221">
            <v>220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
      <sheetName val="PPTO.OFICIAL"/>
      <sheetName val="PAV"/>
      <sheetName val="Hoja1"/>
      <sheetName val="alcantarillas"/>
    </sheetNames>
    <sheetDataSet>
      <sheetData sheetId="0"/>
      <sheetData sheetId="1"/>
      <sheetData sheetId="2"/>
      <sheetData sheetId="3">
        <row r="2">
          <cell r="A2" t="str">
            <v>200P1</v>
          </cell>
          <cell r="B2" t="str">
            <v>LOCALIZACION ESTRUCTURAS</v>
          </cell>
        </row>
        <row r="3">
          <cell r="A3" t="str">
            <v>200P2</v>
          </cell>
          <cell r="B3" t="str">
            <v>LOCALIZACION CARRETERAS</v>
          </cell>
        </row>
        <row r="4">
          <cell r="A4">
            <v>200.1</v>
          </cell>
          <cell r="B4" t="str">
            <v xml:space="preserve"> DESMONTE Y LIMPIEZA EN BOSQUE           </v>
          </cell>
        </row>
        <row r="5">
          <cell r="A5">
            <v>200.2</v>
          </cell>
          <cell r="B5" t="str">
            <v xml:space="preserve">DESMONTE Y LIMPIEZA EN ZONAS NO BOSCOSAS           </v>
          </cell>
        </row>
        <row r="6">
          <cell r="A6">
            <v>801.1</v>
          </cell>
          <cell r="B6" t="str">
            <v>ROCERIA</v>
          </cell>
        </row>
        <row r="7">
          <cell r="A7" t="str">
            <v>201,1P Y 201.5P</v>
          </cell>
          <cell r="B7" t="str">
            <v>DEMOLICIÓN DE EDIFICACIONES.</v>
          </cell>
        </row>
        <row r="8">
          <cell r="A8">
            <v>201.7</v>
          </cell>
          <cell r="B8" t="str">
            <v>DEMOLICION DE ESTRUCTURAS</v>
          </cell>
        </row>
        <row r="9">
          <cell r="A9" t="str">
            <v>201,2P</v>
          </cell>
          <cell r="B9" t="str">
            <v>DEMOLICION DE ESTRUCTURAS (CONCRETO CICLOPEO)</v>
          </cell>
        </row>
        <row r="10">
          <cell r="A10" t="str">
            <v>201,21P</v>
          </cell>
          <cell r="B10" t="str">
            <v>DEMOLICION DE ESTRUCTURAS (CONCRETO REFORZADO)</v>
          </cell>
        </row>
        <row r="11">
          <cell r="A11" t="str">
            <v>201,9P</v>
          </cell>
          <cell r="B11" t="str">
            <v xml:space="preserve">DEMOLICION PISOS, ANDENES Y BORDILLOS DE CONCRETO.  </v>
          </cell>
        </row>
        <row r="12">
          <cell r="A12" t="str">
            <v>201,3P</v>
          </cell>
          <cell r="B12" t="str">
            <v xml:space="preserve">DEMOLICION DE PAVIMENTOS DE CONCRETO.    </v>
          </cell>
        </row>
        <row r="13">
          <cell r="A13" t="str">
            <v>201,4P</v>
          </cell>
          <cell r="B13" t="str">
            <v xml:space="preserve">DEMOLICION DE OBSTACULOS.   </v>
          </cell>
        </row>
        <row r="14">
          <cell r="A14" t="str">
            <v>201,8P</v>
          </cell>
          <cell r="B14" t="str">
            <v xml:space="preserve">DESMONTAJE Y TRASLADO DE ESTRUCTURAS METALICAS. </v>
          </cell>
        </row>
        <row r="15">
          <cell r="A15">
            <v>201.12</v>
          </cell>
          <cell r="B15" t="str">
            <v xml:space="preserve">REMOCION DE ESPECIES VEGETALES    </v>
          </cell>
        </row>
        <row r="16">
          <cell r="A16" t="str">
            <v>201,10 Y 201.15</v>
          </cell>
          <cell r="B16" t="str">
            <v>REMOCION DE OBSTACULOS</v>
          </cell>
        </row>
        <row r="17">
          <cell r="A17">
            <v>201.11</v>
          </cell>
          <cell r="B17" t="str">
            <v xml:space="preserve">REMOCION SERVICIOS EXISTENTES    </v>
          </cell>
        </row>
        <row r="18">
          <cell r="A18">
            <v>201.15</v>
          </cell>
          <cell r="B18" t="str">
            <v>REMOCION DE ALCANTARILLAS</v>
          </cell>
        </row>
        <row r="19">
          <cell r="A19">
            <v>201.16</v>
          </cell>
          <cell r="B19" t="str">
            <v xml:space="preserve">REMOCION DE CERCAS DE ALAMBRE       </v>
          </cell>
        </row>
        <row r="20">
          <cell r="A20">
            <v>201.14</v>
          </cell>
          <cell r="B20" t="str">
            <v xml:space="preserve">REMOCION DE DUCTOS DE SERVICIOS EXISTENTES </v>
          </cell>
        </row>
        <row r="21">
          <cell r="A21" t="str">
            <v>210,1,1</v>
          </cell>
          <cell r="B21" t="str">
            <v>EXCAVACIÓN SIN CLASIFICAR DE LA EXPLANACIÓN Y CANALES</v>
          </cell>
        </row>
        <row r="22">
          <cell r="A22" t="str">
            <v>210,2,1</v>
          </cell>
          <cell r="B22" t="str">
            <v>EXCAVACION EN ROCA DE LA EXPLANACION Y CANALES</v>
          </cell>
        </row>
        <row r="23">
          <cell r="A23" t="str">
            <v>210,2 OTRA</v>
          </cell>
          <cell r="B23" t="str">
            <v xml:space="preserve"> EXCAVACION EN ROCA DE LA EXPLANACION Y CANALES (sin explosivos)        </v>
          </cell>
        </row>
        <row r="24">
          <cell r="A24" t="str">
            <v>210,2,2</v>
          </cell>
          <cell r="B24" t="str">
            <v>EXCAVACION EN MATERIAL COMUN DE LA EXPLANACION Y CANALES</v>
          </cell>
        </row>
        <row r="25">
          <cell r="A25">
            <v>211.1</v>
          </cell>
          <cell r="B25" t="str">
            <v>REMOCION DE DERRUMBES</v>
          </cell>
        </row>
        <row r="26">
          <cell r="A26">
            <v>220.1</v>
          </cell>
          <cell r="B26" t="str">
            <v>TERRAPLEN</v>
          </cell>
        </row>
        <row r="27">
          <cell r="A27">
            <v>221.1</v>
          </cell>
          <cell r="B27" t="str">
            <v>PEDRAPLEN COMPACTO</v>
          </cell>
        </row>
        <row r="28">
          <cell r="A28">
            <v>221.2</v>
          </cell>
          <cell r="B28" t="str">
            <v>PEDRAPLEN SUELTO</v>
          </cell>
        </row>
        <row r="29">
          <cell r="A29" t="str">
            <v>225P</v>
          </cell>
          <cell r="B29" t="str">
            <v xml:space="preserve">CONFORMACION DE BOTADERO O ESCOMBRERAS </v>
          </cell>
        </row>
        <row r="30">
          <cell r="A30">
            <v>230.1</v>
          </cell>
          <cell r="B30" t="str">
            <v>MEJORAMIENTO DE LA SUBRASANTE INVOLUCRA SUELO EXISTENTE</v>
          </cell>
        </row>
        <row r="31">
          <cell r="A31">
            <v>230.2</v>
          </cell>
          <cell r="B31" t="str">
            <v>MEJORAMIENTO DE LA SUBRASANTE ADICIONANDO MATERIAL</v>
          </cell>
        </row>
        <row r="32">
          <cell r="A32">
            <v>310.10000000000002</v>
          </cell>
          <cell r="B32" t="str">
            <v>CONFORMACION DE LA CALZADA EXISTENTE</v>
          </cell>
        </row>
        <row r="33">
          <cell r="A33">
            <v>311.10000000000002</v>
          </cell>
          <cell r="B33" t="str">
            <v>AFIRMADO</v>
          </cell>
        </row>
        <row r="34">
          <cell r="A34" t="str">
            <v>311,1P1</v>
          </cell>
          <cell r="B34" t="str">
            <v>AFIRMADO ESTABILIZADO CON CEMENTO</v>
          </cell>
        </row>
        <row r="35">
          <cell r="A35" t="str">
            <v>311,1P2</v>
          </cell>
          <cell r="B35" t="str">
            <v>AFIRMADO ESTABILIZADO CON CAL</v>
          </cell>
        </row>
        <row r="36">
          <cell r="A36" t="str">
            <v>311,1P3</v>
          </cell>
          <cell r="B36" t="str">
            <v>BACHEO DE CARRETERAS EN AFIRMADO</v>
          </cell>
        </row>
        <row r="37">
          <cell r="A37">
            <v>320.10000000000002</v>
          </cell>
          <cell r="B37" t="str">
            <v xml:space="preserve">SUBBASE GRANULAR </v>
          </cell>
        </row>
        <row r="38">
          <cell r="A38">
            <v>320.2</v>
          </cell>
          <cell r="B38" t="str">
            <v>SUBBASE GRANULAR CBR&gt;30%</v>
          </cell>
        </row>
        <row r="39">
          <cell r="A39">
            <v>320.3</v>
          </cell>
          <cell r="B39" t="str">
            <v>SUBBASE GRANULAR CBR&gt;40%</v>
          </cell>
        </row>
        <row r="40">
          <cell r="A40">
            <v>320.2</v>
          </cell>
          <cell r="B40" t="str">
            <v>SUBBASE GRANULAR PARA BACHEO</v>
          </cell>
        </row>
        <row r="41">
          <cell r="A41">
            <v>330.1</v>
          </cell>
          <cell r="B41" t="str">
            <v>BASE GRANULAR</v>
          </cell>
        </row>
        <row r="42">
          <cell r="A42">
            <v>330.2</v>
          </cell>
          <cell r="B42" t="str">
            <v>BASE GRANULAR PARA BACHEO</v>
          </cell>
        </row>
        <row r="43">
          <cell r="A43">
            <v>340.1</v>
          </cell>
          <cell r="B43" t="str">
            <v>BASE ESTABILIZADA CON EMULSION ASFALTICA BEE-1</v>
          </cell>
        </row>
        <row r="44">
          <cell r="A44">
            <v>340.2</v>
          </cell>
          <cell r="B44" t="str">
            <v>BASE ESTABILIZADA CON EMULSION ASFALTICA BEE-2</v>
          </cell>
        </row>
        <row r="45">
          <cell r="A45">
            <v>340.3</v>
          </cell>
          <cell r="B45" t="str">
            <v>BASE ESTABILIZADA CON EMULSION ASFALTICA BEE-3</v>
          </cell>
        </row>
        <row r="46">
          <cell r="A46">
            <v>341.1</v>
          </cell>
          <cell r="B46" t="str">
            <v>BASE ESTABILIZADA CON CEMENTO</v>
          </cell>
        </row>
        <row r="47">
          <cell r="A47">
            <v>341.2</v>
          </cell>
          <cell r="B47" t="str">
            <v>CEMENTO</v>
          </cell>
        </row>
        <row r="48">
          <cell r="A48" t="str">
            <v>342P</v>
          </cell>
          <cell r="B48" t="str">
            <v>BASE GRANULAR ESTABILIZADA CON CAL</v>
          </cell>
        </row>
        <row r="49">
          <cell r="A49">
            <v>410.1</v>
          </cell>
          <cell r="B49" t="str">
            <v>CEMENTO ASFÁLTICO DE PENETRACIÓN 60-70</v>
          </cell>
        </row>
        <row r="50">
          <cell r="A50">
            <v>410.2</v>
          </cell>
          <cell r="B50" t="str">
            <v>CEMENTO ASFÁLTICO DE PENETRACIÓN 80-100</v>
          </cell>
        </row>
        <row r="51">
          <cell r="A51">
            <v>411.1</v>
          </cell>
          <cell r="B51" t="str">
            <v>EMULSIÓN ASFÁLTICA DE ROTURA MEDIA CRM</v>
          </cell>
        </row>
        <row r="52">
          <cell r="A52">
            <v>411.2</v>
          </cell>
          <cell r="B52" t="str">
            <v>EMULSIÓN ASFÁLTICA DE ROTURA LENTA CRL-1</v>
          </cell>
        </row>
        <row r="53">
          <cell r="A53">
            <v>411.3</v>
          </cell>
          <cell r="B53" t="str">
            <v>EMULSIÓN ASFÁLTICA DE ROTURA LENTA CRL-1H</v>
          </cell>
        </row>
        <row r="54">
          <cell r="A54">
            <v>465.1</v>
          </cell>
          <cell r="B54" t="str">
            <v>EXCAVACIONES PARA REPARACIÓN DE PAVIMENTO ASFÁLTICO EXISTENTE</v>
          </cell>
        </row>
        <row r="55">
          <cell r="A55">
            <v>414.1</v>
          </cell>
          <cell r="B55" t="str">
            <v>CEMENTO ASFÁLTICO MODIFICADO CON POLÍMETROS TIPO 1</v>
          </cell>
        </row>
        <row r="56">
          <cell r="A56">
            <v>414.2</v>
          </cell>
          <cell r="B56" t="str">
            <v>CEMENTO ASFÁLTICO MODIFICADO CON POLÍMETROS TIPO 2</v>
          </cell>
        </row>
        <row r="57">
          <cell r="A57">
            <v>414.3</v>
          </cell>
          <cell r="B57" t="str">
            <v>CEMENTO ASFÁLTICO MODIFICADO CON POLÍMETROS TIPO 3</v>
          </cell>
        </row>
        <row r="58">
          <cell r="A58">
            <v>414.4</v>
          </cell>
          <cell r="B58" t="str">
            <v>CEMENTO ASFÁLTICO MODIFICADO CON POLÍMETROS TIPO 4</v>
          </cell>
        </row>
        <row r="59">
          <cell r="A59">
            <v>415.1</v>
          </cell>
          <cell r="B59" t="str">
            <v>EMULSIÓN ASFÁLTICA DE ROTURA MEDIA MODIFICADA CON POLÍMETROS CRMm</v>
          </cell>
        </row>
        <row r="60">
          <cell r="A60">
            <v>420.1</v>
          </cell>
          <cell r="B60" t="str">
            <v>RIEGO DE IMPRIMACIÓN CON EMULSIÓN ASFÁLTICA</v>
          </cell>
        </row>
        <row r="61">
          <cell r="A61">
            <v>421.1</v>
          </cell>
          <cell r="B61" t="str">
            <v>RIEGO DE LIGA CON EMULSIÓN ASFÁLTICA CRR-1</v>
          </cell>
        </row>
        <row r="62">
          <cell r="A62">
            <v>421.2</v>
          </cell>
          <cell r="B62" t="str">
            <v>RIEGO DE LIGA CON EMULSIÓN ASFÁLTICA CRR-2</v>
          </cell>
        </row>
        <row r="63">
          <cell r="A63">
            <v>421.3</v>
          </cell>
          <cell r="B63" t="str">
            <v>RIEGO DE LIGA CON EMULSIÓN MODIFICADA CON POLÍMETROS CRR-1M</v>
          </cell>
        </row>
        <row r="64">
          <cell r="A64">
            <v>421.4</v>
          </cell>
          <cell r="B64" t="str">
            <v>RIEGO DE LIGA CON EMULSIÓN MODIFICADA CON POLÍMETROS CRR-2M</v>
          </cell>
        </row>
        <row r="65">
          <cell r="A65">
            <v>430.1</v>
          </cell>
          <cell r="B65" t="str">
            <v>TRATAMIENTO SUPERFICIAL SIMPLE CON EMULSIÓN CRR-2</v>
          </cell>
        </row>
        <row r="66">
          <cell r="A66">
            <v>430.2</v>
          </cell>
          <cell r="B66" t="str">
            <v>TRATAMIENTO SUPERFICIAL SIMPLE CON EMULSIÓN CRR-2M</v>
          </cell>
        </row>
        <row r="67">
          <cell r="A67">
            <v>431.1</v>
          </cell>
          <cell r="B67" t="str">
            <v>TRATAMIENTO SUPERFICIAL DOBLE CON EMULSIÓN CRR-2</v>
          </cell>
        </row>
        <row r="68">
          <cell r="A68">
            <v>431.2</v>
          </cell>
          <cell r="B68" t="str">
            <v>TRATAMIENTO SUPERFICIAL DOBLE CON EMULSIÓN CRR-2M</v>
          </cell>
        </row>
        <row r="69">
          <cell r="A69">
            <v>432.1</v>
          </cell>
          <cell r="B69" t="str">
            <v>SELLO DE ARENA-ASFALTO CON EMULSIÓN CRR-2</v>
          </cell>
        </row>
        <row r="70">
          <cell r="A70">
            <v>433.1</v>
          </cell>
          <cell r="B70" t="str">
            <v>LECHADA ASFÁLTICA CON EMULSIÓN CRL-1H TIPO LA-1</v>
          </cell>
        </row>
        <row r="71">
          <cell r="A71">
            <v>433.2</v>
          </cell>
          <cell r="B71" t="str">
            <v>LECHADA ASFÁLTICA CON EMULSIÓN CRL-1H TIPO LA-2</v>
          </cell>
        </row>
        <row r="72">
          <cell r="A72">
            <v>433.3</v>
          </cell>
          <cell r="B72" t="str">
            <v>LECHADA ASFÁLTICA CON EMULSIÓN CRL-1H TIPO LA-3</v>
          </cell>
        </row>
        <row r="73">
          <cell r="A73">
            <v>433.4</v>
          </cell>
          <cell r="B73" t="str">
            <v>LECHADA ASFÁLTICA CON EMULSIÓN CRL-1H TIPO LA-4</v>
          </cell>
        </row>
        <row r="74">
          <cell r="A74">
            <v>433.5</v>
          </cell>
          <cell r="B74" t="str">
            <v>LECHADA ASFÁLTICA CON EMULSIÓN CRL-1HM TIPO LA-1</v>
          </cell>
        </row>
        <row r="75">
          <cell r="A75">
            <v>433.6</v>
          </cell>
          <cell r="B75" t="str">
            <v>LECHADA ASFÁLTICA CON EMULSIÓN CRL-1HM TIPO LA-2</v>
          </cell>
        </row>
        <row r="76">
          <cell r="A76">
            <v>433.7</v>
          </cell>
          <cell r="B76" t="str">
            <v>LECHADA ASFÁLTICA CON EMULSIÓN CRL-1HM TIPO LA-3</v>
          </cell>
        </row>
        <row r="77">
          <cell r="A77">
            <v>433.8</v>
          </cell>
          <cell r="B77" t="str">
            <v>LECHADA ASFÁLTICA CON EMULSIÓN CRL-1HM TIPO LA-4</v>
          </cell>
        </row>
        <row r="78">
          <cell r="A78">
            <v>440.1</v>
          </cell>
          <cell r="B78" t="str">
            <v>MEZCLA DENSA EN FRÍO MDF-1</v>
          </cell>
        </row>
        <row r="79">
          <cell r="A79" t="str">
            <v>440.1P</v>
          </cell>
          <cell r="B79" t="str">
            <v>MEZCLA DENSA EN FRÍO MDF-1</v>
          </cell>
        </row>
        <row r="80">
          <cell r="A80">
            <v>440.2</v>
          </cell>
          <cell r="B80" t="str">
            <v>MEZCLA DENSA EN FRÍO MDF-2</v>
          </cell>
        </row>
        <row r="81">
          <cell r="A81" t="str">
            <v>440.2P</v>
          </cell>
          <cell r="B81" t="str">
            <v>MEZCLA DENSA EN FRÍO MDF-2</v>
          </cell>
        </row>
        <row r="82">
          <cell r="A82">
            <v>440.3</v>
          </cell>
          <cell r="B82" t="str">
            <v>MEZCLA DENSA EN FRÍO MDF-3</v>
          </cell>
        </row>
        <row r="83">
          <cell r="A83" t="str">
            <v>440.3P</v>
          </cell>
          <cell r="B83" t="str">
            <v>MEZCLA DENSA EN FRÍO MDF-3</v>
          </cell>
        </row>
        <row r="84">
          <cell r="A84">
            <v>440.4</v>
          </cell>
          <cell r="B84" t="str">
            <v>MEZCLA DENSA EN FRÍO PARA BACHEO</v>
          </cell>
        </row>
        <row r="85">
          <cell r="A85">
            <v>441.1</v>
          </cell>
          <cell r="B85" t="str">
            <v>MEZCLA ABIERTA EN FRÍO TIPO MAF-1</v>
          </cell>
        </row>
        <row r="86">
          <cell r="A86" t="str">
            <v>441.1P</v>
          </cell>
          <cell r="B86" t="str">
            <v>MEZCLA ABIERTA EN FRÍO TIPO MAF-1</v>
          </cell>
        </row>
        <row r="87">
          <cell r="A87">
            <v>441.2</v>
          </cell>
          <cell r="B87" t="str">
            <v>MEZCLA ABIERTA EN FRÍO TIPO MAF-2</v>
          </cell>
        </row>
        <row r="88">
          <cell r="A88" t="str">
            <v>441.2P</v>
          </cell>
          <cell r="B88" t="str">
            <v>MEZCLA ABIERTA EN FRÍO TIPO MAF-2</v>
          </cell>
        </row>
        <row r="89">
          <cell r="A89">
            <v>441.3</v>
          </cell>
          <cell r="B89" t="str">
            <v>MEZCLA ABIERTA EN FRÍO TIPO MAF-3</v>
          </cell>
        </row>
        <row r="90">
          <cell r="A90" t="str">
            <v>441.3P</v>
          </cell>
          <cell r="B90" t="str">
            <v>MEZCLA ABIERTA EN FRÍO TIPO MAF-3</v>
          </cell>
        </row>
        <row r="91">
          <cell r="A91">
            <v>441.4</v>
          </cell>
          <cell r="B91" t="str">
            <v>MEZCLA ABIERTA EN FRÍO PARA BACHEO</v>
          </cell>
        </row>
        <row r="92">
          <cell r="A92" t="str">
            <v>450.1</v>
          </cell>
          <cell r="B92" t="str">
            <v>MEZCLA DENSA EN CALIENTE MDC-0</v>
          </cell>
        </row>
        <row r="93">
          <cell r="A93" t="str">
            <v xml:space="preserve">450,1P </v>
          </cell>
          <cell r="B93" t="str">
            <v>MEZCLA DENSA EN CALIENTE MDC-0</v>
          </cell>
        </row>
        <row r="94">
          <cell r="A94">
            <v>450.1</v>
          </cell>
          <cell r="B94" t="str">
            <v>MEZCLA DENSA EN CALIENTE TIPO MDC-1</v>
          </cell>
        </row>
        <row r="95">
          <cell r="A95" t="str">
            <v>450,1P</v>
          </cell>
          <cell r="B95" t="str">
            <v>MEZCLA DENSA EN CALIENTE TIPO MDC-1</v>
          </cell>
        </row>
        <row r="96">
          <cell r="A96">
            <v>450.2</v>
          </cell>
          <cell r="B96" t="str">
            <v>MEZCLA DENSA EN CALIENTE TIPO MDC-2</v>
          </cell>
        </row>
        <row r="97">
          <cell r="A97" t="str">
            <v>450,2P</v>
          </cell>
          <cell r="B97" t="str">
            <v>MEZCLA DENSA EN CALIENTE TIPO MDC-2</v>
          </cell>
        </row>
        <row r="98">
          <cell r="A98">
            <v>450.3</v>
          </cell>
          <cell r="B98" t="str">
            <v>MEZCLA DENSA EN CALIENTE TIPO MDC-3</v>
          </cell>
        </row>
        <row r="99">
          <cell r="A99" t="str">
            <v>450,3P</v>
          </cell>
          <cell r="B99" t="str">
            <v>MEZCLA DENSA EN CALIENTE TIPO MDC-3</v>
          </cell>
        </row>
        <row r="100">
          <cell r="A100" t="str">
            <v>450,9P</v>
          </cell>
          <cell r="B100" t="str">
            <v>MEZCLA EN CALIENTE PARA BACHEO</v>
          </cell>
        </row>
        <row r="101">
          <cell r="A101">
            <v>451.1</v>
          </cell>
          <cell r="B101" t="str">
            <v>MEZCLA ABIERTA EN CALIENTE TIPO MAC-1</v>
          </cell>
        </row>
        <row r="102">
          <cell r="A102" t="str">
            <v>451,1P</v>
          </cell>
          <cell r="B102" t="str">
            <v>MEZCLA ABIERTA EN CALIENTE TIPO MAC-1</v>
          </cell>
        </row>
        <row r="103">
          <cell r="A103">
            <v>451.2</v>
          </cell>
          <cell r="B103" t="str">
            <v>MEZCLA ABIERTA EN CALIENTE TIPO MAC-2</v>
          </cell>
        </row>
        <row r="104">
          <cell r="A104" t="str">
            <v>451,2P</v>
          </cell>
          <cell r="B104" t="str">
            <v>MEZCLA ABIERTA EN CALIENTE TIPO MAC-2</v>
          </cell>
        </row>
        <row r="105">
          <cell r="A105">
            <v>451.3</v>
          </cell>
          <cell r="B105" t="str">
            <v>MEZCLA ABIERTA EN CALIENTE TIPO MAC-3</v>
          </cell>
        </row>
        <row r="106">
          <cell r="A106" t="str">
            <v>451,3P</v>
          </cell>
          <cell r="B106" t="str">
            <v>MEZCLA ABIERTA EN CALIENTE TIPO MAC-3</v>
          </cell>
        </row>
        <row r="107">
          <cell r="A107">
            <v>452.1</v>
          </cell>
          <cell r="B107" t="str">
            <v>MEZCLA DISCONTINUA EN CALIENTE TIPO M-1</v>
          </cell>
        </row>
        <row r="108">
          <cell r="A108" t="str">
            <v>452.1P</v>
          </cell>
          <cell r="B108" t="str">
            <v>MEZCLA DISCONTINUA EN CALIENTE TIPO M-1</v>
          </cell>
        </row>
        <row r="109">
          <cell r="A109">
            <v>452.2</v>
          </cell>
          <cell r="B109" t="str">
            <v>MEZCLA DISCONTINUA EN CALIENTE TIPO M-2</v>
          </cell>
        </row>
        <row r="110">
          <cell r="A110" t="str">
            <v>452.2P</v>
          </cell>
          <cell r="B110" t="str">
            <v>MEZCLA DISCONTINUA EN CALIENTE TIPO M-2</v>
          </cell>
        </row>
        <row r="111">
          <cell r="A111">
            <v>452.3</v>
          </cell>
          <cell r="B111" t="str">
            <v>MEZCLA DISCONTINUA EN CALIENTE TIPO F-1</v>
          </cell>
        </row>
        <row r="112">
          <cell r="A112" t="str">
            <v>452.3P</v>
          </cell>
          <cell r="B112" t="str">
            <v>MEZCLA DISCONTINUA EN CALIENTE TIPO F-1</v>
          </cell>
        </row>
        <row r="113">
          <cell r="A113">
            <v>452.4</v>
          </cell>
          <cell r="B113" t="str">
            <v>MEZCLA DISCONTINUA EN CALIENTE TIPO F-2</v>
          </cell>
        </row>
        <row r="114">
          <cell r="A114" t="str">
            <v>452.4P</v>
          </cell>
          <cell r="B114" t="str">
            <v>MEZCLA DISCONTINUA EN CALIENTE TIPO F-2</v>
          </cell>
        </row>
        <row r="115">
          <cell r="A115">
            <v>453.1</v>
          </cell>
          <cell r="B115" t="str">
            <v>MEZCLA DRENANTE</v>
          </cell>
        </row>
        <row r="116">
          <cell r="A116">
            <v>460.1</v>
          </cell>
          <cell r="B116" t="str">
            <v>FRESADO DE UN PAVIMENTO ASFÁLTICO EN ESPESOR DE   5   CM.</v>
          </cell>
        </row>
        <row r="117">
          <cell r="A117" t="str">
            <v>460,1P</v>
          </cell>
          <cell r="B117" t="str">
            <v>FRESADO DE UN PAVIMENTO ASFÁLTICO</v>
          </cell>
        </row>
        <row r="118">
          <cell r="A118">
            <v>461.1</v>
          </cell>
          <cell r="B118" t="str">
            <v>PAVIMENTO RECICLADO EN FRÍO EN EL LUGAR CON EMULSIÓN ASFÁLTICA</v>
          </cell>
        </row>
        <row r="119">
          <cell r="A119">
            <v>461.2</v>
          </cell>
          <cell r="B119" t="str">
            <v>PAVIMENTO RECICLADO EN FRÍO EN EL LUGAR CON CEMENTO ASFÁLTICO ESPUMADO</v>
          </cell>
        </row>
        <row r="120">
          <cell r="A120" t="str">
            <v>462,1P</v>
          </cell>
          <cell r="B120" t="str">
            <v>PAVIMENTO ASFÁLTICO RECICLADO EN CALIENTE MDC-0</v>
          </cell>
        </row>
        <row r="121">
          <cell r="A121" t="str">
            <v>462,2P</v>
          </cell>
          <cell r="B121" t="str">
            <v>PAVIMENTO ASFÁLTICO RECICLADO EN CALIENTE MDC-1</v>
          </cell>
        </row>
        <row r="122">
          <cell r="A122" t="str">
            <v>462,3P</v>
          </cell>
          <cell r="B122" t="str">
            <v>PAVIMENTO ASFÁLTICO RECICLADO EN CALIENTE MDC-2</v>
          </cell>
        </row>
        <row r="123">
          <cell r="A123" t="str">
            <v>462,4P</v>
          </cell>
          <cell r="B123" t="str">
            <v>PAVIMENTO ASFÁLTICO RECICLADO EN CALIENTE MDC-3</v>
          </cell>
        </row>
        <row r="124">
          <cell r="A124">
            <v>462.5</v>
          </cell>
          <cell r="B124" t="str">
            <v>PAVIMENTO ASFÁLTICO RECICLADO EN CALIENTE PARA BACHEO</v>
          </cell>
        </row>
        <row r="125">
          <cell r="A125">
            <v>500.1</v>
          </cell>
          <cell r="B125" t="str">
            <v>PAVIMENTO DE CONCRETO HIDRÁULICO</v>
          </cell>
        </row>
        <row r="126">
          <cell r="A126" t="str">
            <v>500,1P</v>
          </cell>
          <cell r="B126" t="str">
            <v>PAVIMENTO DE CONCRETO HIDRÁULICO (FASTRACK</v>
          </cell>
        </row>
        <row r="127">
          <cell r="A127">
            <v>510.1</v>
          </cell>
          <cell r="B127" t="str">
            <v>PAVIMENTO DE ADOQUINES DE CONCRETO</v>
          </cell>
        </row>
        <row r="128">
          <cell r="A128" t="str">
            <v>510,1P1</v>
          </cell>
          <cell r="B128" t="str">
            <v>ADOQUÍN GRAMA</v>
          </cell>
        </row>
        <row r="129">
          <cell r="A129" t="str">
            <v>510,1P2</v>
          </cell>
          <cell r="B129" t="str">
            <v>ADOQUÍN COLOR</v>
          </cell>
        </row>
        <row r="130">
          <cell r="A130" t="str">
            <v>510,1P3</v>
          </cell>
          <cell r="B130" t="str">
            <v>DILATACIÓN EN ADOQUÍN</v>
          </cell>
        </row>
        <row r="131">
          <cell r="A131">
            <v>600.1</v>
          </cell>
          <cell r="B131" t="str">
            <v>EXCAVACIONES VARIAS SIN CLASIFICAR</v>
          </cell>
        </row>
        <row r="132">
          <cell r="A132">
            <v>600.20000000000005</v>
          </cell>
          <cell r="B132" t="str">
            <v>EXCAVACIONES VARIAS EN ROCA EN SECO</v>
          </cell>
        </row>
        <row r="133">
          <cell r="A133">
            <v>600.29999999999995</v>
          </cell>
          <cell r="B133" t="str">
            <v>EXCAVACIONES VARIAS EN ROCA BAJO AGUA</v>
          </cell>
        </row>
        <row r="134">
          <cell r="A134">
            <v>600.4</v>
          </cell>
          <cell r="B134" t="str">
            <v>EXCAVACIONES VARIAS EN MATERIAL COMÚN EN SECO</v>
          </cell>
        </row>
        <row r="135">
          <cell r="A135" t="str">
            <v>600,4P</v>
          </cell>
          <cell r="B135" t="str">
            <v>EXCAVACIONES VARIAS EN MATERIAL COMÚN EN SECO A MANO</v>
          </cell>
        </row>
        <row r="136">
          <cell r="A136">
            <v>600.5</v>
          </cell>
          <cell r="B136" t="str">
            <v>EXCAVACIONES VARIAS EN MATERIAL COMÚN BAJO AGUA</v>
          </cell>
        </row>
        <row r="137">
          <cell r="A137" t="str">
            <v>600.5P</v>
          </cell>
          <cell r="B137" t="str">
            <v>EXCAVACIONES VARIAS EN MATERIAL COMÚN BAJO AGUA A MANO</v>
          </cell>
        </row>
        <row r="138">
          <cell r="A138">
            <v>610.1</v>
          </cell>
          <cell r="B138" t="str">
            <v>RELLENOS PARA ESTRUCTURAS</v>
          </cell>
        </row>
        <row r="139">
          <cell r="A139">
            <v>610.20000000000005</v>
          </cell>
          <cell r="B139" t="str">
            <v>RELLENOS CON MATERIAL FILTRANTE</v>
          </cell>
        </row>
        <row r="140">
          <cell r="A140">
            <v>620.1</v>
          </cell>
          <cell r="B140" t="str">
            <v>PILOTES PREFABRICADOS DE CONCRETO</v>
          </cell>
        </row>
        <row r="141">
          <cell r="A141">
            <v>620.20000000000005</v>
          </cell>
          <cell r="B141" t="str">
            <v xml:space="preserve">EXTENSIÓN DE PILOTES </v>
          </cell>
        </row>
        <row r="142">
          <cell r="A142">
            <v>620.29999999999995</v>
          </cell>
          <cell r="B142" t="str">
            <v xml:space="preserve">PRUEBA DE CARGA </v>
          </cell>
        </row>
        <row r="143">
          <cell r="A143" t="str">
            <v>620P</v>
          </cell>
          <cell r="B143" t="str">
            <v>PILOTE EN MADERA DE D=15CM</v>
          </cell>
        </row>
        <row r="144">
          <cell r="A144">
            <v>621.1</v>
          </cell>
          <cell r="B144" t="str">
            <v>PILOTE DE CONCRETO FUNDIDO EN SITIO D=1M L=12M</v>
          </cell>
        </row>
        <row r="145">
          <cell r="A145">
            <v>621.20000000000005</v>
          </cell>
          <cell r="B145" t="str">
            <v>BASE ACAMPANADA FUNDIDA EN SITIO</v>
          </cell>
        </row>
        <row r="146">
          <cell r="A146">
            <v>621.29999999999995</v>
          </cell>
          <cell r="B146" t="str">
            <v xml:space="preserve">PILOTE DE PRUEBA DE DIÁMETRO    </v>
          </cell>
        </row>
        <row r="147">
          <cell r="A147">
            <v>621.4</v>
          </cell>
          <cell r="B147" t="str">
            <v>BASE ACAMPANADA DE PRUEBA</v>
          </cell>
        </row>
        <row r="148">
          <cell r="A148">
            <v>621.5</v>
          </cell>
          <cell r="B148" t="str">
            <v>CAMISA PERMANENTE DE DIÁMETRO EXTERIOR</v>
          </cell>
        </row>
        <row r="149">
          <cell r="A149" t="str">
            <v>621,5P</v>
          </cell>
          <cell r="B149" t="str">
            <v>CAMISA PERMANENTE DE DIÁMETRO INTERIOR D=1M EN CONCRETO</v>
          </cell>
        </row>
        <row r="150">
          <cell r="A150">
            <v>621.6</v>
          </cell>
          <cell r="B150" t="str">
            <v xml:space="preserve">PRUEBA DE CARGA </v>
          </cell>
        </row>
        <row r="151">
          <cell r="A151">
            <v>621.70000000000005</v>
          </cell>
          <cell r="B151" t="str">
            <v>CAISSONS</v>
          </cell>
        </row>
        <row r="152">
          <cell r="A152">
            <v>622.1</v>
          </cell>
          <cell r="B152" t="str">
            <v>TABLESTACADO DE MADERA</v>
          </cell>
        </row>
        <row r="153">
          <cell r="A153">
            <v>622.20000000000005</v>
          </cell>
          <cell r="B153" t="str">
            <v>TABLESTACADO METÁLICO</v>
          </cell>
        </row>
        <row r="154">
          <cell r="A154">
            <v>622.29999999999995</v>
          </cell>
          <cell r="B154" t="str">
            <v>TABLESTACADO DE CONCRETO REFORZADO</v>
          </cell>
        </row>
        <row r="155">
          <cell r="A155">
            <v>622.4</v>
          </cell>
          <cell r="B155" t="str">
            <v>TABLESTACADO DE CONCRETO PREESFORZADO</v>
          </cell>
        </row>
        <row r="156">
          <cell r="A156">
            <v>622.5</v>
          </cell>
          <cell r="B156" t="str">
            <v>CORTE DEL EXTREMO SUPERIOR DEL ELEMENTO</v>
          </cell>
        </row>
        <row r="157">
          <cell r="A157">
            <v>630.1</v>
          </cell>
          <cell r="B157" t="str">
            <v>CONCRETO CLASE A</v>
          </cell>
        </row>
        <row r="158">
          <cell r="A158">
            <v>630.20000000000005</v>
          </cell>
          <cell r="B158" t="str">
            <v>CONCRETO CLASE B</v>
          </cell>
        </row>
        <row r="159">
          <cell r="A159">
            <v>630.29999999999995</v>
          </cell>
          <cell r="B159" t="str">
            <v>CONCRETO CLASE C</v>
          </cell>
        </row>
        <row r="160">
          <cell r="A160">
            <v>630.4</v>
          </cell>
          <cell r="B160" t="str">
            <v>CONCRETO CLASE D</v>
          </cell>
        </row>
        <row r="161">
          <cell r="A161">
            <v>630.5</v>
          </cell>
          <cell r="B161" t="str">
            <v>CONCRETO CLASE E</v>
          </cell>
        </row>
        <row r="162">
          <cell r="A162">
            <v>630.6</v>
          </cell>
          <cell r="B162" t="str">
            <v>CONCRETO CLASE F</v>
          </cell>
        </row>
        <row r="163">
          <cell r="A163">
            <v>630.70000000000005</v>
          </cell>
          <cell r="B163" t="str">
            <v>CONCRETO CLASE G</v>
          </cell>
        </row>
        <row r="164">
          <cell r="A164" t="str">
            <v>630P</v>
          </cell>
          <cell r="B164" t="str">
            <v>MORTERO 1.3</v>
          </cell>
        </row>
        <row r="165">
          <cell r="A165" t="str">
            <v>631P</v>
          </cell>
          <cell r="B165" t="str">
            <v>BOLSACRETOS</v>
          </cell>
        </row>
        <row r="166">
          <cell r="A166">
            <v>632.1</v>
          </cell>
          <cell r="B166" t="str">
            <v>BARANDA DE CONCRETO 1,05*0.35</v>
          </cell>
        </row>
        <row r="167">
          <cell r="A167" t="str">
            <v>632P</v>
          </cell>
          <cell r="B167" t="str">
            <v>BARANDA METÁLICA</v>
          </cell>
        </row>
        <row r="168">
          <cell r="A168" t="str">
            <v>640,1,1</v>
          </cell>
          <cell r="B168" t="str">
            <v>ACERO DE REFUERZO fy   260   Mpa</v>
          </cell>
        </row>
        <row r="169">
          <cell r="A169">
            <v>640.20000000000005</v>
          </cell>
          <cell r="B169" t="str">
            <v>ACERO DE REFUERZO GRADO 40</v>
          </cell>
        </row>
        <row r="170">
          <cell r="A170">
            <v>640.1</v>
          </cell>
          <cell r="B170" t="str">
            <v>ACERO DE REFUERZO fy   420   Mpa</v>
          </cell>
        </row>
        <row r="171">
          <cell r="A171">
            <v>641.1</v>
          </cell>
          <cell r="B171" t="str">
            <v>ACERO DE PREESFUERZO</v>
          </cell>
        </row>
        <row r="172">
          <cell r="A172" t="str">
            <v>641P</v>
          </cell>
          <cell r="B172" t="str">
            <v>ANCLAJE EN ROCA DE D=4" CON 3 TORONES DE 1/2" POSTENSADOS</v>
          </cell>
        </row>
        <row r="173">
          <cell r="A173">
            <v>642.1</v>
          </cell>
          <cell r="B173" t="str">
            <v>APOYO ELASTOMERICO</v>
          </cell>
        </row>
        <row r="174">
          <cell r="A174">
            <v>642.20000000000005</v>
          </cell>
          <cell r="B174" t="str">
            <v>SELLO PARA JUNTAS DE PUENTES</v>
          </cell>
        </row>
        <row r="175">
          <cell r="A175" t="str">
            <v>642P1</v>
          </cell>
          <cell r="B175" t="str">
            <v>CONSTRUCCIÓN JUNTAS ELASTOMERICAS DE 30CM DE ANCHO</v>
          </cell>
        </row>
        <row r="176">
          <cell r="A176" t="str">
            <v>642P2</v>
          </cell>
          <cell r="B176" t="str">
            <v>JUNTA ELASTOMERICA M100</v>
          </cell>
        </row>
        <row r="177">
          <cell r="A177" t="str">
            <v>642P3</v>
          </cell>
          <cell r="B177" t="str">
            <v>JUNTA ELASTOMERICA M60</v>
          </cell>
        </row>
        <row r="178">
          <cell r="A178">
            <v>650.1</v>
          </cell>
          <cell r="B178" t="str">
            <v>DISEÑO Y FABRICACIÓN DE ESTRUCTURA METÁLICA</v>
          </cell>
        </row>
        <row r="179">
          <cell r="A179">
            <v>650.20000000000005</v>
          </cell>
          <cell r="B179" t="str">
            <v>FABRICACIÓN DE LA ESTRUCTURA METÁLICA</v>
          </cell>
        </row>
        <row r="180">
          <cell r="A180">
            <v>650.29999999999995</v>
          </cell>
          <cell r="B180" t="str">
            <v>TRANSPORTE DE LA ESTRUCTURA METÁLICA</v>
          </cell>
        </row>
        <row r="181">
          <cell r="A181" t="str">
            <v>650.3 OTRO</v>
          </cell>
          <cell r="B181" t="str">
            <v>TRANSPORTE DE LA ESTRUCTURA METÁLICA</v>
          </cell>
        </row>
        <row r="182">
          <cell r="A182">
            <v>650.4</v>
          </cell>
          <cell r="B182" t="str">
            <v>MONTAJE Y PINTURA DE ESTRUCTURA METÁLICA</v>
          </cell>
        </row>
        <row r="183">
          <cell r="A183">
            <v>660.1</v>
          </cell>
          <cell r="B183" t="str">
            <v>TUBERÍA DE CONCRETO SIMPLE DE DIÁMETRO 450 MM</v>
          </cell>
        </row>
        <row r="184">
          <cell r="A184">
            <v>660.3</v>
          </cell>
          <cell r="B184" t="str">
            <v>TUBERÍA DE CONCRETO SIMPLE DE DIÁMETRO 600 MM</v>
          </cell>
        </row>
        <row r="185">
          <cell r="A185">
            <v>660.2</v>
          </cell>
          <cell r="B185" t="str">
            <v>TUBERÍA DE CONCRETO SIMPLE 500 MM</v>
          </cell>
        </row>
        <row r="186">
          <cell r="A186" t="str">
            <v>661 OTRO</v>
          </cell>
          <cell r="B186" t="str">
            <v>TUBERÍA DE CONCRETO REFORZADO DE    900 MM DE DIÁMETRO INTERIOR</v>
          </cell>
        </row>
        <row r="187">
          <cell r="A187">
            <v>661</v>
          </cell>
          <cell r="B187" t="str">
            <v>TUBERÍA DE CONCRETO REFORZADO 900 MM (TIPO 2)</v>
          </cell>
        </row>
        <row r="188">
          <cell r="A188">
            <v>661.1</v>
          </cell>
          <cell r="B188" t="str">
            <v>TUBERIA DE CONCRETO REFORZADO 900 MM</v>
          </cell>
        </row>
        <row r="189">
          <cell r="A189">
            <v>662.1</v>
          </cell>
          <cell r="B189" t="str">
            <v>TUBERIA CORRUGADA DE ACERO GALVANIZADO</v>
          </cell>
        </row>
        <row r="190">
          <cell r="A190">
            <v>662.2</v>
          </cell>
          <cell r="B190" t="str">
            <v>TUBERIA CORRUGADA DE ACERO CON RECUBRIMIENTO</v>
          </cell>
        </row>
        <row r="191">
          <cell r="A191" t="str">
            <v>670.1P</v>
          </cell>
          <cell r="B191" t="str">
            <v>DISIPADOR DE ENERGIA Y SEDIMENTADOR EN GAVIONES (con recubrimiento)</v>
          </cell>
        </row>
        <row r="192">
          <cell r="A192">
            <v>670.2</v>
          </cell>
          <cell r="B192" t="str">
            <v>DISIPADOR DE ENERGIA Y SEDIMENTADOR EN CONCRETO CICLOPEO</v>
          </cell>
        </row>
        <row r="193">
          <cell r="A193">
            <v>671.1</v>
          </cell>
          <cell r="B193" t="str">
            <v>CUNETA DE CONCRETO FUNDIDA EN EL LUGAR</v>
          </cell>
        </row>
        <row r="194">
          <cell r="A194">
            <v>672.1</v>
          </cell>
          <cell r="B194" t="str">
            <v>BORDILLOS</v>
          </cell>
        </row>
        <row r="195">
          <cell r="A195">
            <v>673.1</v>
          </cell>
          <cell r="B195" t="str">
            <v>GEOTEXTIL</v>
          </cell>
        </row>
        <row r="196">
          <cell r="A196">
            <v>673.2</v>
          </cell>
          <cell r="B196" t="str">
            <v>MATERIAL DRENANTE</v>
          </cell>
        </row>
        <row r="197">
          <cell r="A197">
            <v>673.3</v>
          </cell>
          <cell r="B197" t="str">
            <v>MATERIAL DE COBERTURA</v>
          </cell>
        </row>
        <row r="198">
          <cell r="A198">
            <v>674</v>
          </cell>
          <cell r="B198" t="str">
            <v>GEOTEXTIL PARA SEPARACION DE SUELOS DE SUBRASANTE Y CAPAS GRANULARES</v>
          </cell>
        </row>
        <row r="199">
          <cell r="A199">
            <v>675.1</v>
          </cell>
          <cell r="B199" t="str">
            <v>GEOTEXTIL PARA PAVIMENTACION Y REPAVIMENTACION</v>
          </cell>
        </row>
        <row r="200">
          <cell r="A200">
            <v>675.2</v>
          </cell>
          <cell r="B200" t="str">
            <v>EMULSION ASFALTICA PARA RETENCION DE GEOTEXTILES</v>
          </cell>
        </row>
        <row r="201">
          <cell r="A201">
            <v>675.3</v>
          </cell>
          <cell r="B201" t="str">
            <v>CEMENTO ASFALTICO PARA RETENCION DE GEOTEXTILES</v>
          </cell>
        </row>
        <row r="202">
          <cell r="A202">
            <v>676</v>
          </cell>
          <cell r="B202" t="str">
            <v>GEOTEXTIL PARA ESTABILIZACION DE SUELOS DE SUBRASANTE Y CAPAS GRANULARES</v>
          </cell>
        </row>
        <row r="203">
          <cell r="A203" t="str">
            <v>680,1P</v>
          </cell>
          <cell r="B203" t="str">
            <v>ESCAMAS EN CONCRETO</v>
          </cell>
        </row>
        <row r="204">
          <cell r="A204">
            <v>680.2</v>
          </cell>
          <cell r="B204" t="str">
            <v>ARMADURA GALVANIZADA</v>
          </cell>
        </row>
        <row r="205">
          <cell r="A205">
            <v>680.3</v>
          </cell>
          <cell r="B205" t="str">
            <v>RELLENO GRANULAR PARA TIERRA ARMADA</v>
          </cell>
        </row>
        <row r="206">
          <cell r="A206" t="str">
            <v>680P</v>
          </cell>
          <cell r="B206" t="str">
            <v>EMPEDRADO PARA TALUDES</v>
          </cell>
        </row>
        <row r="207">
          <cell r="A207">
            <v>681.1</v>
          </cell>
          <cell r="B207" t="str">
            <v>GAVIONES</v>
          </cell>
        </row>
        <row r="208">
          <cell r="A208" t="str">
            <v>680.1P</v>
          </cell>
          <cell r="B208" t="str">
            <v>MURO DE CONTENCION DE SUELO REFORZADO CON GEOTEXTIL</v>
          </cell>
        </row>
        <row r="209">
          <cell r="A209">
            <v>682</v>
          </cell>
          <cell r="B209" t="str">
            <v>COLCHOGAVIONES</v>
          </cell>
        </row>
        <row r="210">
          <cell r="A210" t="str">
            <v>674P</v>
          </cell>
          <cell r="B210" t="str">
            <v>DRENES HORIZONTALES TUBERIA PERFORADA 2"</v>
          </cell>
        </row>
        <row r="211">
          <cell r="A211">
            <v>700.1</v>
          </cell>
          <cell r="B211" t="str">
            <v>LINEA DE DEMARCACION</v>
          </cell>
        </row>
        <row r="212">
          <cell r="A212">
            <v>700.2</v>
          </cell>
          <cell r="B212" t="str">
            <v>MARCA VIAL</v>
          </cell>
        </row>
        <row r="213">
          <cell r="A213" t="str">
            <v>700P</v>
          </cell>
          <cell r="B213" t="str">
            <v>BANDAS SONORAS REDUCTORAS DE VELOCIDAD</v>
          </cell>
        </row>
        <row r="214">
          <cell r="A214">
            <v>701.1</v>
          </cell>
          <cell r="B214" t="str">
            <v>TACHAS REFLECTIVAS</v>
          </cell>
        </row>
        <row r="215">
          <cell r="A215">
            <v>710.1</v>
          </cell>
          <cell r="B215" t="str">
            <v>SEÑALES DE TRANSITO GRUPO 1 (75*75)</v>
          </cell>
        </row>
        <row r="216">
          <cell r="A216">
            <v>710.2</v>
          </cell>
          <cell r="B216" t="str">
            <v>SEÑALES DE TRANSITO GRUPO 2 (1.20*0.4)</v>
          </cell>
        </row>
        <row r="217">
          <cell r="A217">
            <v>710.3</v>
          </cell>
          <cell r="B217" t="str">
            <v>SEÑALES DE TRANSITO GRUPO 3 (SP-54 LA FERREA)</v>
          </cell>
        </row>
        <row r="218">
          <cell r="A218">
            <v>710.4</v>
          </cell>
          <cell r="B218" t="str">
            <v>SEÑALES DE TRANSITO GRUPO 4 (DELINEADORES DE CURVA)</v>
          </cell>
        </row>
        <row r="219">
          <cell r="A219">
            <v>710.5</v>
          </cell>
          <cell r="B219" t="str">
            <v>SEÑALES DE TRANSITO GRUPO 5 (INFORMATIVAS)</v>
          </cell>
        </row>
        <row r="220">
          <cell r="A220">
            <v>720</v>
          </cell>
          <cell r="B220" t="str">
            <v>POSTE DE KILOMETRAJE</v>
          </cell>
        </row>
        <row r="221">
          <cell r="A221">
            <v>730.1</v>
          </cell>
          <cell r="B221" t="str">
            <v>DEFENSAS METALICAS</v>
          </cell>
        </row>
        <row r="222">
          <cell r="A222">
            <v>730.2</v>
          </cell>
          <cell r="B222" t="str">
            <v>SECCION FINAL</v>
          </cell>
        </row>
        <row r="223">
          <cell r="A223">
            <v>740.1</v>
          </cell>
          <cell r="B223" t="str">
            <v>CAPTAFAROS</v>
          </cell>
        </row>
        <row r="224">
          <cell r="A224">
            <v>800.1</v>
          </cell>
          <cell r="B224" t="str">
            <v>CERCA DE ALAMBRE DE PUAS CON POSTES DE MADERA</v>
          </cell>
        </row>
        <row r="225">
          <cell r="A225">
            <v>800.2</v>
          </cell>
          <cell r="B225" t="str">
            <v>CERCA DE ALAMBRE DE PUAS CON POSTES DE CONCRETO</v>
          </cell>
        </row>
        <row r="226">
          <cell r="A226">
            <v>800.3</v>
          </cell>
          <cell r="B226" t="str">
            <v>CERCAS DE MALLA CON POSTES DE MADERA</v>
          </cell>
        </row>
        <row r="227">
          <cell r="A227">
            <v>800.4</v>
          </cell>
          <cell r="B227" t="str">
            <v>CERCAS DE MALLA CON POSTES DE CONCRETO</v>
          </cell>
        </row>
        <row r="228">
          <cell r="A228" t="str">
            <v>800P</v>
          </cell>
          <cell r="B228" t="str">
            <v>CERRAMIENTO EN MALLA ESLABONADA</v>
          </cell>
        </row>
        <row r="229">
          <cell r="A229">
            <v>810.1</v>
          </cell>
          <cell r="B229" t="str">
            <v>EMPRADIZACION DE TALUDES CON BLOQUES DE CESPED</v>
          </cell>
        </row>
        <row r="230">
          <cell r="A230" t="str">
            <v>810.1P</v>
          </cell>
          <cell r="B230" t="str">
            <v>EMPRADIZACION DE TALUDES CON BIOMANTO</v>
          </cell>
        </row>
        <row r="231">
          <cell r="A231">
            <v>810.2</v>
          </cell>
          <cell r="B231" t="str">
            <v>EMPRADIZACION DE TALUDES CON TIERRA ORGANICA Y SEMILLAS</v>
          </cell>
        </row>
        <row r="232">
          <cell r="A232" t="str">
            <v>815P</v>
          </cell>
          <cell r="B232" t="str">
            <v>ARBORIZACION</v>
          </cell>
        </row>
        <row r="233">
          <cell r="A233">
            <v>900.1</v>
          </cell>
          <cell r="B233" t="str">
            <v>TRANSPORTE DE MATERIALES PROVENIENTES DE LA EXPLAN, CANAL, PRESTA ENTRE 100 Y 1000 M</v>
          </cell>
        </row>
        <row r="234">
          <cell r="A234">
            <v>900.2</v>
          </cell>
          <cell r="B234" t="str">
            <v>TRANSPORTE DE MATERIALES PROVENIENTES DE LA EXPLAN, CANAL, PRESTA MAYOR A 1000 M</v>
          </cell>
        </row>
        <row r="235">
          <cell r="A235">
            <v>900.3</v>
          </cell>
          <cell r="B235" t="str">
            <v>TRANSPORTE DE MATERIAL PROVENIENTE DE DERRUMBES</v>
          </cell>
        </row>
        <row r="237">
          <cell r="A237">
            <v>730.2</v>
          </cell>
          <cell r="B237" t="str">
            <v>SECCION DE TOPE</v>
          </cell>
        </row>
        <row r="238">
          <cell r="A238" t="str">
            <v>1100P</v>
          </cell>
          <cell r="B238" t="str">
            <v>PINTURA MUROS</v>
          </cell>
        </row>
        <row r="239">
          <cell r="A239" t="str">
            <v>683,1P</v>
          </cell>
          <cell r="B239" t="str">
            <v>DRENAJES  EN TUBERÍA DE PVC 4"</v>
          </cell>
        </row>
        <row r="240">
          <cell r="A240" t="str">
            <v>510,5P</v>
          </cell>
          <cell r="B240" t="str">
            <v>PAVIMENTO ADOQUINES DE ARCILLA.</v>
          </cell>
        </row>
        <row r="241">
          <cell r="A241" t="str">
            <v>340,2P</v>
          </cell>
          <cell r="B241" t="str">
            <v>BASE ESTABILIZADA CON EMULSIÓN ASFÁLTICA BEE-2</v>
          </cell>
        </row>
        <row r="242">
          <cell r="A242" t="str">
            <v>660,1P</v>
          </cell>
          <cell r="B242" t="str">
            <v>TUBERÍA DE CONCRETO SIMPLE 200 MM</v>
          </cell>
        </row>
        <row r="243">
          <cell r="A243" t="str">
            <v>610.4P</v>
          </cell>
          <cell r="B243" t="str">
            <v>BOLSAS SUELO CEMENTO</v>
          </cell>
        </row>
        <row r="244">
          <cell r="A244" t="str">
            <v>465.1.P</v>
          </cell>
          <cell r="B244" t="str">
            <v xml:space="preserve">EXCAVACION Y RETIRO DEL PAVIMENTO EXISTENTE  INCLUYE COMPACTACION DE LA SUBRASANTE       </v>
          </cell>
        </row>
      </sheetData>
      <sheetData sheetId="4"/>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37-2002"/>
      <sheetName val="Cotiz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211</v>
          </cell>
          <cell r="D28">
            <v>211</v>
          </cell>
          <cell r="F28" t="str">
            <v>Remoción de derrumbes</v>
          </cell>
          <cell r="G28" t="str">
            <v>m3</v>
          </cell>
          <cell r="H28" t="str">
            <v>No incluye el transporte a distancias mayores a 100 ml</v>
          </cell>
        </row>
        <row r="29">
          <cell r="C29">
            <v>220</v>
          </cell>
          <cell r="D29">
            <v>220</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F31" t="str">
            <v>Pedraplén compacto</v>
          </cell>
          <cell r="G31" t="str">
            <v>m3</v>
          </cell>
          <cell r="H31" t="str">
            <v>No incluye la corona, el suministro de materiales y el transporte</v>
          </cell>
        </row>
        <row r="32">
          <cell r="C32">
            <v>221.2</v>
          </cell>
          <cell r="D32">
            <v>221</v>
          </cell>
          <cell r="F32" t="str">
            <v>Pedraplén suelto</v>
          </cell>
          <cell r="G32" t="str">
            <v>m3</v>
          </cell>
        </row>
        <row r="33">
          <cell r="C33">
            <v>230.1</v>
          </cell>
          <cell r="D33">
            <v>230</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F34" t="str">
            <v>Mejoramiento de la subrasante empleando únicamente material adicionado</v>
          </cell>
          <cell r="G34" t="str">
            <v>m3</v>
          </cell>
        </row>
        <row r="35">
          <cell r="C35">
            <v>310</v>
          </cell>
          <cell r="D35">
            <v>310</v>
          </cell>
          <cell r="F35" t="str">
            <v>Conformación de la calzada existente</v>
          </cell>
          <cell r="G35" t="str">
            <v>m2</v>
          </cell>
          <cell r="H35" t="str">
            <v>No incluye suministro transporte y colocación de los materiales de afirmado y subbase.</v>
          </cell>
        </row>
        <row r="36">
          <cell r="C36">
            <v>311</v>
          </cell>
          <cell r="D36">
            <v>311</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row>
        <row r="39">
          <cell r="C39">
            <v>312</v>
          </cell>
          <cell r="E39" t="str">
            <v>312P</v>
          </cell>
          <cell r="F39" t="str">
            <v>Relleno con material de afirmado para realce de cunetas</v>
          </cell>
          <cell r="G39" t="str">
            <v>m3</v>
          </cell>
        </row>
        <row r="40">
          <cell r="C40">
            <v>320.10000000000002</v>
          </cell>
          <cell r="D40">
            <v>320</v>
          </cell>
          <cell r="F40" t="str">
            <v>Subbase granular de C.B.R.&gt; 20%</v>
          </cell>
          <cell r="G40" t="str">
            <v>m3</v>
          </cell>
          <cell r="H40" t="str">
            <v>No incluye producto estabilizante</v>
          </cell>
        </row>
        <row r="41">
          <cell r="C41">
            <v>320.2</v>
          </cell>
          <cell r="D41">
            <v>320</v>
          </cell>
          <cell r="F41" t="str">
            <v>Subbase granular de C.B.R.&gt; 30%</v>
          </cell>
          <cell r="G41" t="str">
            <v>m3</v>
          </cell>
        </row>
        <row r="42">
          <cell r="C42">
            <v>320.3</v>
          </cell>
          <cell r="D42">
            <v>320</v>
          </cell>
          <cell r="F42" t="str">
            <v>Subbase granular de C.B.R.&gt; 40%</v>
          </cell>
          <cell r="G42" t="str">
            <v>m3</v>
          </cell>
        </row>
        <row r="43">
          <cell r="C43">
            <v>320.39999999999998</v>
          </cell>
          <cell r="D43">
            <v>320</v>
          </cell>
          <cell r="F43" t="str">
            <v>Subbase granular para bacheo</v>
          </cell>
          <cell r="G43" t="str">
            <v>m3</v>
          </cell>
        </row>
        <row r="44">
          <cell r="C44">
            <v>330.1</v>
          </cell>
          <cell r="D44">
            <v>330</v>
          </cell>
          <cell r="F44" t="str">
            <v>Base granular</v>
          </cell>
          <cell r="G44" t="str">
            <v>m3</v>
          </cell>
          <cell r="H44" t="str">
            <v>No incluye producto estabilizante</v>
          </cell>
        </row>
        <row r="45">
          <cell r="C45">
            <v>330.2</v>
          </cell>
          <cell r="D45">
            <v>330</v>
          </cell>
          <cell r="F45" t="str">
            <v>Base granular para bacheo</v>
          </cell>
          <cell r="G45" t="str">
            <v>m3</v>
          </cell>
        </row>
        <row r="46">
          <cell r="C46">
            <v>330.3</v>
          </cell>
          <cell r="D46">
            <v>330</v>
          </cell>
          <cell r="E46" t="str">
            <v>330P</v>
          </cell>
          <cell r="F46" t="str">
            <v>Base triturada</v>
          </cell>
          <cell r="G46" t="str">
            <v>m³</v>
          </cell>
        </row>
        <row r="47">
          <cell r="C47">
            <v>340.1</v>
          </cell>
          <cell r="D47">
            <v>340</v>
          </cell>
          <cell r="F47" t="str">
            <v>Base estabilizada con emulsión asfáltica tipo BEE-1</v>
          </cell>
          <cell r="G47" t="str">
            <v>m3</v>
          </cell>
          <cell r="H47" t="str">
            <v>No incluye la emulsión asfáltica</v>
          </cell>
        </row>
        <row r="48">
          <cell r="C48">
            <v>340.2</v>
          </cell>
          <cell r="D48">
            <v>340</v>
          </cell>
          <cell r="F48" t="str">
            <v>Base estabilizada con emulsión asfáltica tipo BEE-2</v>
          </cell>
          <cell r="G48" t="str">
            <v>m3</v>
          </cell>
        </row>
        <row r="49">
          <cell r="C49">
            <v>340.3</v>
          </cell>
          <cell r="D49">
            <v>340</v>
          </cell>
          <cell r="F49" t="str">
            <v>Base estabilizada con emulsión asfáltica tipo BEE-3</v>
          </cell>
          <cell r="G49" t="str">
            <v>m3</v>
          </cell>
        </row>
        <row r="50">
          <cell r="C50">
            <v>341.1</v>
          </cell>
          <cell r="D50">
            <v>341</v>
          </cell>
          <cell r="F50" t="str">
            <v>Base estabilizada con cemento</v>
          </cell>
          <cell r="G50" t="str">
            <v>m3</v>
          </cell>
        </row>
        <row r="51">
          <cell r="C51">
            <v>341.2</v>
          </cell>
          <cell r="D51">
            <v>341</v>
          </cell>
          <cell r="F51" t="str">
            <v>Cemento</v>
          </cell>
          <cell r="G51" t="str">
            <v>Kg</v>
          </cell>
        </row>
        <row r="52">
          <cell r="C52">
            <v>341.3</v>
          </cell>
          <cell r="D52">
            <v>341</v>
          </cell>
          <cell r="F52" t="str">
            <v xml:space="preserve">Base estabilizada fresado-cemento(3%) con adición de base granular(10%) </v>
          </cell>
          <cell r="G52" t="str">
            <v>m3</v>
          </cell>
        </row>
        <row r="53">
          <cell r="C53">
            <v>342.1</v>
          </cell>
          <cell r="D53">
            <v>342</v>
          </cell>
          <cell r="F53" t="str">
            <v>Base estabilizada con compuestos multienzimáticos orgánicos tipo BEMO-1</v>
          </cell>
          <cell r="G53" t="str">
            <v>m3</v>
          </cell>
        </row>
        <row r="54">
          <cell r="C54">
            <v>342.2</v>
          </cell>
          <cell r="D54">
            <v>342</v>
          </cell>
          <cell r="F54" t="str">
            <v>Base estabilizada con compuestos multienzimáticos orgánicos tipo BEMO-2</v>
          </cell>
          <cell r="G54" t="str">
            <v>m3</v>
          </cell>
        </row>
        <row r="55">
          <cell r="C55">
            <v>342.3</v>
          </cell>
          <cell r="D55">
            <v>342</v>
          </cell>
          <cell r="F55" t="str">
            <v>Compuesto multienzimático orgánico</v>
          </cell>
          <cell r="G55" t="str">
            <v>Cl</v>
          </cell>
        </row>
        <row r="56">
          <cell r="C56">
            <v>410</v>
          </cell>
          <cell r="D56">
            <v>410</v>
          </cell>
          <cell r="F56" t="str">
            <v>Cemento asfáltico</v>
          </cell>
          <cell r="G56" t="str">
            <v>Kg</v>
          </cell>
        </row>
        <row r="57">
          <cell r="C57">
            <v>411.1</v>
          </cell>
          <cell r="D57">
            <v>411</v>
          </cell>
          <cell r="F57" t="str">
            <v>Emulsión asfáltica de rotura media CRM</v>
          </cell>
          <cell r="G57" t="str">
            <v>Lt</v>
          </cell>
        </row>
        <row r="58">
          <cell r="C58">
            <v>411.2</v>
          </cell>
          <cell r="D58">
            <v>411</v>
          </cell>
          <cell r="F58" t="str">
            <v>Emulsión asfáltica de rotura lenta CRL-1</v>
          </cell>
          <cell r="G58" t="str">
            <v>Lt</v>
          </cell>
        </row>
        <row r="59">
          <cell r="C59">
            <v>411.3</v>
          </cell>
          <cell r="D59">
            <v>411</v>
          </cell>
          <cell r="F59" t="str">
            <v>Emulsión asfáltica de rotura lenta CRL-1h</v>
          </cell>
          <cell r="G59" t="str">
            <v>Lt</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F62" t="str">
            <v>Imprimación</v>
          </cell>
          <cell r="G62" t="str">
            <v>m2</v>
          </cell>
        </row>
        <row r="63">
          <cell r="C63">
            <v>421</v>
          </cell>
          <cell r="D63">
            <v>421</v>
          </cell>
          <cell r="F63" t="str">
            <v>Riego de liga</v>
          </cell>
          <cell r="G63" t="str">
            <v>m2</v>
          </cell>
        </row>
        <row r="64">
          <cell r="C64">
            <v>421.1</v>
          </cell>
          <cell r="D64">
            <v>421</v>
          </cell>
          <cell r="F64" t="str">
            <v>Riego de liga (cemento asfáltico)</v>
          </cell>
          <cell r="G64" t="str">
            <v>m2</v>
          </cell>
        </row>
        <row r="65">
          <cell r="C65">
            <v>421.2</v>
          </cell>
          <cell r="D65">
            <v>421</v>
          </cell>
          <cell r="F65" t="str">
            <v>Riego de liga (emulsión asfáltica)</v>
          </cell>
          <cell r="G65" t="str">
            <v>m2</v>
          </cell>
        </row>
        <row r="66">
          <cell r="C66">
            <v>430</v>
          </cell>
          <cell r="D66">
            <v>430</v>
          </cell>
          <cell r="F66" t="str">
            <v>Tratamiento superficial simple</v>
          </cell>
          <cell r="G66" t="str">
            <v>m2</v>
          </cell>
        </row>
        <row r="67">
          <cell r="C67">
            <v>431</v>
          </cell>
          <cell r="D67">
            <v>431</v>
          </cell>
          <cell r="F67" t="str">
            <v>Tratamiento superficial doble</v>
          </cell>
          <cell r="G67" t="str">
            <v>m2</v>
          </cell>
        </row>
        <row r="68">
          <cell r="C68">
            <v>432</v>
          </cell>
          <cell r="D68">
            <v>432</v>
          </cell>
          <cell r="F68" t="str">
            <v>Sello de arena - asfalto</v>
          </cell>
          <cell r="G68" t="str">
            <v>m2</v>
          </cell>
        </row>
        <row r="69">
          <cell r="C69">
            <v>432.1</v>
          </cell>
          <cell r="E69" t="str">
            <v>432P</v>
          </cell>
          <cell r="F69" t="str">
            <v>Sello de fisuras con emulsión asfáltica tipo CRL-PM</v>
          </cell>
          <cell r="G69" t="str">
            <v>m2</v>
          </cell>
        </row>
        <row r="70">
          <cell r="C70">
            <v>433</v>
          </cell>
          <cell r="D70">
            <v>433</v>
          </cell>
          <cell r="F70" t="str">
            <v>Lechada asfáltica</v>
          </cell>
          <cell r="G70" t="str">
            <v>m2</v>
          </cell>
        </row>
        <row r="71">
          <cell r="C71">
            <v>434</v>
          </cell>
          <cell r="E71" t="str">
            <v>434P</v>
          </cell>
          <cell r="F71" t="str">
            <v>Sello de grietas</v>
          </cell>
          <cell r="G71" t="str">
            <v>ml</v>
          </cell>
        </row>
        <row r="72">
          <cell r="C72">
            <v>435</v>
          </cell>
          <cell r="E72" t="str">
            <v>435P</v>
          </cell>
          <cell r="F72" t="str">
            <v>Sello de juntas de pavimento de concreto hidráulico</v>
          </cell>
          <cell r="G72" t="str">
            <v>ml</v>
          </cell>
        </row>
        <row r="73">
          <cell r="C73">
            <v>440.1</v>
          </cell>
          <cell r="D73">
            <v>440</v>
          </cell>
          <cell r="F73" t="str">
            <v>Mezcla densa en frío tipo MDF-1</v>
          </cell>
          <cell r="G73" t="str">
            <v>m3</v>
          </cell>
          <cell r="H73" t="str">
            <v>No incluye suministro y almacenamiento del cemento asfáltico</v>
          </cell>
        </row>
        <row r="74">
          <cell r="C74">
            <v>440.2</v>
          </cell>
          <cell r="D74">
            <v>440</v>
          </cell>
          <cell r="F74" t="str">
            <v>Mezcla densa en frío tipo MDF-2</v>
          </cell>
          <cell r="G74" t="str">
            <v>m3</v>
          </cell>
        </row>
        <row r="75">
          <cell r="C75">
            <v>440.3</v>
          </cell>
          <cell r="D75">
            <v>440</v>
          </cell>
          <cell r="F75" t="str">
            <v>Mezcla densa en frío tipo MDF-3</v>
          </cell>
          <cell r="G75" t="str">
            <v>m3</v>
          </cell>
        </row>
        <row r="76">
          <cell r="C76">
            <v>440.5</v>
          </cell>
          <cell r="D76">
            <v>440</v>
          </cell>
          <cell r="F76" t="str">
            <v>Mezcla densa en frío para bacheo</v>
          </cell>
          <cell r="G76" t="str">
            <v>m3</v>
          </cell>
        </row>
        <row r="77">
          <cell r="C77">
            <v>441.1</v>
          </cell>
          <cell r="D77">
            <v>441</v>
          </cell>
          <cell r="F77" t="str">
            <v>Mezcla abierta en frío tipo MAF-1</v>
          </cell>
          <cell r="G77" t="str">
            <v>m3</v>
          </cell>
        </row>
        <row r="78">
          <cell r="C78">
            <v>441.2</v>
          </cell>
          <cell r="D78">
            <v>441</v>
          </cell>
          <cell r="F78" t="str">
            <v>Mezcla abierta en frío tipo MAF-2</v>
          </cell>
          <cell r="G78" t="str">
            <v>m3</v>
          </cell>
        </row>
        <row r="79">
          <cell r="C79">
            <v>441.3</v>
          </cell>
          <cell r="D79">
            <v>441</v>
          </cell>
          <cell r="F79" t="str">
            <v>Mezcla abierta en frío tipo MAF-3</v>
          </cell>
          <cell r="G79" t="str">
            <v>m3</v>
          </cell>
        </row>
        <row r="80">
          <cell r="C80">
            <v>441.4</v>
          </cell>
          <cell r="D80">
            <v>441</v>
          </cell>
          <cell r="F80" t="str">
            <v>Mezcla abierta en frío para bacheo</v>
          </cell>
          <cell r="G80" t="str">
            <v>m3</v>
          </cell>
        </row>
        <row r="81">
          <cell r="C81">
            <v>450.1</v>
          </cell>
          <cell r="D81">
            <v>450</v>
          </cell>
          <cell r="F81" t="str">
            <v>Mezcla densa en caliente tipo MDC-1</v>
          </cell>
          <cell r="G81" t="str">
            <v>m3</v>
          </cell>
        </row>
        <row r="82">
          <cell r="C82">
            <v>450.2</v>
          </cell>
          <cell r="D82">
            <v>450</v>
          </cell>
          <cell r="F82" t="str">
            <v>Mezcla densa en caliente tipo MDC-2</v>
          </cell>
          <cell r="G82" t="str">
            <v>m3</v>
          </cell>
        </row>
        <row r="83">
          <cell r="C83">
            <v>450.3</v>
          </cell>
          <cell r="D83">
            <v>450</v>
          </cell>
          <cell r="F83" t="str">
            <v>Mezcla densa en caliente tipo MDC-3</v>
          </cell>
          <cell r="G83" t="str">
            <v>m3</v>
          </cell>
        </row>
        <row r="84">
          <cell r="C84">
            <v>450.4</v>
          </cell>
          <cell r="D84">
            <v>450</v>
          </cell>
          <cell r="F84" t="str">
            <v>Mezcla densa en caliente para bacheo</v>
          </cell>
          <cell r="G84" t="str">
            <v>m3</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t="str">
            <v>Mezcla densa en caliente tipo MDC-1 para bacheo</v>
          </cell>
          <cell r="G90" t="str">
            <v>m3</v>
          </cell>
          <cell r="H90" t="str">
            <v>Incluye riego de liga, suministro y transporte del cemento asfáltico</v>
          </cell>
        </row>
        <row r="91">
          <cell r="C91">
            <v>450.12</v>
          </cell>
          <cell r="D91">
            <v>450</v>
          </cell>
          <cell r="E91" t="str">
            <v>450P-3</v>
          </cell>
          <cell r="F91" t="str">
            <v>Mezcla densa en caliente tipo MDC-1 para bacheo</v>
          </cell>
          <cell r="G91" t="str">
            <v>m3</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t="str">
            <v>m3</v>
          </cell>
          <cell r="H102" t="str">
            <v>Incluye estudios y diseños y suministro y transporte del cemento asfáltico</v>
          </cell>
        </row>
        <row r="103">
          <cell r="C103">
            <v>450.25</v>
          </cell>
          <cell r="D103">
            <v>450</v>
          </cell>
          <cell r="E103" t="str">
            <v>450P</v>
          </cell>
          <cell r="F103" t="str">
            <v>Parcheo con mezcla densa en caliente tipo MDC-2</v>
          </cell>
          <cell r="G103" t="str">
            <v>m3</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t="str">
            <v>m3</v>
          </cell>
          <cell r="H104" t="str">
            <v>Incluye estudios y diseños, suministro y transporte del cemento asfáltico</v>
          </cell>
        </row>
        <row r="105">
          <cell r="C105">
            <v>450.27</v>
          </cell>
          <cell r="D105">
            <v>450</v>
          </cell>
          <cell r="E105" t="str">
            <v>450P-1</v>
          </cell>
          <cell r="F105" t="str">
            <v>Mezcla densa en caliente tipo MDC-1</v>
          </cell>
          <cell r="G105" t="str">
            <v>m3</v>
          </cell>
          <cell r="H105" t="str">
            <v>Incluye estudios y diseños, riego de liga, suministro y transporte del cemento asfáltico</v>
          </cell>
        </row>
        <row r="106">
          <cell r="C106">
            <v>450.28</v>
          </cell>
          <cell r="D106">
            <v>450</v>
          </cell>
          <cell r="E106" t="str">
            <v>450P-1</v>
          </cell>
          <cell r="F106" t="str">
            <v>Mezcla densa en caliente tipo MDC-3</v>
          </cell>
          <cell r="G106" t="str">
            <v>m3</v>
          </cell>
          <cell r="H106" t="str">
            <v>Incluye estudios y diseños, suministro y transporte del cemento asfáltico</v>
          </cell>
        </row>
        <row r="107">
          <cell r="C107">
            <v>450.29</v>
          </cell>
          <cell r="D107">
            <v>450</v>
          </cell>
          <cell r="E107" t="str">
            <v>450P-3</v>
          </cell>
          <cell r="F107" t="str">
            <v>Mezcla densa en caliente tipo MDC-2 para bacheo</v>
          </cell>
          <cell r="G107" t="str">
            <v>m3</v>
          </cell>
          <cell r="H107" t="str">
            <v>Incluye suministro y transporte del cemento asfáltico</v>
          </cell>
        </row>
        <row r="108">
          <cell r="C108">
            <v>451.1</v>
          </cell>
          <cell r="D108">
            <v>451</v>
          </cell>
          <cell r="F108" t="str">
            <v>Mezcla abierta en caliente tipo MAC-1</v>
          </cell>
          <cell r="G108" t="str">
            <v>m3</v>
          </cell>
        </row>
        <row r="109">
          <cell r="C109">
            <v>451.2</v>
          </cell>
          <cell r="D109">
            <v>451</v>
          </cell>
          <cell r="F109" t="str">
            <v>Mezcla abierta en caliente tipo MAC-2</v>
          </cell>
          <cell r="G109" t="str">
            <v>m3</v>
          </cell>
        </row>
        <row r="110">
          <cell r="C110">
            <v>451.3</v>
          </cell>
          <cell r="D110">
            <v>451</v>
          </cell>
          <cell r="F110" t="str">
            <v>Mezcla abierta en caliente tipo MAC-3</v>
          </cell>
          <cell r="G110" t="str">
            <v>m3</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F112" t="str">
            <v>Fresado de pavimento asfáltico</v>
          </cell>
          <cell r="G112" t="str">
            <v>m2</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t="str">
            <v>Pavimento asfáltico reciclado en caliente tipo MDC-1</v>
          </cell>
          <cell r="G120" t="str">
            <v>m3</v>
          </cell>
          <cell r="H120" t="str">
            <v>No incluye suministro y almacenamiento del cemento asfáltico o la emulsión. Tampoco el agente rejuvenecedor</v>
          </cell>
        </row>
        <row r="121">
          <cell r="C121">
            <v>462.2</v>
          </cell>
          <cell r="D121">
            <v>462</v>
          </cell>
          <cell r="F121" t="str">
            <v>Pavimento asfáltico reciclado en caliente tipo MDC-2</v>
          </cell>
          <cell r="G121" t="str">
            <v>m3</v>
          </cell>
        </row>
        <row r="122">
          <cell r="C122">
            <v>462.3</v>
          </cell>
          <cell r="D122">
            <v>462</v>
          </cell>
          <cell r="F122" t="str">
            <v>Pavimento asfáltico reciclado en caliente tipo MDC-3</v>
          </cell>
          <cell r="G122" t="str">
            <v>m3</v>
          </cell>
        </row>
        <row r="123">
          <cell r="C123">
            <v>462.4</v>
          </cell>
          <cell r="D123">
            <v>462</v>
          </cell>
          <cell r="F123" t="str">
            <v>Pavimento asfáltico reciclado en caliente para bacheo</v>
          </cell>
          <cell r="G123" t="str">
            <v>m3</v>
          </cell>
        </row>
        <row r="124">
          <cell r="C124">
            <v>470</v>
          </cell>
          <cell r="E124" t="str">
            <v>470P</v>
          </cell>
          <cell r="F124" t="str">
            <v>Asfalto Natural (Asfaltita)</v>
          </cell>
          <cell r="G124" t="str">
            <v>m3</v>
          </cell>
        </row>
        <row r="125">
          <cell r="C125">
            <v>500</v>
          </cell>
          <cell r="D125">
            <v>500</v>
          </cell>
          <cell r="F125" t="str">
            <v>Pavimento de concreto hidráulico</v>
          </cell>
          <cell r="G125" t="str">
            <v>m3</v>
          </cell>
          <cell r="H125" t="str">
            <v>No incluye la preparación de la superficie existente</v>
          </cell>
        </row>
        <row r="126">
          <cell r="C126">
            <v>501</v>
          </cell>
          <cell r="E126" t="str">
            <v>501P</v>
          </cell>
          <cell r="F126" t="str">
            <v>Corte en losas de pavimento rígido</v>
          </cell>
          <cell r="G126" t="str">
            <v>ml</v>
          </cell>
        </row>
        <row r="127">
          <cell r="C127">
            <v>510</v>
          </cell>
          <cell r="D127">
            <v>510</v>
          </cell>
          <cell r="F127" t="str">
            <v>Pavimento de adoquines de concreto</v>
          </cell>
          <cell r="G127" t="str">
            <v>m2</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row>
        <row r="129">
          <cell r="C129">
            <v>510.2</v>
          </cell>
          <cell r="D129">
            <v>510</v>
          </cell>
          <cell r="E129" t="str">
            <v>510P</v>
          </cell>
          <cell r="F129" t="str">
            <v>Andenes en adoquín estructural vehicular Tipo 1</v>
          </cell>
          <cell r="G129" t="str">
            <v>m2</v>
          </cell>
        </row>
        <row r="130">
          <cell r="C130">
            <v>510.3</v>
          </cell>
          <cell r="D130">
            <v>510</v>
          </cell>
          <cell r="E130" t="str">
            <v>510P</v>
          </cell>
          <cell r="F130" t="str">
            <v>Andenes en adoquín estructural vehicular Tipo 2</v>
          </cell>
          <cell r="G130" t="str">
            <v>m2</v>
          </cell>
        </row>
        <row r="131">
          <cell r="C131">
            <v>600.1</v>
          </cell>
          <cell r="D131">
            <v>600</v>
          </cell>
          <cell r="F131" t="str">
            <v>Excavaciones varias sin clasificar</v>
          </cell>
          <cell r="G131" t="str">
            <v>m3</v>
          </cell>
        </row>
        <row r="132">
          <cell r="C132">
            <v>600.20000000000005</v>
          </cell>
          <cell r="D132">
            <v>600</v>
          </cell>
          <cell r="F132" t="str">
            <v>Excavaciones varias en roca en seco</v>
          </cell>
          <cell r="G132" t="str">
            <v>m3</v>
          </cell>
        </row>
        <row r="133">
          <cell r="C133">
            <v>600.29999999999995</v>
          </cell>
          <cell r="D133">
            <v>600</v>
          </cell>
          <cell r="F133" t="str">
            <v>Excavaciones varias en roca bajo agua</v>
          </cell>
          <cell r="G133" t="str">
            <v>m3</v>
          </cell>
        </row>
        <row r="134">
          <cell r="C134">
            <v>600.4</v>
          </cell>
          <cell r="D134">
            <v>600</v>
          </cell>
          <cell r="F134" t="str">
            <v>Excavaciones varias en material común en seco</v>
          </cell>
          <cell r="G134" t="str">
            <v>m3</v>
          </cell>
        </row>
        <row r="135">
          <cell r="C135">
            <v>600.5</v>
          </cell>
          <cell r="D135">
            <v>600</v>
          </cell>
          <cell r="F135" t="str">
            <v>Excavaciones varias en material común bajo agua</v>
          </cell>
          <cell r="G135" t="str">
            <v>m3</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F140" t="str">
            <v>Excavaciones varias en roca en seco</v>
          </cell>
          <cell r="G140" t="str">
            <v>m3</v>
          </cell>
        </row>
        <row r="141">
          <cell r="C141">
            <v>601.20000000000005</v>
          </cell>
          <cell r="D141">
            <v>601</v>
          </cell>
          <cell r="F141" t="str">
            <v>Excavaciones varias en roca bajo agua</v>
          </cell>
          <cell r="G141" t="str">
            <v>m3</v>
          </cell>
        </row>
        <row r="142">
          <cell r="C142">
            <v>601.29999999999995</v>
          </cell>
          <cell r="D142">
            <v>601</v>
          </cell>
          <cell r="F142" t="str">
            <v>Excavaciones varias en material común en seco</v>
          </cell>
          <cell r="G142" t="str">
            <v>m3</v>
          </cell>
        </row>
        <row r="143">
          <cell r="C143">
            <v>601.4</v>
          </cell>
          <cell r="D143">
            <v>601</v>
          </cell>
          <cell r="F143" t="str">
            <v>Excavaciones varias en material común bajo agua</v>
          </cell>
          <cell r="G143" t="str">
            <v>m3</v>
          </cell>
        </row>
        <row r="144">
          <cell r="C144">
            <v>610.1</v>
          </cell>
          <cell r="D144">
            <v>610</v>
          </cell>
          <cell r="F144" t="str">
            <v>Rellenos para estructuras</v>
          </cell>
          <cell r="G144" t="str">
            <v>m3</v>
          </cell>
          <cell r="H144" t="str">
            <v>No incluye la preparación de la superficie sobre la que irá el relleno.</v>
          </cell>
        </row>
        <row r="145">
          <cell r="C145">
            <v>610.20000000000005</v>
          </cell>
          <cell r="D145">
            <v>610</v>
          </cell>
          <cell r="F145" t="str">
            <v>Material filtrante</v>
          </cell>
          <cell r="G145" t="str">
            <v>m3</v>
          </cell>
        </row>
        <row r="146">
          <cell r="C146">
            <v>612</v>
          </cell>
          <cell r="E146" t="str">
            <v>612P</v>
          </cell>
          <cell r="F146" t="str">
            <v>Geobloques</v>
          </cell>
          <cell r="G146" t="str">
            <v>m3</v>
          </cell>
        </row>
        <row r="147">
          <cell r="C147">
            <v>620.1</v>
          </cell>
          <cell r="D147">
            <v>620</v>
          </cell>
          <cell r="F147" t="str">
            <v>Pilotes prefabricados de concreto</v>
          </cell>
          <cell r="G147" t="str">
            <v>ml</v>
          </cell>
        </row>
        <row r="148">
          <cell r="C148">
            <v>620.20000000000005</v>
          </cell>
          <cell r="D148">
            <v>620</v>
          </cell>
          <cell r="F148" t="str">
            <v>Extensión de pilotes</v>
          </cell>
          <cell r="G148" t="str">
            <v>ml</v>
          </cell>
        </row>
        <row r="149">
          <cell r="C149">
            <v>620.29999999999995</v>
          </cell>
          <cell r="D149">
            <v>620</v>
          </cell>
          <cell r="F149" t="str">
            <v>Prueba de carga</v>
          </cell>
          <cell r="G149" t="str">
            <v>Un</v>
          </cell>
        </row>
        <row r="150">
          <cell r="C150">
            <v>621.1</v>
          </cell>
          <cell r="D150">
            <v>621</v>
          </cell>
          <cell r="F150" t="str">
            <v>Pilote de concreto fundido in-situ de diámetro____</v>
          </cell>
          <cell r="G150" t="str">
            <v>ml</v>
          </cell>
        </row>
        <row r="151">
          <cell r="C151">
            <v>621.20000000000005</v>
          </cell>
          <cell r="D151">
            <v>621</v>
          </cell>
          <cell r="F151" t="str">
            <v>Base acampanada</v>
          </cell>
          <cell r="G151" t="str">
            <v>m3</v>
          </cell>
        </row>
        <row r="152">
          <cell r="C152">
            <v>621.29999999999995</v>
          </cell>
          <cell r="D152">
            <v>621</v>
          </cell>
          <cell r="F152" t="str">
            <v>Pilote de prueba de diámetro ____</v>
          </cell>
          <cell r="G152" t="str">
            <v>ml</v>
          </cell>
        </row>
        <row r="153">
          <cell r="C153">
            <v>621.4</v>
          </cell>
          <cell r="D153">
            <v>621</v>
          </cell>
          <cell r="F153" t="str">
            <v>Base acampanada de prueba</v>
          </cell>
          <cell r="G153" t="str">
            <v>m3</v>
          </cell>
        </row>
        <row r="154">
          <cell r="C154">
            <v>621.5</v>
          </cell>
          <cell r="D154">
            <v>621</v>
          </cell>
          <cell r="F154" t="str">
            <v>Camisa permanente de diámetro exterior ____</v>
          </cell>
          <cell r="G154" t="str">
            <v>ml</v>
          </cell>
        </row>
        <row r="155">
          <cell r="C155">
            <v>621.6</v>
          </cell>
          <cell r="D155">
            <v>621</v>
          </cell>
          <cell r="F155" t="str">
            <v>Prueba de carga</v>
          </cell>
          <cell r="G155" t="str">
            <v>Un</v>
          </cell>
        </row>
        <row r="156">
          <cell r="C156">
            <v>622.1</v>
          </cell>
          <cell r="D156">
            <v>622</v>
          </cell>
          <cell r="F156" t="str">
            <v>Tablestacado de madera</v>
          </cell>
          <cell r="G156" t="str">
            <v>m2</v>
          </cell>
        </row>
        <row r="157">
          <cell r="C157">
            <v>622.20000000000005</v>
          </cell>
          <cell r="D157">
            <v>622</v>
          </cell>
          <cell r="F157" t="str">
            <v>Tablestacado metálico</v>
          </cell>
          <cell r="G157" t="str">
            <v>m2</v>
          </cell>
        </row>
        <row r="158">
          <cell r="C158">
            <v>622.29999999999995</v>
          </cell>
          <cell r="D158">
            <v>622</v>
          </cell>
          <cell r="F158" t="str">
            <v>Tablestacado de concreto reforzado</v>
          </cell>
          <cell r="G158" t="str">
            <v>m2</v>
          </cell>
        </row>
        <row r="159">
          <cell r="C159">
            <v>622.4</v>
          </cell>
          <cell r="D159">
            <v>622</v>
          </cell>
          <cell r="F159" t="str">
            <v>Tablestacado de concreto preesforzado</v>
          </cell>
          <cell r="G159" t="str">
            <v>m2</v>
          </cell>
        </row>
        <row r="160">
          <cell r="C160">
            <v>622.5</v>
          </cell>
          <cell r="D160">
            <v>622</v>
          </cell>
          <cell r="F160" t="str">
            <v>Corte del extremo superior del elemento</v>
          </cell>
          <cell r="G160" t="str">
            <v>ml</v>
          </cell>
        </row>
        <row r="161">
          <cell r="C161">
            <v>622.6</v>
          </cell>
          <cell r="D161">
            <v>622</v>
          </cell>
          <cell r="E161" t="str">
            <v>622P</v>
          </cell>
          <cell r="F161" t="str">
            <v>Tablestacado metálico</v>
          </cell>
          <cell r="G161" t="str">
            <v>ml</v>
          </cell>
          <cell r="H161" t="str">
            <v>La unidad de medida es el metro lineal</v>
          </cell>
        </row>
        <row r="162">
          <cell r="C162">
            <v>623.1</v>
          </cell>
          <cell r="E162" t="str">
            <v>623P</v>
          </cell>
          <cell r="F162" t="str">
            <v>Suministro e hincamiento de rieles</v>
          </cell>
          <cell r="G162" t="str">
            <v>ml</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682</v>
          </cell>
          <cell r="D229">
            <v>682</v>
          </cell>
          <cell r="F229" t="str">
            <v>Muro de contención de suelo reforzado con geotextil</v>
          </cell>
          <cell r="G229" t="str">
            <v>m3</v>
          </cell>
          <cell r="H229" t="str">
            <v>No incluye geotextil ni recubrimiento del muro</v>
          </cell>
        </row>
        <row r="230">
          <cell r="C230">
            <v>682.1</v>
          </cell>
          <cell r="E230" t="str">
            <v>682P</v>
          </cell>
          <cell r="F230" t="str">
            <v>Geotextil para refuerzo</v>
          </cell>
          <cell r="G230" t="str">
            <v>m²</v>
          </cell>
        </row>
        <row r="231">
          <cell r="C231">
            <v>682.2</v>
          </cell>
          <cell r="E231" t="str">
            <v>682P</v>
          </cell>
          <cell r="F231" t="str">
            <v>Suministro y colocación de malla de gallinero recubierta con mortero</v>
          </cell>
          <cell r="G231" t="str">
            <v>m²</v>
          </cell>
        </row>
        <row r="232">
          <cell r="C232">
            <v>682.3</v>
          </cell>
          <cell r="E232" t="str">
            <v>682P</v>
          </cell>
          <cell r="F232" t="str">
            <v>Relleno para muro de tierra</v>
          </cell>
          <cell r="G232" t="str">
            <v>m³</v>
          </cell>
        </row>
        <row r="233">
          <cell r="C233">
            <v>683</v>
          </cell>
          <cell r="E233" t="str">
            <v>683P</v>
          </cell>
          <cell r="F233" t="str">
            <v>Bolsacretos en concreto Clase F</v>
          </cell>
          <cell r="G233" t="str">
            <v>m3</v>
          </cell>
        </row>
        <row r="234">
          <cell r="C234">
            <v>683.1</v>
          </cell>
          <cell r="E234" t="str">
            <v>683P-1</v>
          </cell>
          <cell r="F234" t="str">
            <v>Bolsacretos en concreto Clase D</v>
          </cell>
          <cell r="G234" t="str">
            <v>m³</v>
          </cell>
        </row>
        <row r="235">
          <cell r="C235">
            <v>683.2</v>
          </cell>
          <cell r="E235" t="str">
            <v>683P-1</v>
          </cell>
          <cell r="F235" t="str">
            <v>Bolsacretos en concreto Clase E</v>
          </cell>
          <cell r="G235" t="str">
            <v>m³</v>
          </cell>
        </row>
        <row r="236">
          <cell r="C236">
            <v>700.1</v>
          </cell>
          <cell r="D236">
            <v>700</v>
          </cell>
          <cell r="F236" t="str">
            <v>Línea de demarcación</v>
          </cell>
          <cell r="G236" t="str">
            <v>ml</v>
          </cell>
        </row>
        <row r="237">
          <cell r="C237">
            <v>700.2</v>
          </cell>
          <cell r="D237">
            <v>700</v>
          </cell>
          <cell r="F237" t="str">
            <v>Marca vial</v>
          </cell>
          <cell r="G237" t="str">
            <v>m2</v>
          </cell>
        </row>
        <row r="238">
          <cell r="C238">
            <v>700.3</v>
          </cell>
          <cell r="D238">
            <v>700</v>
          </cell>
          <cell r="E238" t="str">
            <v>700P</v>
          </cell>
          <cell r="F238" t="str">
            <v>Línea de demarcación sobre concreto rígido</v>
          </cell>
          <cell r="G238" t="str">
            <v>ml</v>
          </cell>
        </row>
        <row r="239">
          <cell r="C239">
            <v>701</v>
          </cell>
          <cell r="D239">
            <v>701</v>
          </cell>
          <cell r="F239" t="str">
            <v>Tacha reflectiva</v>
          </cell>
          <cell r="G239" t="str">
            <v>Un</v>
          </cell>
        </row>
        <row r="240">
          <cell r="C240">
            <v>710.1</v>
          </cell>
          <cell r="D240">
            <v>710</v>
          </cell>
          <cell r="F240" t="str">
            <v>Señal de tránsito grupo I</v>
          </cell>
          <cell r="G240" t="str">
            <v>Un</v>
          </cell>
        </row>
        <row r="241">
          <cell r="C241">
            <v>710.2</v>
          </cell>
          <cell r="D241">
            <v>710</v>
          </cell>
          <cell r="F241" t="str">
            <v>Señal de tránsito grupo II</v>
          </cell>
          <cell r="G241" t="str">
            <v>Un</v>
          </cell>
        </row>
        <row r="242">
          <cell r="C242">
            <v>710.3</v>
          </cell>
          <cell r="D242">
            <v>710</v>
          </cell>
          <cell r="F242" t="str">
            <v>Señal de tránsito grupo III</v>
          </cell>
          <cell r="G242" t="str">
            <v>Un</v>
          </cell>
        </row>
        <row r="243">
          <cell r="C243">
            <v>710.4</v>
          </cell>
          <cell r="D243">
            <v>710</v>
          </cell>
          <cell r="F243" t="str">
            <v>Señal de tránsito grupo IV</v>
          </cell>
          <cell r="G243" t="str">
            <v>Un</v>
          </cell>
        </row>
        <row r="244">
          <cell r="C244">
            <v>710.5</v>
          </cell>
          <cell r="D244">
            <v>710</v>
          </cell>
          <cell r="F244" t="str">
            <v>Señal de tránsito grupo V</v>
          </cell>
          <cell r="G244" t="str">
            <v>m2</v>
          </cell>
        </row>
        <row r="245">
          <cell r="C245">
            <v>710.6</v>
          </cell>
          <cell r="D245">
            <v>710</v>
          </cell>
          <cell r="E245" t="str">
            <v>710P</v>
          </cell>
          <cell r="F245" t="str">
            <v>Suministro e intalación de pasavías</v>
          </cell>
          <cell r="G245" t="str">
            <v>Un</v>
          </cell>
        </row>
        <row r="246">
          <cell r="C246">
            <v>720</v>
          </cell>
          <cell r="D246">
            <v>720</v>
          </cell>
          <cell r="F246" t="str">
            <v>Poste de kilometraje</v>
          </cell>
          <cell r="G246" t="str">
            <v>Un</v>
          </cell>
        </row>
        <row r="247">
          <cell r="C247">
            <v>730.1</v>
          </cell>
          <cell r="D247">
            <v>730</v>
          </cell>
          <cell r="F247" t="str">
            <v>Defensa metálica</v>
          </cell>
          <cell r="G247" t="str">
            <v>ml</v>
          </cell>
        </row>
        <row r="248">
          <cell r="C248">
            <v>730.2</v>
          </cell>
          <cell r="D248">
            <v>730</v>
          </cell>
          <cell r="F248" t="str">
            <v>Sección final</v>
          </cell>
          <cell r="G248" t="str">
            <v>Un</v>
          </cell>
        </row>
        <row r="249">
          <cell r="C249">
            <v>730.3</v>
          </cell>
          <cell r="D249">
            <v>730</v>
          </cell>
          <cell r="F249" t="str">
            <v>Sección de tope</v>
          </cell>
          <cell r="G249" t="str">
            <v>Un</v>
          </cell>
        </row>
        <row r="250">
          <cell r="C250">
            <v>731</v>
          </cell>
          <cell r="E250" t="str">
            <v>731P</v>
          </cell>
          <cell r="F250" t="str">
            <v>Amortiguadores para defensa metálica</v>
          </cell>
          <cell r="G250" t="str">
            <v>Un</v>
          </cell>
        </row>
        <row r="251">
          <cell r="C251">
            <v>740</v>
          </cell>
          <cell r="D251">
            <v>740</v>
          </cell>
          <cell r="F251" t="str">
            <v>Captafaros</v>
          </cell>
          <cell r="G251" t="str">
            <v>Un</v>
          </cell>
        </row>
        <row r="252">
          <cell r="C252">
            <v>741</v>
          </cell>
          <cell r="E252" t="str">
            <v>741P</v>
          </cell>
          <cell r="F252" t="str">
            <v>Pintura de muros</v>
          </cell>
          <cell r="G252" t="str">
            <v>m2</v>
          </cell>
        </row>
        <row r="253">
          <cell r="C253">
            <v>741.1</v>
          </cell>
          <cell r="E253" t="str">
            <v>741P-1</v>
          </cell>
          <cell r="F253" t="str">
            <v>Pintura de muros</v>
          </cell>
          <cell r="G253" t="str">
            <v>m2</v>
          </cell>
        </row>
        <row r="254">
          <cell r="C254">
            <v>750</v>
          </cell>
          <cell r="E254" t="str">
            <v>750P</v>
          </cell>
          <cell r="F254" t="str">
            <v>Bandas sonoras reductoras de velocidad</v>
          </cell>
          <cell r="G254" t="str">
            <v>m2</v>
          </cell>
        </row>
        <row r="255">
          <cell r="C255">
            <v>800.1</v>
          </cell>
          <cell r="D255">
            <v>800</v>
          </cell>
          <cell r="F255" t="str">
            <v>Cerca de alambre de púas con postes de madera</v>
          </cell>
          <cell r="G255" t="str">
            <v>ml</v>
          </cell>
        </row>
        <row r="256">
          <cell r="C256">
            <v>800.2</v>
          </cell>
          <cell r="D256">
            <v>800</v>
          </cell>
          <cell r="F256" t="str">
            <v>Cerca de alambre de púas con postes de concreto</v>
          </cell>
          <cell r="G256" t="str">
            <v>ml</v>
          </cell>
        </row>
        <row r="257">
          <cell r="C257">
            <v>800.3</v>
          </cell>
          <cell r="D257">
            <v>800</v>
          </cell>
          <cell r="F257" t="str">
            <v>Cerca de malla con postes de madera</v>
          </cell>
          <cell r="G257" t="str">
            <v>ml</v>
          </cell>
        </row>
        <row r="258">
          <cell r="C258">
            <v>800.4</v>
          </cell>
          <cell r="D258">
            <v>800</v>
          </cell>
          <cell r="F258" t="str">
            <v>Cerca de malla con postes de concreto</v>
          </cell>
          <cell r="G258" t="str">
            <v>ml</v>
          </cell>
        </row>
        <row r="259">
          <cell r="C259">
            <v>810.1</v>
          </cell>
          <cell r="D259">
            <v>810</v>
          </cell>
          <cell r="F259" t="str">
            <v>Empradización de taludes con bloques de césped</v>
          </cell>
          <cell r="G259" t="str">
            <v>m2</v>
          </cell>
          <cell r="H259" t="str">
            <v>No incluye transporte de materiales</v>
          </cell>
        </row>
        <row r="260">
          <cell r="C260">
            <v>810.2</v>
          </cell>
          <cell r="D260">
            <v>810</v>
          </cell>
          <cell r="F260" t="str">
            <v>Empradización de taludes con tierra orgánica y semillas</v>
          </cell>
          <cell r="G260" t="str">
            <v>m2</v>
          </cell>
          <cell r="H260" t="str">
            <v>No incluye transporte de materiales</v>
          </cell>
        </row>
        <row r="261">
          <cell r="C261">
            <v>810.3</v>
          </cell>
          <cell r="D261">
            <v>810</v>
          </cell>
          <cell r="E261" t="str">
            <v>810P</v>
          </cell>
          <cell r="F261" t="str">
            <v>Empradización de taludes con bloques de césped</v>
          </cell>
          <cell r="G261" t="str">
            <v>m2</v>
          </cell>
          <cell r="H261" t="str">
            <v>Incluye transporte de materiales</v>
          </cell>
        </row>
        <row r="262">
          <cell r="C262">
            <v>810.4</v>
          </cell>
          <cell r="D262">
            <v>810</v>
          </cell>
          <cell r="E262" t="str">
            <v>810P</v>
          </cell>
          <cell r="F262" t="str">
            <v>Empradización de taludes con tierra orgánica y semillas</v>
          </cell>
          <cell r="G262" t="str">
            <v>m2</v>
          </cell>
          <cell r="H262" t="str">
            <v>Incluye transporte de materiales</v>
          </cell>
        </row>
        <row r="263">
          <cell r="C263">
            <v>820.1</v>
          </cell>
          <cell r="D263">
            <v>820</v>
          </cell>
          <cell r="F263" t="str">
            <v>Geotextil</v>
          </cell>
          <cell r="G263" t="str">
            <v>m2</v>
          </cell>
        </row>
        <row r="264">
          <cell r="C264">
            <v>820.2</v>
          </cell>
          <cell r="D264">
            <v>820</v>
          </cell>
          <cell r="F264" t="str">
            <v>Geotextil para refuerzo del pavimento</v>
          </cell>
          <cell r="G264" t="str">
            <v>m2</v>
          </cell>
        </row>
        <row r="265">
          <cell r="C265">
            <v>830</v>
          </cell>
          <cell r="E265" t="str">
            <v>830P</v>
          </cell>
          <cell r="F265" t="str">
            <v>Limpieza de bermas, incluye cargue y retiro del material sobrante</v>
          </cell>
          <cell r="G265" t="str">
            <v>m2</v>
          </cell>
        </row>
        <row r="266">
          <cell r="C266">
            <v>900.1</v>
          </cell>
          <cell r="D266">
            <v>900</v>
          </cell>
          <cell r="F266" t="str">
            <v>Transporte de materiales provenientes de excavación de la explanación, canales y préstamos, entre 100m y 1000m</v>
          </cell>
          <cell r="G266" t="str">
            <v>m³-E</v>
          </cell>
        </row>
        <row r="267">
          <cell r="C267">
            <v>900.2</v>
          </cell>
          <cell r="D267">
            <v>900</v>
          </cell>
          <cell r="F267" t="str">
            <v>Transporte de materiales provenientes de la excavación de la explanación, canales y préstamos para distancias mayores de 1000m</v>
          </cell>
          <cell r="G267" t="str">
            <v>m³-km</v>
          </cell>
        </row>
        <row r="268">
          <cell r="C268">
            <v>900.3</v>
          </cell>
          <cell r="D268">
            <v>900</v>
          </cell>
          <cell r="F268" t="str">
            <v>Transporte de materiales provenientes de derrumbes</v>
          </cell>
          <cell r="G268" t="str">
            <v>m³-km</v>
          </cell>
        </row>
        <row r="269">
          <cell r="C269">
            <v>1000.1</v>
          </cell>
          <cell r="E269" t="str">
            <v>1000P</v>
          </cell>
          <cell r="F269" t="str">
            <v>Retroexcavadora sobre orugas de capacidad mínima 1.5 yardas cúbicas</v>
          </cell>
          <cell r="G269" t="str">
            <v>H-maq</v>
          </cell>
        </row>
      </sheetData>
      <sheetData sheetId="2" refreshError="1"/>
      <sheetData sheetId="3" refreshError="1"/>
      <sheetData sheetId="4" refreshError="1"/>
      <sheetData sheetId="5" refreshError="1"/>
      <sheetData sheetId="6"/>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CLOPEO ZAPATAS "/>
      <sheetName val="CONCRETOS  ZAPATAS"/>
      <sheetName val="PRESUPUESTO"/>
      <sheetName val="Memorias"/>
      <sheetName val="REFUERZO"/>
    </sheetNames>
    <sheetDataSet>
      <sheetData sheetId="0"/>
      <sheetData sheetId="1"/>
      <sheetData sheetId="2"/>
      <sheetData sheetId="3"/>
      <sheetData sheetId="4"/>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RESUMIDOS"/>
    </sheetNames>
    <sheetDataSet>
      <sheetData sheetId="0"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EQUIPO"/>
      <sheetName val="MATERIALES"/>
      <sheetName val="MANO DE OBRA"/>
      <sheetName val="INDICE"/>
      <sheetName val="ESTADO RED"/>
      <sheetName val="CARRETERAS"/>
      <sheetName val="GENERALIDADES "/>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 val="BASE"/>
      <sheetName val="PRECIOS"/>
      <sheetName val="Hoja1"/>
      <sheetName val="UnitPrices"/>
      <sheetName val="DATOS GRAFICOS"/>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PUs"/>
      <sheetName val="MUROS"/>
      <sheetName val="PPTO DEFINITIVO"/>
      <sheetName val="ACTA N°1"/>
    </sheetNames>
    <sheetDataSet>
      <sheetData sheetId="0" refreshError="1"/>
      <sheetData sheetId="1" refreshError="1">
        <row r="31">
          <cell r="G31">
            <v>1500</v>
          </cell>
        </row>
        <row r="63">
          <cell r="G63">
            <v>1300</v>
          </cell>
        </row>
        <row r="93">
          <cell r="G93">
            <v>3500</v>
          </cell>
        </row>
        <row r="123">
          <cell r="G123">
            <v>19000</v>
          </cell>
        </row>
        <row r="183">
          <cell r="G183">
            <v>41000</v>
          </cell>
        </row>
        <row r="213">
          <cell r="G213">
            <v>342000</v>
          </cell>
        </row>
        <row r="243">
          <cell r="G243">
            <v>47000</v>
          </cell>
        </row>
        <row r="273">
          <cell r="G273">
            <v>27500</v>
          </cell>
        </row>
        <row r="303">
          <cell r="G303">
            <v>25000</v>
          </cell>
        </row>
        <row r="363">
          <cell r="G363">
            <v>28000</v>
          </cell>
        </row>
        <row r="393">
          <cell r="G393">
            <v>24000</v>
          </cell>
        </row>
        <row r="423">
          <cell r="G423">
            <v>24000</v>
          </cell>
        </row>
        <row r="483">
          <cell r="G483">
            <v>80000</v>
          </cell>
        </row>
        <row r="513">
          <cell r="G513">
            <v>25000</v>
          </cell>
        </row>
        <row r="543">
          <cell r="G543">
            <v>1600</v>
          </cell>
        </row>
        <row r="573">
          <cell r="G573">
            <v>26000</v>
          </cell>
        </row>
        <row r="633">
          <cell r="G633">
            <v>24000</v>
          </cell>
        </row>
        <row r="663">
          <cell r="G663">
            <v>35000</v>
          </cell>
        </row>
        <row r="693">
          <cell r="G693">
            <v>56000</v>
          </cell>
        </row>
        <row r="723">
          <cell r="G723">
            <v>43000</v>
          </cell>
        </row>
        <row r="753">
          <cell r="G753">
            <v>17000</v>
          </cell>
        </row>
        <row r="783">
          <cell r="G783">
            <v>55000</v>
          </cell>
        </row>
        <row r="813">
          <cell r="G813">
            <v>70000</v>
          </cell>
        </row>
        <row r="843">
          <cell r="G843">
            <v>17000</v>
          </cell>
        </row>
        <row r="873">
          <cell r="G873">
            <v>11000</v>
          </cell>
        </row>
        <row r="903">
          <cell r="G903">
            <v>39000</v>
          </cell>
        </row>
        <row r="933">
          <cell r="G933">
            <v>30000</v>
          </cell>
        </row>
        <row r="963">
          <cell r="G963">
            <v>175000</v>
          </cell>
        </row>
        <row r="993">
          <cell r="G993">
            <v>26000</v>
          </cell>
        </row>
        <row r="1023">
          <cell r="G1023">
            <v>35000</v>
          </cell>
        </row>
        <row r="1053">
          <cell r="G1053">
            <v>8000</v>
          </cell>
        </row>
        <row r="1083">
          <cell r="G1083">
            <v>12000</v>
          </cell>
        </row>
        <row r="1113">
          <cell r="G1113">
            <v>6500</v>
          </cell>
        </row>
        <row r="1143">
          <cell r="G1143">
            <v>360000</v>
          </cell>
        </row>
        <row r="1173">
          <cell r="G1173">
            <v>6500</v>
          </cell>
        </row>
        <row r="1203">
          <cell r="G1203">
            <v>5000</v>
          </cell>
        </row>
        <row r="1233">
          <cell r="G1233">
            <v>360000</v>
          </cell>
        </row>
        <row r="1263">
          <cell r="G1263">
            <v>46000</v>
          </cell>
        </row>
      </sheetData>
      <sheetData sheetId="2" refreshError="1"/>
      <sheetData sheetId="3" refreshError="1"/>
      <sheetData sheetId="4"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 val="FSE-01 HOJA 1 "/>
      <sheetName val="PRESUPUESTO VIA SAN LUIS JULIO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sheetData sheetId="28"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C4" t="str">
            <v>SUPPLEMENTAL</v>
          </cell>
        </row>
        <row r="5">
          <cell r="C5" t="str">
            <v>PARTIAL</v>
          </cell>
        </row>
      </sheetData>
      <sheetData sheetId="3" refreshError="1"/>
      <sheetData sheetId="4"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row r="45">
          <cell r="B45">
            <v>1200</v>
          </cell>
        </row>
        <row r="90">
          <cell r="B90">
            <v>800</v>
          </cell>
        </row>
      </sheetData>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Base"/>
      <sheetName val="Niples"/>
      <sheetName val="Ins_MO"/>
      <sheetName val="Ins_Mat"/>
      <sheetName val="Clasif_Mat"/>
      <sheetName val="Ins_EH"/>
      <sheetName val="Ins_TR"/>
      <sheetName val="Lista_insumos"/>
      <sheetName val="Print"/>
      <sheetName val="0.00"/>
      <sheetName val="1.1"/>
      <sheetName val="1.2"/>
      <sheetName val="1.3"/>
      <sheetName val="1.4"/>
      <sheetName val="1.5"/>
      <sheetName val="1.6"/>
      <sheetName val="1.7"/>
      <sheetName val="1.8"/>
      <sheetName val="1.9"/>
      <sheetName val="1.10"/>
      <sheetName val="1.10A"/>
      <sheetName val="1.11"/>
      <sheetName val="1.12"/>
      <sheetName val="1.13"/>
      <sheetName val="1.20"/>
      <sheetName val="2.1"/>
      <sheetName val="2.2"/>
      <sheetName val="2.3"/>
      <sheetName val="2.4"/>
      <sheetName val="2.5"/>
      <sheetName val="2.6"/>
      <sheetName val="2.6A"/>
      <sheetName val="2.7"/>
      <sheetName val="2.8"/>
      <sheetName val="2.9"/>
      <sheetName val="2.9A"/>
      <sheetName val="2.10"/>
      <sheetName val="2.11"/>
      <sheetName val="2.12"/>
      <sheetName val="2.13A"/>
      <sheetName val="2.13B"/>
      <sheetName val="3.1"/>
      <sheetName val="3.2"/>
      <sheetName val="3.3"/>
      <sheetName val="3.4"/>
      <sheetName val="3.5"/>
      <sheetName val="3.6"/>
      <sheetName val="3.7"/>
      <sheetName val="3.8"/>
      <sheetName val="3.9"/>
      <sheetName val="3.9A"/>
      <sheetName val="3.9B"/>
      <sheetName val="3.9C"/>
      <sheetName val="3.9D"/>
      <sheetName val="3.10"/>
      <sheetName val="3.11"/>
      <sheetName val="3.12"/>
      <sheetName val="3.13"/>
      <sheetName val="3.14"/>
      <sheetName val="3.15"/>
      <sheetName val="3.16J"/>
      <sheetName val="3.17J"/>
      <sheetName val="3.30"/>
      <sheetName val="3.31"/>
      <sheetName val="3.32"/>
      <sheetName val="3.33"/>
      <sheetName val="3.33A"/>
      <sheetName val="4.1"/>
      <sheetName val="4.2"/>
      <sheetName val="4.3"/>
      <sheetName val="4.4"/>
      <sheetName val="4.5"/>
      <sheetName val="4.6"/>
      <sheetName val="4.7"/>
      <sheetName val="4.8"/>
      <sheetName val="4.9"/>
      <sheetName val="4.10"/>
      <sheetName val="4.20"/>
      <sheetName val="4.21"/>
      <sheetName val="4.30"/>
      <sheetName val="5.1"/>
      <sheetName val="5.2"/>
      <sheetName val="5.3"/>
      <sheetName val="5.4"/>
      <sheetName val="5.5"/>
      <sheetName val="5.6"/>
      <sheetName val="6.1"/>
      <sheetName val="6.2"/>
      <sheetName val="6.3"/>
      <sheetName val="6.4"/>
      <sheetName val="6.5"/>
      <sheetName val="6.6"/>
      <sheetName val="6.7"/>
      <sheetName val="6.8"/>
      <sheetName val="6.9"/>
      <sheetName val="6.10"/>
      <sheetName val="6.51"/>
      <sheetName val="6.51A"/>
      <sheetName val="6.51B"/>
      <sheetName val="6.52"/>
      <sheetName val="6.52A"/>
      <sheetName val="6.53"/>
      <sheetName val="6.54"/>
      <sheetName val="6.55"/>
      <sheetName val="6.55A"/>
      <sheetName val="6.55AA"/>
      <sheetName val="6.56"/>
      <sheetName val="6.57"/>
      <sheetName val="6.58"/>
      <sheetName val="6.59"/>
      <sheetName val="6.59A"/>
      <sheetName val="6.59B"/>
      <sheetName val="6.60"/>
      <sheetName val="6.61"/>
      <sheetName val="6.62"/>
      <sheetName val="6.63"/>
      <sheetName val="6.64"/>
      <sheetName val="6.65"/>
      <sheetName val="6.66"/>
      <sheetName val="6.67"/>
      <sheetName val="6.68"/>
      <sheetName val="6.69"/>
      <sheetName val="6.70"/>
      <sheetName val="6.71"/>
      <sheetName val="6.72"/>
      <sheetName val="6.80"/>
      <sheetName val="6.81"/>
      <sheetName val="6.100"/>
      <sheetName val="6.101"/>
      <sheetName val="6.102"/>
      <sheetName val="6.103"/>
      <sheetName val="6.150"/>
      <sheetName val="6.151"/>
      <sheetName val="6.152"/>
      <sheetName val="6.153"/>
      <sheetName val="7.1"/>
      <sheetName val="7.2"/>
      <sheetName val="7.3"/>
      <sheetName val="7.4"/>
      <sheetName val="7.5"/>
      <sheetName val="7.5A"/>
      <sheetName val="7.6"/>
      <sheetName val="7.6A"/>
      <sheetName val="7.7"/>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3A"/>
      <sheetName val="7.23B"/>
      <sheetName val="7.23C"/>
      <sheetName val="7.23D"/>
      <sheetName val="7.23E"/>
      <sheetName val="7.24"/>
      <sheetName val="7.25"/>
      <sheetName val="7.26"/>
      <sheetName val="7.27"/>
      <sheetName val="7.28"/>
      <sheetName val="7.29"/>
      <sheetName val="7.30"/>
      <sheetName val="8.1"/>
      <sheetName val="8.2"/>
      <sheetName val="8.3"/>
      <sheetName val="8.4"/>
      <sheetName val="8.5"/>
      <sheetName val="8.6"/>
      <sheetName val="8.7"/>
      <sheetName val="8.8"/>
      <sheetName val="8.9"/>
      <sheetName val="8.10"/>
      <sheetName val="8.11"/>
      <sheetName val="8.12"/>
      <sheetName val="8.13"/>
      <sheetName val="8.14"/>
      <sheetName val="8.14A"/>
      <sheetName val="8.14B"/>
      <sheetName val="8.15A"/>
      <sheetName val="8.16A"/>
      <sheetName val="8.17A"/>
      <sheetName val="8.19"/>
      <sheetName val="8.19A"/>
      <sheetName val="8.19B"/>
      <sheetName val="8.19BB"/>
      <sheetName val="8.19BC"/>
      <sheetName val="8.19C"/>
      <sheetName val="8.19D"/>
      <sheetName val="8.19E"/>
      <sheetName val="8.19F"/>
      <sheetName val="8.19G"/>
      <sheetName val="8.19H"/>
      <sheetName val="8.19I"/>
      <sheetName val="8.19J"/>
      <sheetName val="8.19K"/>
      <sheetName val="8.19L"/>
      <sheetName val="8.19M"/>
      <sheetName val="8.19N"/>
      <sheetName val="8.19O"/>
      <sheetName val="8.19P"/>
      <sheetName val="8.19Q"/>
      <sheetName val="8.19R"/>
      <sheetName val="8.19S"/>
      <sheetName val="8.19T"/>
      <sheetName val="8.19U"/>
      <sheetName val="8.19V"/>
      <sheetName val="8.20"/>
      <sheetName val="8.21"/>
      <sheetName val="8.22"/>
      <sheetName val="8.23"/>
      <sheetName val="8.24"/>
      <sheetName val="8.25"/>
      <sheetName val="8.27"/>
      <sheetName val="8.27A"/>
      <sheetName val="8.29"/>
      <sheetName val="8.30"/>
      <sheetName val="8.31"/>
      <sheetName val="8.32"/>
      <sheetName val="8.33"/>
      <sheetName val="8.28"/>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93"/>
      <sheetName val="8.94"/>
      <sheetName val="8.95"/>
      <sheetName val="8.96"/>
      <sheetName val="8.97"/>
      <sheetName val="8.98"/>
      <sheetName val="8.99"/>
      <sheetName val="8.99A"/>
      <sheetName val="8.99B"/>
      <sheetName val="8.100"/>
      <sheetName val="8.100A"/>
      <sheetName val="8.101"/>
      <sheetName val="8.102"/>
      <sheetName val="8.103"/>
      <sheetName val="8.104"/>
      <sheetName val="8.105"/>
      <sheetName val="8.106"/>
      <sheetName val="8.107"/>
      <sheetName val="8.108"/>
      <sheetName val="8.108A"/>
      <sheetName val="8.109"/>
      <sheetName val="8.110"/>
      <sheetName val="8.111"/>
      <sheetName val="8.112"/>
      <sheetName val="8.113"/>
      <sheetName val="8.114"/>
      <sheetName val="8.115"/>
      <sheetName val="8.116"/>
      <sheetName val="8.117"/>
      <sheetName val="8.118"/>
      <sheetName val="8.119"/>
      <sheetName val="8.120"/>
      <sheetName val="8.121"/>
      <sheetName val="8.122"/>
      <sheetName val="8.123"/>
      <sheetName val="8.124"/>
      <sheetName val="8.125"/>
      <sheetName val="8.126"/>
      <sheetName val="8.127"/>
      <sheetName val="8.128"/>
      <sheetName val="8.129"/>
      <sheetName val="8.130"/>
      <sheetName val="8.131"/>
      <sheetName val="8.131A"/>
      <sheetName val="8.132"/>
      <sheetName val="8.133"/>
      <sheetName val="8.134"/>
      <sheetName val="8.135"/>
      <sheetName val="8.136"/>
      <sheetName val="8.136A"/>
      <sheetName val="8.136AA"/>
      <sheetName val="8.137"/>
      <sheetName val="8.138"/>
      <sheetName val="8.139"/>
      <sheetName val="8.140"/>
      <sheetName val="8.140AA"/>
      <sheetName val="8.140A"/>
      <sheetName val="8.140B"/>
      <sheetName val="8.140BB"/>
      <sheetName val="8.140BC"/>
      <sheetName val="8.140BD"/>
      <sheetName val="8.140C"/>
      <sheetName val="8.140D"/>
      <sheetName val="8.140E"/>
      <sheetName val="8.140F"/>
      <sheetName val="8.141"/>
      <sheetName val="8.142"/>
      <sheetName val="8.143"/>
      <sheetName val="8.144"/>
      <sheetName val="8.145"/>
      <sheetName val="8.146"/>
      <sheetName val="8.147"/>
      <sheetName val="8.148"/>
      <sheetName val="8.149"/>
      <sheetName val="8.150"/>
      <sheetName val="8.150A"/>
      <sheetName val="8.151"/>
      <sheetName val="8.152"/>
      <sheetName val="8.153"/>
      <sheetName val="8.154"/>
      <sheetName val="8.155"/>
      <sheetName val="8.156"/>
      <sheetName val="8.157"/>
      <sheetName val="8.158"/>
      <sheetName val="8.159"/>
      <sheetName val="8.160"/>
      <sheetName val="8.161"/>
      <sheetName val="8.162"/>
      <sheetName val="8.162A"/>
      <sheetName val="8.163"/>
      <sheetName val="8.164"/>
      <sheetName val="8.165"/>
      <sheetName val="8.166"/>
      <sheetName val="8.167"/>
      <sheetName val="8.168"/>
      <sheetName val="8.169"/>
      <sheetName val="8.170"/>
      <sheetName val="8.171"/>
      <sheetName val="8.171A"/>
      <sheetName val="8.172"/>
      <sheetName val="8.173"/>
      <sheetName val="8.174"/>
      <sheetName val="8.175"/>
      <sheetName val="8.176"/>
      <sheetName val="8.177"/>
      <sheetName val="8.178"/>
      <sheetName val="8.179"/>
      <sheetName val="8.180"/>
      <sheetName val="8.181"/>
      <sheetName val="8.182"/>
      <sheetName val="8.183"/>
      <sheetName val="8.184"/>
      <sheetName val="8.185"/>
      <sheetName val="8.186"/>
      <sheetName val="8.187"/>
      <sheetName val="8.188"/>
      <sheetName val="8.189"/>
      <sheetName val="8.190"/>
      <sheetName val="8.190B"/>
      <sheetName val="8.191"/>
      <sheetName val="8.192"/>
      <sheetName val="8.193"/>
      <sheetName val="8.194"/>
      <sheetName val="8.195"/>
      <sheetName val="8.195A"/>
      <sheetName val="8.196"/>
      <sheetName val="8.197"/>
      <sheetName val="8.198"/>
      <sheetName val="8.199"/>
      <sheetName val="8.199A"/>
      <sheetName val="8.199B"/>
      <sheetName val="8.199C"/>
      <sheetName val="8.199D"/>
      <sheetName val="8.199E"/>
      <sheetName val="8.199F"/>
      <sheetName val="8.199G"/>
      <sheetName val="8.199H"/>
      <sheetName val="8.199I"/>
      <sheetName val="8.200"/>
      <sheetName val="8.201"/>
      <sheetName val="8.202"/>
      <sheetName val="8.203"/>
      <sheetName val="8.204"/>
      <sheetName val="8.205"/>
      <sheetName val="8.206"/>
      <sheetName val="8.215"/>
      <sheetName val="8.216"/>
      <sheetName val="8.217"/>
      <sheetName val="8.218"/>
      <sheetName val="8.219"/>
      <sheetName val="8.220"/>
      <sheetName val="8.221"/>
      <sheetName val="8.222"/>
      <sheetName val="8.223"/>
      <sheetName val="8.224"/>
      <sheetName val="8.225"/>
      <sheetName val="8.226"/>
      <sheetName val="8.227"/>
      <sheetName val="8.228"/>
      <sheetName val="8.229"/>
      <sheetName val="8.230"/>
      <sheetName val="8.231"/>
      <sheetName val="8.232"/>
      <sheetName val="8.233"/>
      <sheetName val="8.234"/>
      <sheetName val="8.235"/>
      <sheetName val="8.236"/>
      <sheetName val="8.237"/>
      <sheetName val="8.238"/>
      <sheetName val="8.239A"/>
      <sheetName val="8.250"/>
      <sheetName val="8.260"/>
      <sheetName val="8.261"/>
      <sheetName val="8.262"/>
      <sheetName val="8.263"/>
      <sheetName val="8.264"/>
      <sheetName val="8.265"/>
      <sheetName val="8.266"/>
      <sheetName val="8.267"/>
      <sheetName val="8.268"/>
      <sheetName val="8.269"/>
      <sheetName val="8.270"/>
      <sheetName val="8.280"/>
      <sheetName val="8.281"/>
      <sheetName val="8.282"/>
      <sheetName val="8.283"/>
      <sheetName val="8.284"/>
      <sheetName val="8.285"/>
      <sheetName val="8.286"/>
      <sheetName val="8.287"/>
      <sheetName val="8.288"/>
      <sheetName val="8.289"/>
      <sheetName val="8.290"/>
      <sheetName val="8.290A"/>
      <sheetName val="8.300"/>
      <sheetName val="8.300A"/>
      <sheetName val="8.300AA"/>
      <sheetName val="8.301"/>
      <sheetName val="8.302"/>
      <sheetName val="8.303"/>
      <sheetName val="8.304"/>
      <sheetName val="8.305"/>
      <sheetName val="8.306"/>
      <sheetName val="8.307"/>
      <sheetName val="8.307A"/>
      <sheetName val="8.307B"/>
      <sheetName val="8.308"/>
      <sheetName val="8.309"/>
      <sheetName val="8.310"/>
      <sheetName val="8.311"/>
      <sheetName val="8.311A"/>
      <sheetName val="8.312"/>
      <sheetName val="8.313"/>
      <sheetName val="8.314"/>
      <sheetName val="8.315"/>
      <sheetName val="8.316"/>
      <sheetName val="8.330"/>
      <sheetName val="8.331"/>
      <sheetName val="8.331A"/>
      <sheetName val="8.331B"/>
      <sheetName val="8.332"/>
      <sheetName val="8.333"/>
      <sheetName val="8.334"/>
      <sheetName val="8.335"/>
      <sheetName val="8.336"/>
      <sheetName val="8.337"/>
      <sheetName val="8.338"/>
      <sheetName val="8.339"/>
      <sheetName val="8.340"/>
      <sheetName val="8.341"/>
      <sheetName val="8.342"/>
      <sheetName val="8.343"/>
      <sheetName val="8.344"/>
      <sheetName val="8.345"/>
      <sheetName val="8.346"/>
      <sheetName val="8.347"/>
      <sheetName val="8.348"/>
      <sheetName val="8.348A"/>
      <sheetName val="8.348B"/>
      <sheetName val="8.349"/>
      <sheetName val="8.350A"/>
      <sheetName val="8.350B"/>
      <sheetName val="8.350C"/>
      <sheetName val="8.350D"/>
      <sheetName val="8.362A"/>
      <sheetName val="8.363A"/>
      <sheetName val="8.370"/>
      <sheetName val="8.371"/>
      <sheetName val="8.372"/>
      <sheetName val="8.373"/>
      <sheetName val="8.374"/>
      <sheetName val="8.375"/>
      <sheetName val="8.376"/>
      <sheetName val="8.377"/>
      <sheetName val="8.378"/>
      <sheetName val="8.379"/>
      <sheetName val="8.380"/>
      <sheetName val="8.381A"/>
      <sheetName val="8.382"/>
      <sheetName val="8.400"/>
      <sheetName val="8.400A"/>
      <sheetName val="8.401"/>
      <sheetName val="8.402"/>
      <sheetName val="8.403"/>
      <sheetName val="8.404"/>
      <sheetName val="8.450"/>
      <sheetName val="8.451"/>
      <sheetName val="8.452"/>
      <sheetName val="8.453"/>
      <sheetName val="8.454"/>
      <sheetName val="8.454N"/>
      <sheetName val="8.485"/>
      <sheetName val="8.490A"/>
      <sheetName val="8.491A"/>
      <sheetName val="8.500"/>
      <sheetName val="8.501"/>
      <sheetName val="8.502"/>
      <sheetName val="8.503A"/>
      <sheetName val="8.504A"/>
      <sheetName val="8.504B"/>
      <sheetName val="8.504C"/>
      <sheetName val="8.550"/>
      <sheetName val="8.550A"/>
      <sheetName val="8.551"/>
      <sheetName val="8.552"/>
      <sheetName val="8.553"/>
      <sheetName val="8.554"/>
      <sheetName val="8.600"/>
      <sheetName val="8.601"/>
      <sheetName val="8.602"/>
      <sheetName val="8.603"/>
      <sheetName val="8.604"/>
      <sheetName val="8.605"/>
      <sheetName val="8.606"/>
      <sheetName val="8.806A"/>
      <sheetName val="8.806B"/>
      <sheetName val="8.806C"/>
      <sheetName val="8.806D"/>
      <sheetName val="8.806E"/>
      <sheetName val="8.620"/>
      <sheetName val="8.620A"/>
      <sheetName val="8.650"/>
      <sheetName val="8.650A"/>
      <sheetName val="8.651"/>
      <sheetName val="8.652"/>
      <sheetName val="8.653"/>
      <sheetName val="8.654"/>
      <sheetName val="8.655"/>
      <sheetName val="8.656"/>
      <sheetName val="8.657"/>
      <sheetName val="8.658"/>
      <sheetName val="8.659"/>
      <sheetName val="8.659A"/>
      <sheetName val="8.659B"/>
      <sheetName val="8.659C"/>
      <sheetName val="8.659D"/>
      <sheetName val="8.660"/>
      <sheetName val="8.661"/>
      <sheetName val="8.662"/>
      <sheetName val="8.662A"/>
      <sheetName val="8.662B"/>
      <sheetName val="8.662C"/>
      <sheetName val="8.662D"/>
      <sheetName val="8.662E"/>
      <sheetName val="8.662F"/>
      <sheetName val="8.699"/>
      <sheetName val="8.699A"/>
      <sheetName val="8.699AA"/>
      <sheetName val="8.700"/>
      <sheetName val="8.700A"/>
      <sheetName val="8.700B"/>
      <sheetName val="8.700C"/>
      <sheetName val="8.701"/>
      <sheetName val="8.702"/>
      <sheetName val="8.703"/>
      <sheetName val="8.704"/>
      <sheetName val="8.705"/>
      <sheetName val="8.705A"/>
      <sheetName val="8.706"/>
      <sheetName val="8.707"/>
      <sheetName val="8.708"/>
      <sheetName val="8.709"/>
      <sheetName val="8.710"/>
      <sheetName val="8.711"/>
      <sheetName val="8.711A"/>
      <sheetName val="8.712"/>
      <sheetName val="8.713F"/>
      <sheetName val="8.718A"/>
      <sheetName val="8.719A"/>
      <sheetName val="8.720A"/>
      <sheetName val="8.721A"/>
      <sheetName val="8.722A"/>
      <sheetName val="8.740"/>
      <sheetName val="8.740A"/>
      <sheetName val="8.750"/>
      <sheetName val="8.751"/>
      <sheetName val="8.752"/>
      <sheetName val="8.753"/>
      <sheetName val="8.754"/>
      <sheetName val="8.755"/>
      <sheetName val="8.780"/>
      <sheetName val="8.781"/>
      <sheetName val="8.782"/>
      <sheetName val="8.783"/>
      <sheetName val="8.784"/>
      <sheetName val="8.785"/>
      <sheetName val="8.786"/>
      <sheetName val="8.795"/>
      <sheetName val="8.800"/>
      <sheetName val="8.800A"/>
      <sheetName val="8.800B"/>
      <sheetName val="8.801"/>
      <sheetName val="8.801A"/>
      <sheetName val="8.801B"/>
      <sheetName val="8.802"/>
      <sheetName val="8.802A"/>
      <sheetName val="8.802B"/>
      <sheetName val="8.803"/>
      <sheetName val="8.803A"/>
      <sheetName val="8.804"/>
      <sheetName val="8.805"/>
      <sheetName val="8.806"/>
      <sheetName val="8.807"/>
      <sheetName val="8.807A"/>
      <sheetName val="8.807B"/>
      <sheetName val="8.807C"/>
      <sheetName val="8.807D"/>
      <sheetName val="8.807E"/>
      <sheetName val="8.807F"/>
      <sheetName val="8.808"/>
      <sheetName val="8.809"/>
      <sheetName val="8.809A"/>
      <sheetName val="8.809B"/>
      <sheetName val="8.809C"/>
      <sheetName val="8.809D"/>
      <sheetName val="8.809E"/>
      <sheetName val="8.809F"/>
      <sheetName val="8.809G"/>
      <sheetName val="8.809H"/>
      <sheetName val="8.809I"/>
      <sheetName val="8.809N"/>
      <sheetName val="8.809N1"/>
      <sheetName val="8.809N2"/>
      <sheetName val="8.809N3"/>
      <sheetName val="8.809N4"/>
      <sheetName val="8.810"/>
      <sheetName val="8.810A"/>
      <sheetName val="8.811"/>
      <sheetName val="8.812"/>
      <sheetName val="8.813"/>
      <sheetName val="8.813A"/>
      <sheetName val="8.813B"/>
      <sheetName val="8.813C"/>
      <sheetName val="8.813D"/>
      <sheetName val="8.813E"/>
      <sheetName val="8.814"/>
      <sheetName val="8.815"/>
      <sheetName val="8.816"/>
      <sheetName val="8.817"/>
      <sheetName val="8.818"/>
      <sheetName val="8.819"/>
      <sheetName val="8.819A"/>
      <sheetName val="8.819B"/>
      <sheetName val="8.819C"/>
      <sheetName val="8.819D"/>
      <sheetName val="8.819E"/>
      <sheetName val="8.819F"/>
      <sheetName val="8.820"/>
      <sheetName val="8.821"/>
      <sheetName val="8.822"/>
      <sheetName val="8.822A"/>
      <sheetName val="8.823"/>
      <sheetName val="8.823A"/>
      <sheetName val="8.823B"/>
      <sheetName val="8.823BA"/>
      <sheetName val="8.823C"/>
      <sheetName val="8.823CA"/>
      <sheetName val="8.823D"/>
      <sheetName val="8.823E"/>
      <sheetName val="8.823F"/>
      <sheetName val="8.823G"/>
      <sheetName val="8.824"/>
      <sheetName val="8.824A"/>
      <sheetName val="8.825"/>
      <sheetName val="8.826"/>
      <sheetName val="8.826A"/>
      <sheetName val="8.827"/>
      <sheetName val="8.828"/>
      <sheetName val="8.828A"/>
      <sheetName val="8.828B"/>
      <sheetName val="8.828C"/>
      <sheetName val="8.828D"/>
      <sheetName val="8.829"/>
      <sheetName val="8.830"/>
      <sheetName val="8.831"/>
      <sheetName val="8.832"/>
      <sheetName val="8.899"/>
      <sheetName val="8.899A"/>
      <sheetName val="8.900"/>
      <sheetName val="8.901"/>
      <sheetName val="8.902"/>
      <sheetName val="8.903"/>
      <sheetName val="8.904"/>
      <sheetName val="8.904A"/>
      <sheetName val="8.904B"/>
      <sheetName val="8.905"/>
      <sheetName val="8.905A"/>
      <sheetName val="8.906"/>
      <sheetName val="8.907"/>
      <sheetName val="8.908"/>
      <sheetName val="8.909"/>
      <sheetName val="8.909A"/>
      <sheetName val="8.910"/>
      <sheetName val="8.910A"/>
      <sheetName val="8.910B"/>
      <sheetName val="8.910C"/>
      <sheetName val="8.910D"/>
      <sheetName val="8.910E"/>
      <sheetName val="8.910F"/>
      <sheetName val="8.910G"/>
      <sheetName val="8.910H"/>
      <sheetName val="8.910I"/>
      <sheetName val="8.910J"/>
      <sheetName val="8.910K"/>
      <sheetName val="8.910L"/>
      <sheetName val="8.910M"/>
      <sheetName val="8.910N"/>
      <sheetName val="8.910O"/>
      <sheetName val="8.910P"/>
      <sheetName val="8.910Q"/>
      <sheetName val="8.910R"/>
      <sheetName val="8.910S"/>
      <sheetName val="8.910T"/>
      <sheetName val="8.910U"/>
      <sheetName val="8.910V"/>
      <sheetName val="8.910X"/>
      <sheetName val="8.910Y"/>
      <sheetName val="8.910Z"/>
      <sheetName val="8.910AA"/>
      <sheetName val="8.910AB"/>
      <sheetName val="8.911"/>
      <sheetName val="8.911A"/>
      <sheetName val="8.911B"/>
      <sheetName val="8.911C"/>
      <sheetName val="8.911D"/>
      <sheetName val="8.911E"/>
      <sheetName val="8.911F"/>
      <sheetName val="8.911G"/>
      <sheetName val="8.911H"/>
      <sheetName val="8.911I"/>
      <sheetName val="8.911J"/>
      <sheetName val="8.911K"/>
      <sheetName val="8.911L"/>
      <sheetName val="8.911M"/>
      <sheetName val="8.911N"/>
      <sheetName val="8.911O"/>
      <sheetName val="8.911P"/>
      <sheetName val="8.911Q"/>
      <sheetName val="8.911R"/>
      <sheetName val="8.911S"/>
      <sheetName val="8.911T"/>
      <sheetName val="8.911U"/>
      <sheetName val="8.911V"/>
      <sheetName val="8.911W"/>
      <sheetName val="8.911X"/>
      <sheetName val="8.911Y"/>
      <sheetName val="8.911Z"/>
      <sheetName val="8.912"/>
      <sheetName val="8.913"/>
      <sheetName val="8.920"/>
      <sheetName val="8.920A"/>
      <sheetName val="8.920B"/>
      <sheetName val="8.921"/>
      <sheetName val="8.922"/>
      <sheetName val="8.922A"/>
      <sheetName val="8.940"/>
      <sheetName val="8.941"/>
      <sheetName val="8.942"/>
      <sheetName val="8.943"/>
      <sheetName val="8.944"/>
      <sheetName val="8.945"/>
      <sheetName val="8.946"/>
      <sheetName val="8.947"/>
      <sheetName val="8.948"/>
      <sheetName val="8.949"/>
      <sheetName val="8.950"/>
      <sheetName val="8.951"/>
      <sheetName val="8.952"/>
      <sheetName val="8.953"/>
      <sheetName val="8.954"/>
      <sheetName val="8.955"/>
      <sheetName val="8.956"/>
      <sheetName val="8.957"/>
      <sheetName val="8.958"/>
      <sheetName val="8.959"/>
      <sheetName val="8.960"/>
      <sheetName val="8.961"/>
      <sheetName val="8.962"/>
      <sheetName val="8.963"/>
      <sheetName val="8.964"/>
      <sheetName val="8.965"/>
      <sheetName val="8.966"/>
      <sheetName val="8.967"/>
      <sheetName val="8.968"/>
      <sheetName val="8.969"/>
      <sheetName val="8.970"/>
      <sheetName val="8.971"/>
      <sheetName val="8.972"/>
      <sheetName val="8.973"/>
      <sheetName val="8.974"/>
      <sheetName val="8.975"/>
      <sheetName val="8.976"/>
      <sheetName val="8.977"/>
      <sheetName val="8.978"/>
      <sheetName val="8.979"/>
      <sheetName val="8.980"/>
      <sheetName val="8.981"/>
      <sheetName val="8.982"/>
      <sheetName val="8.983"/>
      <sheetName val="8.984"/>
      <sheetName val="8.985"/>
      <sheetName val="8.986"/>
      <sheetName val="8.987"/>
      <sheetName val="8.988"/>
      <sheetName val="8.989"/>
      <sheetName val="8.990"/>
      <sheetName val="8.991"/>
      <sheetName val="8.992"/>
      <sheetName val="8.993"/>
      <sheetName val="8.994"/>
      <sheetName val="8.995"/>
      <sheetName val="8.996"/>
      <sheetName val="8.997"/>
      <sheetName val="8.998"/>
      <sheetName val="8.999"/>
      <sheetName val="8.999A"/>
      <sheetName val="8.999B"/>
      <sheetName val="8.1000"/>
      <sheetName val="8.1001"/>
      <sheetName val="8.1002"/>
      <sheetName val="8.1003"/>
      <sheetName val="8.1003A"/>
      <sheetName val="8.1003B"/>
      <sheetName val="8.1003C"/>
      <sheetName val="8.1003D"/>
      <sheetName val="8.1003F"/>
      <sheetName val="8.1004"/>
      <sheetName val="8.1005"/>
      <sheetName val="8.1006"/>
      <sheetName val="8.1007"/>
      <sheetName val="8.1007A"/>
      <sheetName val="8.1008"/>
      <sheetName val="8.1009"/>
      <sheetName val="8.1009A"/>
      <sheetName val="8.1009B"/>
      <sheetName val="8.1009F"/>
      <sheetName val="8.1009F2"/>
      <sheetName val="8.1010"/>
      <sheetName val="8.1011"/>
      <sheetName val="8.1012"/>
      <sheetName val="8.1013"/>
      <sheetName val="8.1050"/>
      <sheetName val="8.1050A"/>
      <sheetName val="8.1050B"/>
      <sheetName val="8.1050C"/>
      <sheetName val="8.1050D"/>
      <sheetName val="8.1054"/>
      <sheetName val="8.1055"/>
      <sheetName val="8.1058"/>
      <sheetName val="8.1100"/>
      <sheetName val="8.1100A"/>
      <sheetName val="8.1101"/>
      <sheetName val="8.1102"/>
      <sheetName val="8.1103"/>
      <sheetName val="8.1104"/>
      <sheetName val="8.1105"/>
      <sheetName val="8.1106"/>
      <sheetName val="8.1150"/>
      <sheetName val="8.1150A"/>
      <sheetName val="8.1151"/>
      <sheetName val="8.1151A"/>
      <sheetName val="8.1151B"/>
      <sheetName val="8.1152"/>
      <sheetName val="8.1153"/>
      <sheetName val="8.1200"/>
      <sheetName val="8.1201"/>
      <sheetName val="8.1202"/>
      <sheetName val="8.1203"/>
      <sheetName val="8.1204"/>
      <sheetName val="8.1299"/>
      <sheetName val="8.1300"/>
      <sheetName val="8.1301"/>
      <sheetName val="8.1400"/>
      <sheetName val="8.1400A"/>
      <sheetName val="8.1400B"/>
      <sheetName val="8.1400BA"/>
      <sheetName val="8.1400C"/>
      <sheetName val="8.1400CA"/>
      <sheetName val="8.1400D"/>
      <sheetName val="8.1400E"/>
      <sheetName val="8.1500"/>
      <sheetName val="8.1500A"/>
      <sheetName val="8.1500B"/>
      <sheetName val="8.1500C"/>
      <sheetName val="8.1500D"/>
      <sheetName val="8.1500E"/>
      <sheetName val="8.1500F"/>
      <sheetName val="8.1500G"/>
      <sheetName val="8.1500H"/>
      <sheetName val="8.1500I"/>
      <sheetName val="8.1500J"/>
      <sheetName val="8.1500K"/>
      <sheetName val="8.1500L"/>
      <sheetName val="8.1600"/>
      <sheetName val="8.1600A"/>
      <sheetName val="8.1601"/>
      <sheetName val="8.1601A"/>
      <sheetName val="8.1602"/>
      <sheetName val="8.1602A"/>
      <sheetName val="8.1603"/>
      <sheetName val="8.1604"/>
      <sheetName val="8.1605"/>
      <sheetName val="8.1606"/>
      <sheetName val="8.1607"/>
      <sheetName val="8.1608"/>
      <sheetName val="8.1609"/>
      <sheetName val="8.1610"/>
      <sheetName val="8.1611"/>
      <sheetName val="8.1612"/>
      <sheetName val="8.1613"/>
      <sheetName val="8.1614"/>
      <sheetName val="8.1614A"/>
      <sheetName val="8.1615"/>
      <sheetName val="8.1616"/>
      <sheetName val="8.1617"/>
      <sheetName val="8.1618"/>
      <sheetName val="8.1619"/>
      <sheetName val="8.1620"/>
      <sheetName val="8.1621"/>
      <sheetName val="8.1622"/>
      <sheetName val="8.1623"/>
      <sheetName val="8.1624"/>
      <sheetName val="8.1625"/>
      <sheetName val="8.1626"/>
      <sheetName val="8.1627"/>
      <sheetName val="8.1628"/>
      <sheetName val="8.1629"/>
      <sheetName val="8.1630"/>
      <sheetName val="8.1631"/>
      <sheetName val="8.1632"/>
      <sheetName val="8.1633"/>
      <sheetName val="8.1634"/>
      <sheetName val="8.1635"/>
      <sheetName val="8.1636"/>
      <sheetName val="8.1637"/>
      <sheetName val="8.1638"/>
      <sheetName val="8.1639"/>
      <sheetName val="8.1640"/>
      <sheetName val="8.1641"/>
      <sheetName val="8.1642"/>
      <sheetName val="8.1643"/>
      <sheetName val="8.1644"/>
      <sheetName val="8.1645"/>
      <sheetName val="8.1646"/>
      <sheetName val="8.1647"/>
      <sheetName val="8.1648"/>
      <sheetName val="8.1649"/>
      <sheetName val="8.1650"/>
      <sheetName val="8.1651"/>
      <sheetName val="8.1652"/>
      <sheetName val="8.1653"/>
      <sheetName val="8.1654"/>
      <sheetName val="8.1655"/>
      <sheetName val="8.1656"/>
      <sheetName val="8.1657"/>
      <sheetName val="8.1658"/>
      <sheetName val="8.1659"/>
      <sheetName val="8.1660"/>
      <sheetName val="8.1661"/>
      <sheetName val="8.1662"/>
      <sheetName val="8.1663"/>
      <sheetName val="8.1664"/>
      <sheetName val="8.1665"/>
      <sheetName val="8.1666"/>
      <sheetName val="8.1667"/>
      <sheetName val="8.1668"/>
      <sheetName val="8.1669"/>
      <sheetName val="8.1670"/>
      <sheetName val="8.1671"/>
      <sheetName val="8.1672"/>
      <sheetName val="8.1673"/>
      <sheetName val="8.1674"/>
      <sheetName val="8.1675"/>
      <sheetName val="8.1676"/>
      <sheetName val="8.1677"/>
      <sheetName val="8.1678"/>
      <sheetName val="8.1679"/>
      <sheetName val="8.1680"/>
      <sheetName val="8.1681"/>
      <sheetName val="8.1682"/>
      <sheetName val="8.1683"/>
      <sheetName val="8.1684"/>
      <sheetName val="8.1685"/>
      <sheetName val="8.1686"/>
      <sheetName val="8.1687"/>
      <sheetName val="8.1688"/>
      <sheetName val="8.1689"/>
      <sheetName val="8.1690"/>
      <sheetName val="8.1691"/>
      <sheetName val="8.1692"/>
      <sheetName val="8.1693"/>
      <sheetName val="8.1694"/>
      <sheetName val="8.1695"/>
      <sheetName val="8.1696"/>
      <sheetName val="8.1697"/>
      <sheetName val="8.1698"/>
      <sheetName val="8.1699"/>
      <sheetName val="8.1700"/>
      <sheetName val="8.1701"/>
      <sheetName val="8.1702"/>
      <sheetName val="8.1703"/>
      <sheetName val="8.1704"/>
      <sheetName val="8.1705"/>
      <sheetName val="8.1706"/>
      <sheetName val="8.1707"/>
      <sheetName val="8.1708"/>
      <sheetName val="8.1709"/>
      <sheetName val="8.1710"/>
      <sheetName val="8.1711"/>
      <sheetName val="8.1712"/>
      <sheetName val="9.1"/>
      <sheetName val="9.1A"/>
      <sheetName val="9.2"/>
      <sheetName val="9.3"/>
      <sheetName val="9.4"/>
      <sheetName val="9.5"/>
      <sheetName val="9.6"/>
      <sheetName val="9.7"/>
      <sheetName val="9.8"/>
      <sheetName val="9.9"/>
      <sheetName val="9.10"/>
      <sheetName val="9.11"/>
      <sheetName val="10.1"/>
      <sheetName val="10.1A"/>
      <sheetName val="10.2"/>
      <sheetName val="10.3"/>
      <sheetName val="10.4"/>
      <sheetName val="10.5"/>
      <sheetName val="10.6"/>
      <sheetName val="10.6A"/>
      <sheetName val="10.7"/>
      <sheetName val="10.8"/>
      <sheetName val="10.8A"/>
      <sheetName val="10.101"/>
      <sheetName val="10.102"/>
      <sheetName val="10.103"/>
      <sheetName val="10.104"/>
      <sheetName val="10.105"/>
      <sheetName val="10.106"/>
      <sheetName val="10.107"/>
      <sheetName val="10.108"/>
      <sheetName val="10.108A"/>
      <sheetName val="10.109"/>
      <sheetName val="10.110"/>
      <sheetName val="10.110A"/>
      <sheetName val="10.110B"/>
      <sheetName val="10.111"/>
      <sheetName val="10.112"/>
      <sheetName val="10.201"/>
      <sheetName val="10.202"/>
      <sheetName val="10.203"/>
      <sheetName val="10.204"/>
      <sheetName val="10.300"/>
      <sheetName val="10.301"/>
      <sheetName val="10.302"/>
      <sheetName val="10.303"/>
      <sheetName val="10.304"/>
      <sheetName val="10.305"/>
      <sheetName val="10.306"/>
      <sheetName val="10.307"/>
      <sheetName val="10.308"/>
      <sheetName val="10.309"/>
      <sheetName val="10.310"/>
      <sheetName val="10.311"/>
      <sheetName val="10.312"/>
      <sheetName val="10.313"/>
      <sheetName val="10.314"/>
      <sheetName val="10.315"/>
      <sheetName val="10.316"/>
      <sheetName val="10.317"/>
      <sheetName val="10.318"/>
      <sheetName val="10.319"/>
      <sheetName val="10.320"/>
      <sheetName val="10.321"/>
      <sheetName val="10.322"/>
      <sheetName val="10.323"/>
      <sheetName val="10.324"/>
      <sheetName val="10.325"/>
      <sheetName val="10.326"/>
      <sheetName val="10.327"/>
      <sheetName val="10.328"/>
      <sheetName val="10.329"/>
      <sheetName val="10.330"/>
      <sheetName val="10.331"/>
      <sheetName val="10.332"/>
      <sheetName val="10.333"/>
      <sheetName val="10.334"/>
      <sheetName val="10.335"/>
      <sheetName val="10.336"/>
      <sheetName val="10.337"/>
      <sheetName val="10.338"/>
      <sheetName val="10.339"/>
      <sheetName val="10.340"/>
      <sheetName val="10.341"/>
      <sheetName val="10.342"/>
      <sheetName val="10.343"/>
      <sheetName val="10.344"/>
      <sheetName val="10.345"/>
      <sheetName val="10.346"/>
      <sheetName val="10.347"/>
      <sheetName val="10.348"/>
      <sheetName val="10.348A"/>
      <sheetName val="10.349"/>
      <sheetName val="10.350"/>
      <sheetName val="10.351"/>
      <sheetName val="10.352"/>
      <sheetName val="10.353"/>
      <sheetName val="10.354"/>
      <sheetName val="10.355"/>
      <sheetName val="10.356"/>
      <sheetName val="10.357"/>
      <sheetName val="10.358"/>
      <sheetName val="10.359"/>
      <sheetName val="10.360"/>
      <sheetName val="10.361"/>
      <sheetName val="10.362"/>
      <sheetName val="10.363"/>
      <sheetName val="10.364"/>
      <sheetName val="10.365"/>
      <sheetName val="10.366"/>
      <sheetName val="10.367"/>
      <sheetName val="10.368"/>
      <sheetName val="10.369"/>
      <sheetName val="10.370"/>
      <sheetName val="10.371"/>
      <sheetName val="10.372"/>
      <sheetName val="10.373"/>
      <sheetName val="10.374"/>
      <sheetName val="10.375"/>
      <sheetName val="10.376"/>
      <sheetName val="10.377"/>
      <sheetName val="10.378"/>
      <sheetName val="10.379"/>
      <sheetName val="10.380"/>
      <sheetName val="10.381"/>
      <sheetName val="10.382"/>
      <sheetName val="10.383"/>
      <sheetName val="10.384"/>
      <sheetName val="10.385"/>
      <sheetName val="10.386"/>
      <sheetName val="10.387"/>
      <sheetName val="10.388"/>
      <sheetName val="10.389"/>
      <sheetName val="10.390"/>
      <sheetName val="10.391"/>
      <sheetName val="10.392"/>
      <sheetName val="10.393"/>
      <sheetName val="10.394"/>
      <sheetName val="10.395"/>
      <sheetName val="10.396"/>
      <sheetName val="10.397"/>
      <sheetName val="10.398"/>
      <sheetName val="10.400"/>
      <sheetName val="10.500"/>
      <sheetName val="10.501"/>
      <sheetName val="10.502"/>
      <sheetName val="10.503"/>
      <sheetName val="10.503A"/>
      <sheetName val="10.504"/>
      <sheetName val="10.504A"/>
      <sheetName val="10.504B"/>
      <sheetName val="10.504C"/>
      <sheetName val="10.505"/>
      <sheetName val="10.505A"/>
      <sheetName val="10.550"/>
      <sheetName val="10.60"/>
      <sheetName val="10.600"/>
      <sheetName val="11.1"/>
      <sheetName val="11.2"/>
      <sheetName val="11.3"/>
      <sheetName val="11.3A"/>
      <sheetName val="11.4"/>
      <sheetName val="11.6"/>
      <sheetName val="11.8"/>
      <sheetName val="11.8B"/>
      <sheetName val="11.8A"/>
      <sheetName val="11.10"/>
      <sheetName val="11.11"/>
      <sheetName val="11.12"/>
      <sheetName val="11.13"/>
      <sheetName val="11.14"/>
      <sheetName val="11.15"/>
      <sheetName val="11.16"/>
      <sheetName val="11.17"/>
      <sheetName val="11.18"/>
      <sheetName val="11.19"/>
      <sheetName val="11.20"/>
      <sheetName val="11.21"/>
      <sheetName val="11.30"/>
      <sheetName val="11.31"/>
      <sheetName val="11.32"/>
      <sheetName val="11.33"/>
      <sheetName val="12.1"/>
      <sheetName val="12.2"/>
      <sheetName val="12.3"/>
      <sheetName val="12.4"/>
      <sheetName val="12.5"/>
      <sheetName val="12.6"/>
      <sheetName val="12.6A"/>
      <sheetName val="12.7"/>
      <sheetName val="12.8"/>
      <sheetName val="13.1"/>
      <sheetName val="13.2"/>
      <sheetName val="13.3"/>
      <sheetName val="14.1"/>
      <sheetName val="14.2"/>
      <sheetName val="18.1"/>
      <sheetName val="18.1.1"/>
      <sheetName val="18.1.2"/>
      <sheetName val="18.1.3"/>
      <sheetName val="18.1.4"/>
      <sheetName val="18.1.5"/>
      <sheetName val="18.1.6"/>
      <sheetName val="19.1"/>
      <sheetName val="19.2"/>
      <sheetName val="19.3"/>
      <sheetName val="19.3A"/>
      <sheetName val="19.4"/>
      <sheetName val="19.5"/>
      <sheetName val="19.6"/>
      <sheetName val="19.7"/>
      <sheetName val="19.8"/>
      <sheetName val="19.8A"/>
      <sheetName val="19.8F"/>
      <sheetName val="19.9"/>
      <sheetName val="19.10"/>
      <sheetName val="19.11"/>
      <sheetName val="19.11A"/>
      <sheetName val="19.12A"/>
      <sheetName val="19.12B"/>
      <sheetName val="19.12C"/>
      <sheetName val="19.13"/>
      <sheetName val="19.13A"/>
      <sheetName val="19.13B"/>
      <sheetName val="19.13C"/>
      <sheetName val="19.14"/>
      <sheetName val="19.14A"/>
      <sheetName val="19.15"/>
      <sheetName val="19.15N"/>
      <sheetName val="19.15N1"/>
      <sheetName val="19.15N2"/>
      <sheetName val="19.15N3"/>
      <sheetName val="19.15N4"/>
      <sheetName val="19.19"/>
      <sheetName val="19.19A"/>
      <sheetName val="19.19B"/>
      <sheetName val="19.15N5"/>
      <sheetName val="19.15N6"/>
      <sheetName val="19.20"/>
      <sheetName val="19.25"/>
      <sheetName val="19.39"/>
      <sheetName val="19.40"/>
      <sheetName val="19.41"/>
      <sheetName val="19.41A"/>
      <sheetName val="19.41AA"/>
      <sheetName val="19.41B"/>
      <sheetName val="19.42"/>
      <sheetName val="19.43"/>
      <sheetName val="19.43A"/>
      <sheetName val="19.44"/>
      <sheetName val="19.45"/>
      <sheetName val="19.46"/>
      <sheetName val="19.47"/>
      <sheetName val="19.48"/>
      <sheetName val="19.49"/>
      <sheetName val="19.50"/>
      <sheetName val="19.50A"/>
      <sheetName val="19.50AA"/>
      <sheetName val="19.51"/>
      <sheetName val="19.52"/>
      <sheetName val="19.52A"/>
      <sheetName val="19.53"/>
      <sheetName val="19.53A"/>
      <sheetName val="19.53B"/>
      <sheetName val="19.53C"/>
      <sheetName val="19.53D"/>
      <sheetName val="19.53E"/>
      <sheetName val="19.53F"/>
      <sheetName val="19.53FF"/>
      <sheetName val="19.53FG"/>
      <sheetName val="19.53G"/>
      <sheetName val="19.53H"/>
      <sheetName val="19.53I"/>
      <sheetName val="19.53K"/>
      <sheetName val="19.53J"/>
      <sheetName val="19.54"/>
      <sheetName val="19.54A"/>
      <sheetName val="19.85"/>
      <sheetName val="19.86"/>
      <sheetName val="19.87"/>
      <sheetName val="19.88"/>
      <sheetName val="19.89"/>
      <sheetName val="19.99"/>
      <sheetName val="19.150"/>
      <sheetName val="19.100"/>
      <sheetName val="19.101"/>
      <sheetName val="19.102"/>
      <sheetName val="19.103"/>
      <sheetName val="20.1.1"/>
      <sheetName val="20.1.2"/>
      <sheetName val="20.1.3"/>
      <sheetName val="20.2.1"/>
      <sheetName val="20.2.2"/>
      <sheetName val="20.3.1"/>
      <sheetName val="20.3.2"/>
      <sheetName val="20.3.3"/>
      <sheetName val="20.4.1"/>
      <sheetName val="20.4.2"/>
      <sheetName val="20.4.3"/>
      <sheetName val="20.5.1"/>
      <sheetName val="20.4.4"/>
      <sheetName val="20.4.5"/>
      <sheetName val="20.5.2"/>
      <sheetName val="20.5.3"/>
      <sheetName val="20.6"/>
      <sheetName val="20.7"/>
      <sheetName val="20.8"/>
      <sheetName val="20.8.1"/>
      <sheetName val="20.8.2"/>
      <sheetName val="20.9"/>
      <sheetName val="20.10"/>
      <sheetName val="20.11"/>
      <sheetName val="20.11.1"/>
      <sheetName val="20.11.2"/>
      <sheetName val="20.11.3"/>
      <sheetName val="20.11A"/>
      <sheetName val="20.11B"/>
      <sheetName val="20.11C"/>
      <sheetName val="20.11D"/>
      <sheetName val="20.12N"/>
      <sheetName val="20.13N"/>
      <sheetName val="20.14N"/>
      <sheetName val="20.15N"/>
      <sheetName val="20.16N"/>
      <sheetName val="20.17N"/>
      <sheetName val="20.18N"/>
      <sheetName val="20.19N"/>
      <sheetName val="20.20N"/>
      <sheetName val="20.21N"/>
      <sheetName val="20.22N"/>
      <sheetName val="20.23N"/>
      <sheetName val="20.24N"/>
      <sheetName val="20.25N"/>
      <sheetName val="20.26N"/>
      <sheetName val="20.27N"/>
      <sheetName val="20.28N"/>
      <sheetName val="20.29N"/>
      <sheetName val="20.30N"/>
      <sheetName val="20.31N"/>
      <sheetName val="20.32N"/>
      <sheetName val="20.33N"/>
      <sheetName val="20.34N"/>
      <sheetName val="20.35N"/>
      <sheetName val="20.36N"/>
      <sheetName val="20.37N"/>
      <sheetName val="20.38J"/>
      <sheetName val="20.39J"/>
      <sheetName val="20.40J"/>
      <sheetName val="20.41J"/>
      <sheetName val="20.42J"/>
      <sheetName val="20.43J"/>
      <sheetName val="20.44J"/>
      <sheetName val="20.45J"/>
      <sheetName val="20.46J"/>
      <sheetName val="20.47J"/>
      <sheetName val="20.48J"/>
      <sheetName val="20.49J"/>
      <sheetName val="20.50J"/>
      <sheetName val="20.51J"/>
      <sheetName val="20.52J"/>
      <sheetName val="20.53J"/>
      <sheetName val="20.54J"/>
      <sheetName val="20.55J"/>
      <sheetName val="20.56J"/>
      <sheetName val="20.57J"/>
      <sheetName val="20.58J"/>
      <sheetName val="20.59J"/>
      <sheetName val="20.60J"/>
      <sheetName val="20.30"/>
      <sheetName val="20.31"/>
      <sheetName val="20.32"/>
      <sheetName val="20.33"/>
      <sheetName val="20.33A"/>
      <sheetName val="20.33B"/>
      <sheetName val="20.34"/>
      <sheetName val="20.40"/>
      <sheetName val="20.41"/>
      <sheetName val="20.42"/>
      <sheetName val="20.43"/>
      <sheetName val="20.44"/>
      <sheetName val="20.46"/>
      <sheetName val="20.45"/>
      <sheetName val="20.45A"/>
      <sheetName val="20.45B"/>
      <sheetName val="20.45C"/>
      <sheetName val="20.45D"/>
      <sheetName val="20.45E"/>
      <sheetName val="20.45F"/>
      <sheetName val="20.47"/>
      <sheetName val="20.48"/>
      <sheetName val="20.49"/>
      <sheetName val="20.50"/>
      <sheetName val="20.51"/>
      <sheetName val="20.52"/>
      <sheetName val="20.53"/>
      <sheetName val="20.54"/>
      <sheetName val="20.55"/>
      <sheetName val="20.56"/>
      <sheetName val="20.57"/>
      <sheetName val="20.57A"/>
      <sheetName val="20.58"/>
      <sheetName val="20.58A"/>
      <sheetName val="20.59"/>
      <sheetName val="20.60"/>
      <sheetName val="20.61"/>
      <sheetName val="20.61J"/>
      <sheetName val="20.62"/>
      <sheetName val="20.63"/>
      <sheetName val="20.64"/>
      <sheetName val="20.65"/>
      <sheetName val="20.66"/>
      <sheetName val="20.67"/>
      <sheetName val="20.68"/>
      <sheetName val="20.69"/>
      <sheetName val="20.70"/>
      <sheetName val="20.71"/>
      <sheetName val="20.72"/>
      <sheetName val="20.73"/>
      <sheetName val="20.74"/>
      <sheetName val="20.75"/>
      <sheetName val="20.76"/>
      <sheetName val="20.77"/>
      <sheetName val="20.78"/>
      <sheetName val="20.79"/>
      <sheetName val="20.80"/>
      <sheetName val="20.81"/>
      <sheetName val="20.82"/>
      <sheetName val="20.83"/>
      <sheetName val="20.84"/>
      <sheetName val="20.85"/>
      <sheetName val="20.86"/>
      <sheetName val="20.87"/>
      <sheetName val="20.88"/>
      <sheetName val="20.89"/>
      <sheetName val="20.90"/>
      <sheetName val="20.91"/>
      <sheetName val="20.92"/>
      <sheetName val="20.92A"/>
      <sheetName val="20.120"/>
      <sheetName val="20.121"/>
      <sheetName val="20.122"/>
      <sheetName val="20.123"/>
      <sheetName val="20.124"/>
      <sheetName val="20.125"/>
      <sheetName val="20.126"/>
      <sheetName val="20.127"/>
      <sheetName val="20.128"/>
      <sheetName val="21.1"/>
      <sheetName val="21.2"/>
      <sheetName val="21.3"/>
      <sheetName val="21.4"/>
      <sheetName val="21.5"/>
      <sheetName val="21.6"/>
      <sheetName val="21.7"/>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30"/>
      <sheetName val="21.31"/>
      <sheetName val="21.32"/>
      <sheetName val="21.33"/>
      <sheetName val="21.34"/>
      <sheetName val="21.35"/>
      <sheetName val="21.36"/>
      <sheetName val="21.37"/>
      <sheetName val="21.38"/>
      <sheetName val="21.39"/>
      <sheetName val="21.40"/>
      <sheetName val="21.41"/>
      <sheetName val="21.42"/>
      <sheetName val="21.43"/>
      <sheetName val="21.44"/>
      <sheetName val="21.45"/>
      <sheetName val="21.46"/>
      <sheetName val="21.47"/>
      <sheetName val="21.48"/>
      <sheetName val="21.49"/>
      <sheetName val="21.50"/>
      <sheetName val="21.51"/>
      <sheetName val="21.52"/>
      <sheetName val="21.53"/>
      <sheetName val="21.54"/>
      <sheetName val="21.55"/>
      <sheetName val="21.56"/>
      <sheetName val="21.57"/>
      <sheetName val="21.58"/>
      <sheetName val="21.59"/>
      <sheetName val="21.60"/>
      <sheetName val="21.61"/>
      <sheetName val="21.62"/>
    </sheetNames>
    <sheetDataSet>
      <sheetData sheetId="0"/>
      <sheetData sheetId="1"/>
      <sheetData sheetId="2"/>
      <sheetData sheetId="3">
        <row r="2">
          <cell r="B2" t="str">
            <v>240 V - 1x15A Iluminación y tomas</v>
          </cell>
        </row>
        <row r="3">
          <cell r="B3" t="str">
            <v>240 V - 2x15A Alumbrado exterior</v>
          </cell>
        </row>
        <row r="4">
          <cell r="B4" t="str">
            <v>240 V - 2x50A Totalizador</v>
          </cell>
        </row>
        <row r="5">
          <cell r="B5" t="str">
            <v>Abrazadera D = 3" * 1/4" L = 0.20</v>
          </cell>
        </row>
        <row r="6">
          <cell r="B6" t="str">
            <v>Abrazadera D = 6" * 1/4" L = 0.20</v>
          </cell>
        </row>
        <row r="7">
          <cell r="B7" t="str">
            <v>Abrazadera D = 8" * 1/4" L = 0.20</v>
          </cell>
        </row>
        <row r="8">
          <cell r="B8" t="str">
            <v>Abrazaderas Calibre .18 x 07</v>
          </cell>
        </row>
        <row r="9">
          <cell r="B9" t="str">
            <v>ACCESORIOS</v>
          </cell>
        </row>
        <row r="10">
          <cell r="B10" t="str">
            <v>ACCESORIOS</v>
          </cell>
        </row>
        <row r="11">
          <cell r="B11" t="str">
            <v>ACCESORIOS</v>
          </cell>
        </row>
        <row r="12">
          <cell r="B12" t="str">
            <v>Acero de refuerzo 60.000 PSI</v>
          </cell>
        </row>
        <row r="13">
          <cell r="B13" t="str">
            <v xml:space="preserve">Acero de refuerzo 60.000 PSI </v>
          </cell>
        </row>
        <row r="14">
          <cell r="B14" t="str">
            <v>Acero de refuerzo 60.000 PSI (incluye amarre y figuración)</v>
          </cell>
        </row>
        <row r="15">
          <cell r="B15" t="str">
            <v>ACERO DE REFUERZO 60.000 PSI DE 3/8"</v>
          </cell>
        </row>
        <row r="16">
          <cell r="B16" t="str">
            <v>ACERO DE REFUERZO 60.000 PSI DE 5/8"</v>
          </cell>
        </row>
        <row r="17">
          <cell r="B17" t="str">
            <v>ACERO DE REFUERZO DE 3/4" PARA PASOS</v>
          </cell>
        </row>
        <row r="18">
          <cell r="B18" t="str">
            <v>ACERO DE REFUERZO DE 60000 PSI</v>
          </cell>
        </row>
        <row r="19">
          <cell r="B19" t="str">
            <v>Acero galvanizado</v>
          </cell>
        </row>
        <row r="20">
          <cell r="B20" t="str">
            <v>Acometida BT 208/120V Cu #8 y 1#10, AWG THH N 600V</v>
          </cell>
        </row>
        <row r="21">
          <cell r="B21" t="str">
            <v>ACONDICIONADOR</v>
          </cell>
        </row>
        <row r="22">
          <cell r="B22" t="str">
            <v>ACONDICIONADOR SUPERF. (NOVAFORT)</v>
          </cell>
        </row>
        <row r="23">
          <cell r="B23" t="str">
            <v>ACONDICIONADOR SUPERF. NOVAFORT</v>
          </cell>
        </row>
        <row r="24">
          <cell r="B24" t="str">
            <v>Acople universal HD 10"</v>
          </cell>
        </row>
        <row r="25">
          <cell r="B25" t="str">
            <v>Adaptador Brida Universal (100mm)  (4")</v>
          </cell>
        </row>
        <row r="26">
          <cell r="B26" t="str">
            <v>Adaptador Brida Universal (3/4")</v>
          </cell>
        </row>
        <row r="27">
          <cell r="B27" t="str">
            <v>Adaptador Brida Universal (50mm)  (2")</v>
          </cell>
        </row>
        <row r="28">
          <cell r="B28" t="str">
            <v>ADAPTADOR BRIDA UNIVERSAL (50mm)  2"</v>
          </cell>
        </row>
        <row r="29">
          <cell r="B29" t="str">
            <v>Adaptador Brida Universal (75mm)  (3")</v>
          </cell>
        </row>
        <row r="30">
          <cell r="B30" t="str">
            <v>ADAPTADOR BRIDA UNIVERSAL (85mm a 103mm)  3"</v>
          </cell>
        </row>
        <row r="31">
          <cell r="B31" t="str">
            <v>Adaptador HD Ø 6" - B x E ; L= 350  mm. - Extremo para PVC</v>
          </cell>
        </row>
        <row r="32">
          <cell r="B32" t="str">
            <v>Adaptador HD Ø 6"-BxE ; L=350mm-Extremo para PVC</v>
          </cell>
        </row>
        <row r="33">
          <cell r="B33" t="str">
            <v>Adaptador HD Ø 6"-BxE ; L=400mm-Extremo para PVC</v>
          </cell>
        </row>
        <row r="34">
          <cell r="B34" t="str">
            <v>Adaptador HD Ø4" BxE Extremo liso para PVC =250mm</v>
          </cell>
        </row>
        <row r="35">
          <cell r="B35" t="str">
            <v>Adaptador HD Ø6" BxE Extremo liso para PVC =250mm</v>
          </cell>
        </row>
        <row r="36">
          <cell r="B36" t="str">
            <v>ADAPTADOR MACHO PF+UAD  1/2``</v>
          </cell>
        </row>
        <row r="37">
          <cell r="B37" t="str">
            <v>ADHESIVO (NOVAFORT) X 500 gr</v>
          </cell>
        </row>
        <row r="38">
          <cell r="B38" t="str">
            <v>ADHESIVO (NOVAFORT) X 500gr</v>
          </cell>
        </row>
        <row r="39">
          <cell r="B39" t="str">
            <v>ADHESIVO ALCANTARILLADO</v>
          </cell>
        </row>
        <row r="40">
          <cell r="B40" t="str">
            <v>Aditivo Sp Sikafluid 230k</v>
          </cell>
        </row>
        <row r="41">
          <cell r="B41" t="str">
            <v>afirmado 2"</v>
          </cell>
        </row>
        <row r="42">
          <cell r="B42" t="str">
            <v>AGENTE DEMOLEDOR NO EXPLOSIVO (ALTA SEGURIDAD)</v>
          </cell>
        </row>
        <row r="43">
          <cell r="B43" t="str">
            <v>Agua</v>
          </cell>
        </row>
        <row r="44">
          <cell r="B44" t="str">
            <v>Aislador tensor 3 1/4"</v>
          </cell>
        </row>
        <row r="45">
          <cell r="B45" t="str">
            <v>alambre de puas</v>
          </cell>
        </row>
        <row r="46">
          <cell r="B46" t="str">
            <v>Alambre galvanizado cal 12</v>
          </cell>
        </row>
        <row r="47">
          <cell r="B47" t="str">
            <v>Alambre negro</v>
          </cell>
        </row>
        <row r="48">
          <cell r="B48" t="str">
            <v>ALAMBRE NEGRO C-18</v>
          </cell>
        </row>
        <row r="49">
          <cell r="B49" t="str">
            <v>Alambre negro C-18 K1</v>
          </cell>
        </row>
        <row r="50">
          <cell r="B50" t="str">
            <v>Alfajías en baldosa</v>
          </cell>
        </row>
        <row r="51">
          <cell r="B51" t="str">
            <v>Alfajías en concreto</v>
          </cell>
        </row>
        <row r="52">
          <cell r="B52" t="str">
            <v>Alumol</v>
          </cell>
        </row>
        <row r="53">
          <cell r="B53" t="str">
            <v>amarre para teja</v>
          </cell>
        </row>
        <row r="54">
          <cell r="B54" t="str">
            <v xml:space="preserve">amarre para teja </v>
          </cell>
        </row>
        <row r="55">
          <cell r="B55" t="str">
            <v>ángulo 1"x1"x3/16"</v>
          </cell>
        </row>
        <row r="56">
          <cell r="B56" t="str">
            <v>ángulo 1"x1/4"x3/16"</v>
          </cell>
        </row>
        <row r="57">
          <cell r="B57" t="str">
            <v>Ángulo 1/2"x1/2"x3/16"</v>
          </cell>
        </row>
        <row r="58">
          <cell r="B58" t="str">
            <v>ángulo 1-1/2"x1-1/2"x3/16"</v>
          </cell>
        </row>
        <row r="59">
          <cell r="B59" t="str">
            <v>ÁNGULO 2 X 1/4"</v>
          </cell>
        </row>
        <row r="60">
          <cell r="B60" t="str">
            <v>Ángulo 2"x2"x3/16"</v>
          </cell>
        </row>
        <row r="61">
          <cell r="B61" t="str">
            <v>ANGULO DE 2"x2"x3/16"</v>
          </cell>
        </row>
        <row r="62">
          <cell r="B62" t="str">
            <v>Ángulo de hierro 1" X 3/8"</v>
          </cell>
        </row>
        <row r="63">
          <cell r="B63" t="str">
            <v>Ángulos 1-1/2" X 3/8"</v>
          </cell>
        </row>
        <row r="64">
          <cell r="B64" t="str">
            <v>Ángulos 2" X 3/8"</v>
          </cell>
        </row>
        <row r="65">
          <cell r="B65" t="str">
            <v>ANTICORROSIVO</v>
          </cell>
        </row>
        <row r="66">
          <cell r="B66" t="str">
            <v>Antracita filtro seleccionda tamiz 8 - 12</v>
          </cell>
        </row>
        <row r="67">
          <cell r="B67" t="str">
            <v>ANTRACITA FILTRO TAMIZ 8 - 12</v>
          </cell>
        </row>
        <row r="68">
          <cell r="B68" t="str">
            <v>Aparato sanitario</v>
          </cell>
        </row>
        <row r="69">
          <cell r="B69" t="str">
            <v>ARENA</v>
          </cell>
        </row>
        <row r="70">
          <cell r="B70" t="str">
            <v>Arena de peña</v>
          </cell>
        </row>
        <row r="71">
          <cell r="B71" t="str">
            <v>ARENA FILTRO SELEC. TAMIZ 30 - 40</v>
          </cell>
        </row>
        <row r="72">
          <cell r="B72" t="str">
            <v>Arena filtro seleccionada tamiz 30 - 40</v>
          </cell>
        </row>
        <row r="73">
          <cell r="B73" t="str">
            <v>Arena Lavada de río</v>
          </cell>
        </row>
        <row r="74">
          <cell r="B74" t="str">
            <v>Arena Lavada de río</v>
          </cell>
        </row>
        <row r="75">
          <cell r="B75" t="str">
            <v>AROTAPA + AROBASE EN HF</v>
          </cell>
        </row>
        <row r="76">
          <cell r="B76" t="str">
            <v>AROTAPA + AROBASE EN HF Ø=0.60 m</v>
          </cell>
        </row>
        <row r="77">
          <cell r="B77" t="str">
            <v>Balanza analítica XB 120A; 120g; 0,1 mg PRECISA</v>
          </cell>
        </row>
        <row r="78">
          <cell r="B78" t="str">
            <v>Balanza analítica XB 220A; 120g; 0,1 mg PRECISA</v>
          </cell>
        </row>
        <row r="79">
          <cell r="B79" t="str">
            <v>baldosa granito B-10</v>
          </cell>
        </row>
        <row r="80">
          <cell r="B80" t="str">
            <v>Barra de acero corrugada 3/4</v>
          </cell>
        </row>
        <row r="81">
          <cell r="B81" t="str">
            <v>BASCULA PARA CILINDROS</v>
          </cell>
        </row>
        <row r="82">
          <cell r="B82" t="str">
            <v>Base granular IP&lt;3%</v>
          </cell>
        </row>
        <row r="83">
          <cell r="B83" t="str">
            <v>Bloque de concreto Liso CT-10</v>
          </cell>
        </row>
        <row r="84">
          <cell r="B84" t="str">
            <v>BLOQUE MURO 15X20X40 No. 6</v>
          </cell>
        </row>
        <row r="85">
          <cell r="B85" t="str">
            <v>BOLSAS DE FIBRA</v>
          </cell>
        </row>
        <row r="86">
          <cell r="B86" t="str">
            <v>Bomba de Turbina Vertical, 4 etapas con columna bridada de 6” y eje de 1” cabezal de descarga de 6”, motor 25HP, 1800RPM Vertical de eje hueco, 3 fases</v>
          </cell>
        </row>
        <row r="87">
          <cell r="B87" t="str">
            <v>Bomba de vacio, 4 CFM, 20 micrones</v>
          </cell>
        </row>
        <row r="88">
          <cell r="B88" t="str">
            <v>Boquilla en bronce para mangera Ø 1 3/4"</v>
          </cell>
        </row>
        <row r="89">
          <cell r="B89" t="str">
            <v>Brazo D=1"x0.70m</v>
          </cell>
        </row>
        <row r="90">
          <cell r="B90" t="str">
            <v>Brida + Acople Universal 2"</v>
          </cell>
        </row>
        <row r="91">
          <cell r="B91" t="str">
            <v>Brida + Acople Universal 3"</v>
          </cell>
        </row>
        <row r="92">
          <cell r="B92" t="str">
            <v>Brida + Acople Universal 4"</v>
          </cell>
        </row>
        <row r="93">
          <cell r="B93" t="str">
            <v>Brida + Acople Universal 6"</v>
          </cell>
        </row>
        <row r="94">
          <cell r="B94" t="str">
            <v>Brida + Acople Universal 8"</v>
          </cell>
        </row>
        <row r="95">
          <cell r="B95" t="str">
            <v>Brida ciega  HD 10" (250mm)</v>
          </cell>
        </row>
        <row r="96">
          <cell r="B96" t="str">
            <v>Brida ciega  HD 12" (300mm)</v>
          </cell>
        </row>
        <row r="97">
          <cell r="B97" t="str">
            <v>Brida ciega  HD 14" (350mm)</v>
          </cell>
        </row>
        <row r="98">
          <cell r="B98" t="str">
            <v>Brida ciega  HD 16" (400mm)</v>
          </cell>
        </row>
        <row r="99">
          <cell r="B99" t="str">
            <v>Brida ciega  HD 18" (450mm)</v>
          </cell>
        </row>
        <row r="100">
          <cell r="B100" t="str">
            <v>Brida ciega  HD 2" (50mm)</v>
          </cell>
        </row>
        <row r="101">
          <cell r="B101" t="str">
            <v>Brida ciega  HD 20" (500mm)</v>
          </cell>
        </row>
        <row r="102">
          <cell r="B102" t="str">
            <v>Brida ciega  HD 3" (75mm)</v>
          </cell>
        </row>
        <row r="103">
          <cell r="B103" t="str">
            <v>Brida ciega  HD 4" (100mm)</v>
          </cell>
        </row>
        <row r="104">
          <cell r="B104" t="str">
            <v>Brida ciega  HD 6" (150mm)</v>
          </cell>
        </row>
        <row r="105">
          <cell r="B105" t="str">
            <v>Brida ciega  HD 8" (200mm)</v>
          </cell>
        </row>
        <row r="106">
          <cell r="B106" t="str">
            <v>brida por acople universal 2"</v>
          </cell>
        </row>
        <row r="107">
          <cell r="B107" t="str">
            <v>Brida Universal x Acople Universal HD 10"</v>
          </cell>
        </row>
        <row r="108">
          <cell r="B108" t="str">
            <v>Brida Universal x Acople Universal HD 12"</v>
          </cell>
        </row>
        <row r="109">
          <cell r="B109" t="str">
            <v>Brida Universal x Acople Universal HD 18"</v>
          </cell>
        </row>
        <row r="110">
          <cell r="B110" t="str">
            <v>Bridas D=1"</v>
          </cell>
        </row>
        <row r="111">
          <cell r="B111" t="str">
            <v>Cable de acero 5/8"</v>
          </cell>
        </row>
        <row r="112">
          <cell r="B112" t="str">
            <v>CABLE DE ACERO DE 1/2"</v>
          </cell>
        </row>
        <row r="113">
          <cell r="B113" t="str">
            <v>CABLE DE ACERO DE 1½"</v>
          </cell>
        </row>
        <row r="114">
          <cell r="B114" t="str">
            <v>CABLE DE ACERO DE 3/4"</v>
          </cell>
        </row>
        <row r="115">
          <cell r="B115" t="str">
            <v>CABLE DE ACERO DE 5/8"</v>
          </cell>
        </row>
        <row r="116">
          <cell r="B116" t="str">
            <v>CADENA DE 3/8"</v>
          </cell>
        </row>
        <row r="117">
          <cell r="B117" t="str">
            <v>CAJA VALV TIPO CHOROTE-TRAF-LIVIANO</v>
          </cell>
        </row>
        <row r="118">
          <cell r="B118" t="str">
            <v>CAJA VALV. TIPO CHOROTE-TRAF. LIVIANO</v>
          </cell>
        </row>
        <row r="119">
          <cell r="B119" t="str">
            <v>Cajas de inspección de 70x70x70 cm, tapa en concreto reforzado con marco en ángulo</v>
          </cell>
        </row>
        <row r="120">
          <cell r="B120" t="str">
            <v>CAJILLA CON TAPA H.F. PARA MICROMEDIDOR</v>
          </cell>
        </row>
        <row r="121">
          <cell r="B121" t="str">
            <v>CANDADO DE 3"</v>
          </cell>
        </row>
        <row r="122">
          <cell r="B122" t="str">
            <v>Capacete D=1.1/4</v>
          </cell>
        </row>
        <row r="123">
          <cell r="B123" t="str">
            <v>Cemento</v>
          </cell>
        </row>
        <row r="124">
          <cell r="B124" t="str">
            <v>Cemento blanco</v>
          </cell>
        </row>
        <row r="125">
          <cell r="B125" t="str">
            <v>Cemento gris x 50 kg</v>
          </cell>
        </row>
        <row r="126">
          <cell r="B126" t="str">
            <v>CERCO 2.90*0.05*0.10</v>
          </cell>
        </row>
        <row r="127">
          <cell r="B127" t="str">
            <v>CHAPA CON BOCALLAVE Y DOS JUEGOS DE LLAVES</v>
          </cell>
        </row>
        <row r="128">
          <cell r="B128" t="str">
            <v>CILINDRO PARA CLORO 150PSI 68KG</v>
          </cell>
        </row>
        <row r="129">
          <cell r="B129" t="str">
            <v>Cilindro para mezcla rapida</v>
          </cell>
        </row>
        <row r="130">
          <cell r="B130" t="str">
            <v>CINTA PVC O-22 (15M)</v>
          </cell>
        </row>
        <row r="131">
          <cell r="B131" t="str">
            <v>CINTA PVC O-22 (30M)</v>
          </cell>
        </row>
        <row r="132">
          <cell r="B132" t="str">
            <v>CINTA PVC V-10 (30M)</v>
          </cell>
        </row>
        <row r="133">
          <cell r="B133" t="str">
            <v>CINTA PVC V-15 (30M)</v>
          </cell>
        </row>
        <row r="134">
          <cell r="B134" t="str">
            <v>Circuito subterráneo BT de alumbrado exterior, conduit PVC DE1 1/2" conductor de cobre THW 2 # 10 AWG Cu</v>
          </cell>
        </row>
        <row r="135">
          <cell r="B135" t="str">
            <v>CODO 11.25° EX.LISOS PVC/AC (100mm) 4``</v>
          </cell>
        </row>
        <row r="136">
          <cell r="B136" t="str">
            <v>CODO 11.25° EX.LISOS PVC/AC (150mm) 6``</v>
          </cell>
        </row>
        <row r="137">
          <cell r="B137" t="str">
            <v>CODO 11.25° EX.LISOS PVC/AC (200mm) 8``</v>
          </cell>
        </row>
        <row r="138">
          <cell r="B138" t="str">
            <v>CODO 11.25° EX.LISOS PVC/AC (250mm) 10``</v>
          </cell>
        </row>
        <row r="139">
          <cell r="B139" t="str">
            <v>CODO 11.25° EX.LISOS PVC/AC (300mm) 12``</v>
          </cell>
        </row>
        <row r="140">
          <cell r="B140" t="str">
            <v>CODO 11.25° EX.LISOS PVC/AC (350mm) 14``</v>
          </cell>
        </row>
        <row r="141">
          <cell r="B141" t="str">
            <v>CODO 11.25° EX.LISOS PVC/AC (400mm) 16``</v>
          </cell>
        </row>
        <row r="142">
          <cell r="B142" t="str">
            <v>CODO 11.25° EX.LISOS PVC/AC (450mm) 18``</v>
          </cell>
        </row>
        <row r="143">
          <cell r="B143" t="str">
            <v>CODO 11.25° EX.LISOS PVC/AC (500mm) 20``</v>
          </cell>
        </row>
        <row r="144">
          <cell r="B144" t="str">
            <v>CODO 11.25° EX.LISOS PVC/AC (50mm) 2``</v>
          </cell>
        </row>
        <row r="145">
          <cell r="B145" t="str">
            <v>CODO 11.25° EX.LISOS PVC/AC (600mm) 24``</v>
          </cell>
        </row>
        <row r="146">
          <cell r="B146" t="str">
            <v>CODO 11.25° EX.LISOS PVC/AC (75mm) 3``</v>
          </cell>
        </row>
        <row r="147">
          <cell r="B147" t="str">
            <v>CODO 22.5° EX.LISOS PVC/AC (100mm) 4``</v>
          </cell>
        </row>
        <row r="148">
          <cell r="B148" t="str">
            <v>CODO 22.5° EX.LISOS PVC/AC (150mm) 6``</v>
          </cell>
        </row>
        <row r="149">
          <cell r="B149" t="str">
            <v>CODO 22.5° EX.LISOS PVC/AC (200mm) 8``</v>
          </cell>
        </row>
        <row r="150">
          <cell r="B150" t="str">
            <v>CODO 22.5° EX.LISOS PVC/AC (250mm) 10``</v>
          </cell>
        </row>
        <row r="151">
          <cell r="B151" t="str">
            <v>CODO 22.5° EX.LISOS PVC/AC (300mm) 12``</v>
          </cell>
        </row>
        <row r="152">
          <cell r="B152" t="str">
            <v>CODO 22.5° EX.LISOS PVC/AC (350mm) 14``</v>
          </cell>
        </row>
        <row r="153">
          <cell r="B153" t="str">
            <v>CODO 22.5° EX.LISOS PVC/AC (400mm) 16``</v>
          </cell>
        </row>
        <row r="154">
          <cell r="B154" t="str">
            <v>CODO 22.5° EX.LISOS PVC/AC (450mm) 18``</v>
          </cell>
        </row>
        <row r="155">
          <cell r="B155" t="str">
            <v>CODO 22.5° EX.LISOS PVC/AC (500mm) 20``</v>
          </cell>
        </row>
        <row r="156">
          <cell r="B156" t="str">
            <v>CODO 22.5° EX.LISOS PVC/AC (50mm) 2``</v>
          </cell>
        </row>
        <row r="157">
          <cell r="B157" t="str">
            <v>CODO 22.5° EX.LISOS PVC/AC (600mm) 24``</v>
          </cell>
        </row>
        <row r="158">
          <cell r="B158" t="str">
            <v>CODO 22.5° EX.LISOS PVC/AC (75mm) 3``</v>
          </cell>
        </row>
        <row r="159">
          <cell r="B159" t="str">
            <v>CODO 45° (PVC CONSTRUCCIÓN) RDE21  1.1/2``</v>
          </cell>
        </row>
        <row r="160">
          <cell r="B160" t="str">
            <v>CODO 45° EX.BRIDAS (50mm) 2``</v>
          </cell>
        </row>
        <row r="161">
          <cell r="B161" t="str">
            <v>CODO 45° EX.BRIDAS (75mm) 3``</v>
          </cell>
        </row>
        <row r="162">
          <cell r="B162" t="str">
            <v>CODO 45° EX.LISOS PVC/AC (100mm) 4``</v>
          </cell>
        </row>
        <row r="163">
          <cell r="B163" t="str">
            <v>CODO 45° EX.LISOS PVC/AC (150mm) 6``</v>
          </cell>
        </row>
        <row r="164">
          <cell r="B164" t="str">
            <v>CODO 45° EX.LISOS PVC/AC (200mm) 8``</v>
          </cell>
        </row>
        <row r="165">
          <cell r="B165" t="str">
            <v>CODO 45° EX.LISOS PVC/AC (250mm) 10``</v>
          </cell>
        </row>
        <row r="166">
          <cell r="B166" t="str">
            <v>CODO 45° EX.LISOS PVC/AC (300mm) 12``</v>
          </cell>
        </row>
        <row r="167">
          <cell r="B167" t="str">
            <v>CODO 45° EX.LISOS PVC/AC (350mm) 14``</v>
          </cell>
        </row>
        <row r="168">
          <cell r="B168" t="str">
            <v>CODO 45° EX.LISOS PVC/AC (400mm) 16``</v>
          </cell>
        </row>
        <row r="169">
          <cell r="B169" t="str">
            <v>CODO 45° EX.LISOS PVC/AC (450mm) 18``</v>
          </cell>
        </row>
        <row r="170">
          <cell r="B170" t="str">
            <v>CODO 45° EX.LISOS PVC/AC (500mm) 20``</v>
          </cell>
        </row>
        <row r="171">
          <cell r="B171" t="str">
            <v>CODO 45° EX.LISOS PVC/AC (50mm) 2``</v>
          </cell>
        </row>
        <row r="172">
          <cell r="B172" t="str">
            <v>CODO 45° EX.LISOS PVC/AC (600mm) 24``</v>
          </cell>
        </row>
        <row r="173">
          <cell r="B173" t="str">
            <v>CODO 45° EX.LISOS PVC/AC (75mm) 3``</v>
          </cell>
        </row>
        <row r="174">
          <cell r="B174" t="str">
            <v>Codo 45° Extremos Bridas (100mm) (4")</v>
          </cell>
        </row>
        <row r="175">
          <cell r="B175" t="str">
            <v>Codo 45° Extremos Bridas (3/4")</v>
          </cell>
        </row>
        <row r="176">
          <cell r="B176" t="str">
            <v>Codo 45° Extremos Bridas (50mm) (2")</v>
          </cell>
        </row>
        <row r="177">
          <cell r="B177" t="str">
            <v>Codo 45° HD 14" (350mm)</v>
          </cell>
        </row>
        <row r="178">
          <cell r="B178" t="str">
            <v>CODO 45° HD BRIDAS (450mm) 18``</v>
          </cell>
        </row>
        <row r="179">
          <cell r="B179" t="str">
            <v>CODO 45° HG 3"</v>
          </cell>
        </row>
        <row r="180">
          <cell r="B180" t="str">
            <v>Codo 45º en H.D. – J.H. 3”</v>
          </cell>
        </row>
        <row r="181">
          <cell r="B181" t="str">
            <v>Codo 45º en H.D. – Presión Trabajo 250 PSI BxE 4”</v>
          </cell>
        </row>
        <row r="182">
          <cell r="B182" t="str">
            <v>Codo 45º en H.D. – Presión Trabajo 250 PSI extremos bridas 10”</v>
          </cell>
        </row>
        <row r="183">
          <cell r="B183" t="str">
            <v>Codo 45º en H.D. – Presión Trabajo 250 PSI extremos bridas 12”</v>
          </cell>
        </row>
        <row r="184">
          <cell r="B184" t="str">
            <v>Codo 45º en H.D. – Presión Trabajo 250 PSI extremos bridas 16”</v>
          </cell>
        </row>
        <row r="185">
          <cell r="B185" t="str">
            <v>Codo 45º en H.D. – Presión Trabajo 250 PSI extremos bridas 4”</v>
          </cell>
        </row>
        <row r="186">
          <cell r="B186" t="str">
            <v>Codo 45º en H.D. – Presión Trabajo 250 PSI extremos bridas 6”</v>
          </cell>
        </row>
        <row r="187">
          <cell r="B187" t="str">
            <v>Codo 45º en H.D. – Presión Trabajo 250 PSI extremos bridas 8”</v>
          </cell>
        </row>
        <row r="188">
          <cell r="B188" t="str">
            <v>CODO 90° (PVC CONSTRUCCIÓN) RDE21  1.1/2``</v>
          </cell>
        </row>
        <row r="189">
          <cell r="B189" t="str">
            <v>CODO 90° EX.LISOS PVC/AC (100mm) 4``</v>
          </cell>
        </row>
        <row r="190">
          <cell r="B190" t="str">
            <v>CODO 90° EX.LISOS PVC/AC (150mm) 6``</v>
          </cell>
        </row>
        <row r="191">
          <cell r="B191" t="str">
            <v>CODO 90° EX.LISOS PVC/AC (200mm) 8``</v>
          </cell>
        </row>
        <row r="192">
          <cell r="B192" t="str">
            <v>CODO 90° EX.LISOS PVC/AC (250mm) 10``</v>
          </cell>
        </row>
        <row r="193">
          <cell r="B193" t="str">
            <v>CODO 90° EX.LISOS PVC/AC (300mm) 12``</v>
          </cell>
        </row>
        <row r="194">
          <cell r="B194" t="str">
            <v>CODO 90° EX.LISOS PVC/AC (350mm) 14``</v>
          </cell>
        </row>
        <row r="195">
          <cell r="B195" t="str">
            <v>CODO 90° EX.LISOS PVC/AC (400mm) 16``</v>
          </cell>
        </row>
        <row r="196">
          <cell r="B196" t="str">
            <v>CODO 90° EX.LISOS PVC/AC (450mm) 18``</v>
          </cell>
        </row>
        <row r="197">
          <cell r="B197" t="str">
            <v>CODO 90° EX.LISOS PVC/AC (500mm) 20``</v>
          </cell>
        </row>
        <row r="198">
          <cell r="B198" t="str">
            <v>CODO 90° EX.LISOS PVC/AC (50mm) 2``</v>
          </cell>
        </row>
        <row r="199">
          <cell r="B199" t="str">
            <v>CODO 90° EX.LISOS PVC/AC (600mm) 24``</v>
          </cell>
        </row>
        <row r="200">
          <cell r="B200" t="str">
            <v>CODO 90° EX.LISOS PVC/AC (75mm) 3``</v>
          </cell>
        </row>
        <row r="201">
          <cell r="B201" t="str">
            <v>Codo 90° Extremos Lisos (75mm) (3")</v>
          </cell>
        </row>
        <row r="202">
          <cell r="B202" t="str">
            <v>Codo 90° HD 6" (150mm)</v>
          </cell>
        </row>
        <row r="203">
          <cell r="B203" t="str">
            <v>CODO 90° HD BRIDAS (450mm) 18``</v>
          </cell>
        </row>
        <row r="204">
          <cell r="B204" t="str">
            <v>CODO 90° HD BXB (75mm) 3``</v>
          </cell>
        </row>
        <row r="205">
          <cell r="B205" t="str">
            <v>CODO 90° HG 3"</v>
          </cell>
        </row>
        <row r="206">
          <cell r="B206" t="str">
            <v>Codo 90º en H.D. – Presión Trabajo 250 PSI extremos bridas 10”</v>
          </cell>
        </row>
        <row r="207">
          <cell r="B207" t="str">
            <v>Codo 90º en H.D. – Presión Trabajo 250 PSI extremos bridas 12”</v>
          </cell>
        </row>
        <row r="208">
          <cell r="B208" t="str">
            <v>Codo 90º en H.D. – Presión Trabajo 250 PSI extremos bridas 2”</v>
          </cell>
        </row>
        <row r="209">
          <cell r="B209" t="str">
            <v>Codo 90º en H.D. – Presión Trabajo 250 PSI extremos bridas 4”</v>
          </cell>
        </row>
        <row r="210">
          <cell r="B210" t="str">
            <v>Codo 90º en H.D. – Presión Trabajo 250 PSI extremos bridas 6”</v>
          </cell>
        </row>
        <row r="211">
          <cell r="B211" t="str">
            <v>Codo 90º en H.D. – Presión Trabajo 250 PSI extremos bridas 8”</v>
          </cell>
        </row>
        <row r="212">
          <cell r="B212" t="str">
            <v>Codo 90º en H.D. – Presión Trabajo 250 PSI extremos liso x brida 10”</v>
          </cell>
        </row>
        <row r="213">
          <cell r="B213" t="str">
            <v>CODO GRAN RADIO 11.25° (U. PLATINO) RDE21  10``</v>
          </cell>
        </row>
        <row r="214">
          <cell r="B214" t="str">
            <v>CODO GRAN RADIO 11.25° (U. PLATINO) RDE21  12``</v>
          </cell>
        </row>
        <row r="215">
          <cell r="B215" t="str">
            <v>CODO GRAN RADIO 11.25° (U. PLATINO) RDE21  2.1/2``</v>
          </cell>
        </row>
        <row r="216">
          <cell r="B216" t="str">
            <v>CODO GRAN RADIO 11.25° (U. PLATINO) RDE21  2``</v>
          </cell>
        </row>
        <row r="217">
          <cell r="B217" t="str">
            <v>CODO GRAN RADIO 11.25° (U. PLATINO) RDE21  3``</v>
          </cell>
        </row>
        <row r="218">
          <cell r="B218" t="str">
            <v>CODO GRAN RADIO 11.25° (U. PLATINO) RDE21  4``</v>
          </cell>
        </row>
        <row r="219">
          <cell r="B219" t="str">
            <v>CODO GRAN RADIO 11.25° (U. PLATINO) RDE21  6``</v>
          </cell>
        </row>
        <row r="220">
          <cell r="B220" t="str">
            <v>CODO GRAN RADIO 11.25° (U. PLATINO) RDE21  8``</v>
          </cell>
        </row>
        <row r="221">
          <cell r="B221" t="str">
            <v>CODO GRAN RADIO 22.5° (U. PLATINO) RDE21  10``</v>
          </cell>
        </row>
        <row r="222">
          <cell r="B222" t="str">
            <v>CODO GRAN RADIO 22.5° (U. PLATINO) RDE21  12``</v>
          </cell>
        </row>
        <row r="223">
          <cell r="B223" t="str">
            <v>CODO GRAN RADIO 22.5° (U. PLATINO) RDE21  2.1/2``</v>
          </cell>
        </row>
        <row r="224">
          <cell r="B224" t="str">
            <v>CODO GRAN RADIO 22.5° (U. PLATINO) RDE21  2``</v>
          </cell>
        </row>
        <row r="225">
          <cell r="B225" t="str">
            <v>CODO GRAN RADIO 22.5° (U. PLATINO) RDE21  3``</v>
          </cell>
        </row>
        <row r="226">
          <cell r="B226" t="str">
            <v>CODO GRAN RADIO 22.5° (U. PLATINO) RDE21  4``</v>
          </cell>
        </row>
        <row r="227">
          <cell r="B227" t="str">
            <v>CODO GRAN RADIO 22.5° (U. PLATINO) RDE21  6``</v>
          </cell>
        </row>
        <row r="228">
          <cell r="B228" t="str">
            <v>CODO GRAN RADIO 22.5° (U. PLATINO) RDE21  8``</v>
          </cell>
        </row>
        <row r="229">
          <cell r="B229" t="str">
            <v>CODO GRAN RADIO 45° (U. PLATINO) RDE21  10``</v>
          </cell>
        </row>
        <row r="230">
          <cell r="B230" t="str">
            <v>CODO GRAN RADIO 45° (U. PLATINO) RDE21  12``</v>
          </cell>
        </row>
        <row r="231">
          <cell r="B231" t="str">
            <v>CODO GRAN RADIO 45° (U. PLATINO) RDE21  2.1/2``</v>
          </cell>
        </row>
        <row r="232">
          <cell r="B232" t="str">
            <v>CODO GRAN RADIO 45° (U. PLATINO) RDE21  2``</v>
          </cell>
        </row>
        <row r="233">
          <cell r="B233" t="str">
            <v>CODO GRAN RADIO 45° (U. PLATINO) RDE21  3``</v>
          </cell>
        </row>
        <row r="234">
          <cell r="B234" t="str">
            <v>CODO GRAN RADIO 45° (U. PLATINO) RDE21  4``</v>
          </cell>
        </row>
        <row r="235">
          <cell r="B235" t="str">
            <v>CODO GRAN RADIO 45° (U. PLATINO) RDE21  6``</v>
          </cell>
        </row>
        <row r="236">
          <cell r="B236" t="str">
            <v>CODO GRAN RADIO 45° (U. PLATINO) RDE21  8``</v>
          </cell>
        </row>
        <row r="237">
          <cell r="B237" t="str">
            <v>CODO GRAN RADIO 90° (U. PLATINO) RDE21  10``</v>
          </cell>
        </row>
        <row r="238">
          <cell r="B238" t="str">
            <v>CODO GRAN RADIO 90° (U. PLATINO) RDE21  12``</v>
          </cell>
        </row>
        <row r="239">
          <cell r="B239" t="str">
            <v>CODO GRAN RADIO 90° (U. PLATINO) RDE21  2.1/2``</v>
          </cell>
        </row>
        <row r="240">
          <cell r="B240" t="str">
            <v>CODO GRAN RADIO 90° (U. PLATINO) RDE21  2``</v>
          </cell>
        </row>
        <row r="241">
          <cell r="B241" t="str">
            <v>CODO GRAN RADIO 90° (U. PLATINO) RDE21  3``</v>
          </cell>
        </row>
        <row r="242">
          <cell r="B242" t="str">
            <v>CODO GRAN RADIO 90° (U. PLATINO) RDE21  4``</v>
          </cell>
        </row>
        <row r="243">
          <cell r="B243" t="str">
            <v>CODO GRAN RADIO 90° (U. PLATINO) RDE21  6``</v>
          </cell>
        </row>
        <row r="244">
          <cell r="B244" t="str">
            <v>CODO GRAN RADIO 90° (U. PLATINO) RDE21  8``</v>
          </cell>
        </row>
        <row r="245">
          <cell r="B245" t="str">
            <v>CODO HD ∅12"x22.5° CxC, J.H.</v>
          </cell>
        </row>
        <row r="246">
          <cell r="B246" t="str">
            <v>Codo Ø4" x 45° HD., Junta Hidráulica</v>
          </cell>
        </row>
        <row r="247">
          <cell r="B247" t="str">
            <v>CODO RADIO CORTO 11.25° (U.PLATINO) RDE 21 2"</v>
          </cell>
        </row>
        <row r="248">
          <cell r="B248" t="str">
            <v>CODO RADIO CORTO 11.25° (U.PLATINO) RDE 21 3"</v>
          </cell>
        </row>
        <row r="249">
          <cell r="B249" t="str">
            <v>CODO RADIO CORTO 11.25° (U.PLATINO) RDE 21 6"</v>
          </cell>
        </row>
        <row r="250">
          <cell r="B250" t="str">
            <v>CODO RADIO CORTO 11.25° (U.PLATINO) RDE 21 8"</v>
          </cell>
        </row>
        <row r="251">
          <cell r="B251" t="str">
            <v>CODO RADIO CORTO 22.50° (U.PLATINO) RDE 21 2"</v>
          </cell>
        </row>
        <row r="252">
          <cell r="B252" t="str">
            <v>CODO RADIO CORTO 22.50° (U.PLATINO) RDE 21 4"</v>
          </cell>
        </row>
        <row r="253">
          <cell r="B253" t="str">
            <v>CODO RADIO CORTO 22.50° (U.PLATINO) RDE 21 6"</v>
          </cell>
        </row>
        <row r="254">
          <cell r="B254" t="str">
            <v>CODO RADIO CORTO 22.50° (U.PLATINO) RDE 21 8"</v>
          </cell>
        </row>
        <row r="255">
          <cell r="B255" t="str">
            <v>CODO RADIO CORTO 45° (U. PLATINO) RDE21  2``</v>
          </cell>
        </row>
        <row r="256">
          <cell r="B256" t="str">
            <v>CODO RADIO CORTO 45° (U. PLATINO) RDE21  3``</v>
          </cell>
        </row>
        <row r="257">
          <cell r="B257" t="str">
            <v>CODO RADIO CORTO 45° (U. PLATINO) RDE21  4``</v>
          </cell>
        </row>
        <row r="258">
          <cell r="B258" t="str">
            <v>CODO RADIO CORTO 45° (U. PLATINO) RDE21  6``</v>
          </cell>
        </row>
        <row r="259">
          <cell r="B259" t="str">
            <v>CODO RADIO CORTO 45° (U. PLATINO) RDE21  8``</v>
          </cell>
        </row>
        <row r="260">
          <cell r="B260" t="str">
            <v>CODO RADIO CORTO 90° (U. PLATINO) RDE21  2``</v>
          </cell>
        </row>
        <row r="261">
          <cell r="B261" t="str">
            <v>CODO RADIO CORTO 90° (U. PLATINO) RDE21  3``</v>
          </cell>
        </row>
        <row r="262">
          <cell r="B262" t="str">
            <v>CODO RADIO CORTO 90° (U. PLATINO) RDE21  4``</v>
          </cell>
        </row>
        <row r="263">
          <cell r="B263" t="str">
            <v>CODO RADIO CORTO 90° (U. PLATINO) RDE21  6``</v>
          </cell>
        </row>
        <row r="264">
          <cell r="B264" t="str">
            <v>CODO RADIO CORTO 90° (U. PLATINO) RDE21  8``</v>
          </cell>
        </row>
        <row r="265">
          <cell r="B265" t="str">
            <v>CODO RADIO CORTO 90° 1"</v>
          </cell>
        </row>
        <row r="266">
          <cell r="B266" t="str">
            <v>Codo Radio Corto 90º PVC – Presión Trabajo 200 PSI extremos unión mecánica x liso 12”</v>
          </cell>
        </row>
        <row r="267">
          <cell r="B267" t="str">
            <v>CODO SANITARIO 90°(200 mm)</v>
          </cell>
        </row>
        <row r="268">
          <cell r="B268" t="str">
            <v>CODO SANITARIO 90º</v>
          </cell>
        </row>
        <row r="269">
          <cell r="B269" t="str">
            <v>COLLAR DERIVACION (U. PLATINO) RDE21  1.1/2x1/2``</v>
          </cell>
        </row>
        <row r="270">
          <cell r="B270" t="str">
            <v>COLLAR DERIVACION (U. PLATINO) RDE21  2.1/2x1/2``</v>
          </cell>
        </row>
        <row r="271">
          <cell r="B271" t="str">
            <v>COLLAR DERIVACION (U. PLATINO) RDE21  2x1/2``</v>
          </cell>
        </row>
        <row r="272">
          <cell r="B272" t="str">
            <v>COLLAR DERIVACION (U. PLATINO) RDE21  3x1/2``</v>
          </cell>
        </row>
        <row r="273">
          <cell r="B273" t="str">
            <v>COLLAR DERIVACION (U. PLATINO) RDE21  4x1/2``</v>
          </cell>
        </row>
        <row r="274">
          <cell r="B274" t="str">
            <v>COLLAR DERIVACION (U. PLATINO) RDE21  4x3/4``</v>
          </cell>
        </row>
        <row r="275">
          <cell r="B275" t="str">
            <v>COLLAR DERIVACION (U. PLATINO) RDE21  6x1/2``</v>
          </cell>
        </row>
        <row r="276">
          <cell r="B276" t="str">
            <v>Collar Derivacion para PVC 10"x3/4``</v>
          </cell>
        </row>
        <row r="277">
          <cell r="B277" t="str">
            <v>COLLAR DERIVACION PARA PVC 10x1``</v>
          </cell>
        </row>
        <row r="278">
          <cell r="B278" t="str">
            <v>COLLAR DERIVACION PARA PVC 12x1``</v>
          </cell>
        </row>
        <row r="279">
          <cell r="B279" t="str">
            <v>Collar Derivacion para PVC 2"x3/4``</v>
          </cell>
        </row>
        <row r="280">
          <cell r="B280" t="str">
            <v>COLLAR DERIVACION PARA PVC 2x3/4``</v>
          </cell>
        </row>
        <row r="281">
          <cell r="B281" t="str">
            <v>Collar Derivacion para PVC 3"x3/4``</v>
          </cell>
        </row>
        <row r="282">
          <cell r="B282" t="str">
            <v>COLLAR DERIVACION PARA PVC 3x3/4``</v>
          </cell>
        </row>
        <row r="283">
          <cell r="B283" t="str">
            <v>Collar Derivacion para PVC 4"x3/4``</v>
          </cell>
        </row>
        <row r="284">
          <cell r="B284" t="str">
            <v>COLLAR DERIVACION PARA PVC 4x3/4``</v>
          </cell>
        </row>
        <row r="285">
          <cell r="B285" t="str">
            <v>Collar Derivacion para PVC 6"x3/4``</v>
          </cell>
        </row>
        <row r="286">
          <cell r="B286" t="str">
            <v>COLLAR DERIVACION PARA PVC 6x1``</v>
          </cell>
        </row>
        <row r="287">
          <cell r="B287" t="str">
            <v>COLLAR DERIVACION PARA PVC 6x3/4``</v>
          </cell>
        </row>
        <row r="288">
          <cell r="B288" t="str">
            <v>Collar Derivacion para PVC 8"x3/4``</v>
          </cell>
        </row>
        <row r="289">
          <cell r="B289" t="str">
            <v>COLLAR DERIVACION PARA PVC 8x1``</v>
          </cell>
        </row>
        <row r="290">
          <cell r="B290" t="str">
            <v>COLLAR DERIVACION PARA PVC 8x3/4``</v>
          </cell>
        </row>
        <row r="291">
          <cell r="B291" t="str">
            <v>COLUMNA DE MANIOBRA (CRM)</v>
          </cell>
        </row>
        <row r="292">
          <cell r="B292" t="str">
            <v>Columna de Maniobra CRM</v>
          </cell>
        </row>
        <row r="293">
          <cell r="B293" t="str">
            <v>Compuerta autocontenida 16"</v>
          </cell>
        </row>
        <row r="294">
          <cell r="B294" t="str">
            <v>Compuerta en madera cecro macho</v>
          </cell>
        </row>
        <row r="295">
          <cell r="B295" t="str">
            <v>Compuerta en PRFV para el retiro de lodos de 0,15x0,17 con espesor de 2 cm</v>
          </cell>
        </row>
        <row r="296">
          <cell r="B296" t="str">
            <v>Compuerta en PRFV para el retiro de lodos de 0,6x0,7 con espesor de 2 cm</v>
          </cell>
        </row>
        <row r="297">
          <cell r="B297" t="str">
            <v>COMPUERTA LATERAL DESLIZANTE H.D.  10" SELLO BRONCE</v>
          </cell>
        </row>
        <row r="298">
          <cell r="B298" t="str">
            <v>COMPUERTA LATERAL DESLIZANTE H.D.  14" SELLO BRONCE</v>
          </cell>
        </row>
        <row r="299">
          <cell r="B299" t="str">
            <v>COMPUERTA LATERAL DESLIZANTE H.D.  16" SELLO BRONCE</v>
          </cell>
        </row>
        <row r="300">
          <cell r="B300" t="str">
            <v>COMPUERTA LATERAL DESLIZANTE H.D.  24" SELLO BRONCE</v>
          </cell>
        </row>
        <row r="301">
          <cell r="B301" t="str">
            <v>COMPUERTA LATERAL DESLIZANTE H.D.  48" SELLO BRONCE</v>
          </cell>
        </row>
        <row r="302">
          <cell r="B302" t="str">
            <v>COMPUERTA LATERAL DESLIZANTE H.D.  60" SELLO BRONCE</v>
          </cell>
        </row>
        <row r="303">
          <cell r="B303" t="str">
            <v>COMPUERTA LATERAL DESLIZANTE H.D.  8" SELLO BRONCE</v>
          </cell>
        </row>
        <row r="304">
          <cell r="B304" t="str">
            <v>COMPUERTA LATERAL DESLIZANTE H.D. 12" SELLO BRONCE</v>
          </cell>
        </row>
        <row r="305">
          <cell r="B305" t="str">
            <v>COMPUERTA LATERAL DESLIZANTE H.D. 3" SELLO BRONCE</v>
          </cell>
        </row>
        <row r="306">
          <cell r="B306" t="str">
            <v>COMPUERTA LATERAL DESLIZANTE H.D. 4" SELLO BRONCE</v>
          </cell>
        </row>
        <row r="307">
          <cell r="B307" t="str">
            <v>COMPUERTA LATERAL DESLIZANTE H.D. 6" SELLO BRONCE</v>
          </cell>
        </row>
        <row r="308">
          <cell r="B308" t="str">
            <v>COMPUERTA LATERAL DESLIZANTE H.D. 8" SELLO BRONCE</v>
          </cell>
        </row>
        <row r="309">
          <cell r="B309" t="str">
            <v>Compuerta Lateral Deslizante Sello en Bronce 10"</v>
          </cell>
        </row>
        <row r="310">
          <cell r="B310" t="str">
            <v>Compuerta Lateral Deslizante Sello en Bronce 12"</v>
          </cell>
        </row>
        <row r="311">
          <cell r="B311" t="str">
            <v>Compuerta Lateral Deslizante Sello en Bronce 14"</v>
          </cell>
        </row>
        <row r="312">
          <cell r="B312" t="str">
            <v>Compuerta Lateral Deslizante Sello en Bronce 16"</v>
          </cell>
        </row>
        <row r="313">
          <cell r="B313" t="str">
            <v>Compuerta Lateral Deslizante Sello en Bronce 4"</v>
          </cell>
        </row>
        <row r="314">
          <cell r="B314" t="str">
            <v>Compuerta Lateral Deslizante Sello en Bronce 6"</v>
          </cell>
        </row>
        <row r="315">
          <cell r="B315" t="str">
            <v>Compuerta Lateral Deslizante Sello en Bronce 8"</v>
          </cell>
        </row>
        <row r="316">
          <cell r="B316" t="str">
            <v>Concreto 2.000 psi</v>
          </cell>
        </row>
        <row r="317">
          <cell r="B317" t="str">
            <v>Concreto 3.000 PSI</v>
          </cell>
        </row>
        <row r="318">
          <cell r="B318" t="str">
            <v>CONCRETO 3.000 PSI  (FORMALETA)</v>
          </cell>
        </row>
        <row r="319">
          <cell r="B319" t="str">
            <v>Concreto 3.500 PSI</v>
          </cell>
        </row>
        <row r="320">
          <cell r="B320" t="str">
            <v>Concreto 3.500 psi Impermeabilizado</v>
          </cell>
        </row>
        <row r="321">
          <cell r="B321" t="str">
            <v>Concreto 3.500 PSI Impermeabilizado (Incluye formaleta 1/4 usos y colocacion)</v>
          </cell>
        </row>
        <row r="322">
          <cell r="B322" t="str">
            <v>concreto 3000 psi</v>
          </cell>
        </row>
        <row r="323">
          <cell r="B323" t="str">
            <v xml:space="preserve">Concreto 3000 PSI (Clase C) , elab. en obra </v>
          </cell>
        </row>
        <row r="324">
          <cell r="B324" t="str">
            <v>CONCRETO 3000 PSI (SIN FORMALETA)</v>
          </cell>
        </row>
        <row r="325">
          <cell r="B325" t="str">
            <v>CONCRETO 3000 PSI A TODO COSTO</v>
          </cell>
        </row>
        <row r="326">
          <cell r="B326" t="str">
            <v>Concreto 3000 PSI a todo costo y formaleta</v>
          </cell>
        </row>
        <row r="327">
          <cell r="B327" t="str">
            <v>Concreto 3500 PSI impermeabilizado a todo costo y formaleta</v>
          </cell>
        </row>
        <row r="328">
          <cell r="B328" t="str">
            <v>Concreto 3500 PSI para cajas sistemas valvulas, elab. en obra, (inc. formaleta ¼ usos y colocación)</v>
          </cell>
        </row>
        <row r="329">
          <cell r="B329" t="str">
            <v>Concreto 4000 PSI impermeabilizado para muros a todo costo y formaleta</v>
          </cell>
        </row>
        <row r="330">
          <cell r="B330" t="str">
            <v>CONCRETO ASFALTICO</v>
          </cell>
        </row>
        <row r="331">
          <cell r="B331" t="str">
            <v>CONCRETO CICLOPEO DE 2500 PSI</v>
          </cell>
        </row>
        <row r="332">
          <cell r="B332" t="str">
            <v>CONCRETO DE 2500 PSI</v>
          </cell>
        </row>
        <row r="333">
          <cell r="B333" t="str">
            <v>Concreto de 2500 PSI a todo costo</v>
          </cell>
        </row>
        <row r="334">
          <cell r="B334" t="str">
            <v>CONCRETO DE 3000 PSI</v>
          </cell>
        </row>
        <row r="335">
          <cell r="B335" t="str">
            <v>Concreto de 4000 PSI impermeabilizado a todo costo (276 KG/CM2), con formaleta</v>
          </cell>
        </row>
        <row r="336">
          <cell r="B336" t="str">
            <v>Concreto impermeab. 3000 PSI para placa entrepiso, elab. en obra, elevaciones h &lt; 3.0 m (inc. formaleta ¼ usos y colocación)</v>
          </cell>
        </row>
        <row r="337">
          <cell r="B337" t="str">
            <v>Concreto impermeab. 3500 PSI para placa piso. elab. en obra (inc. formaleta 1/4 usos y colocación)</v>
          </cell>
        </row>
        <row r="338">
          <cell r="B338" t="str">
            <v>Concreto impermeabilizado 2500 PSI</v>
          </cell>
        </row>
        <row r="339">
          <cell r="B339" t="str">
            <v>Concreto para solado de 2000 PSI a todo costo</v>
          </cell>
        </row>
        <row r="340">
          <cell r="B340" t="str">
            <v>Concreto para solados de 2000 PSI</v>
          </cell>
        </row>
        <row r="341">
          <cell r="B341" t="str">
            <v xml:space="preserve">Concreto para solados de 2000 PSI a todo costo y formaleta </v>
          </cell>
        </row>
        <row r="342">
          <cell r="B342" t="str">
            <v>Concreto reforzado de 2500 psi, para andenes, espesor 0,1m</v>
          </cell>
        </row>
        <row r="343">
          <cell r="B343" t="str">
            <v>Concreto simple 2500 PSI</v>
          </cell>
        </row>
        <row r="344">
          <cell r="B344" t="str">
            <v>CONCRETO SIMPLE 3000 PSI</v>
          </cell>
        </row>
        <row r="345">
          <cell r="B345" t="str">
            <v>Concreto simple 3500 PSI</v>
          </cell>
        </row>
        <row r="346">
          <cell r="B346" t="str">
            <v>Concreto simple 4000 PSI</v>
          </cell>
        </row>
        <row r="347">
          <cell r="B347" t="str">
            <v>Conductimetro digital </v>
          </cell>
        </row>
        <row r="348">
          <cell r="B348" t="str">
            <v>Conductor ACSR 2 No. 4 AWG</v>
          </cell>
        </row>
        <row r="349">
          <cell r="B349" t="str">
            <v>correas metalicas</v>
          </cell>
        </row>
        <row r="350">
          <cell r="B350" t="str">
            <v>CORTE ACERO DE REFUERZO</v>
          </cell>
        </row>
        <row r="351">
          <cell r="B351" t="str">
            <v>Costal de fibra</v>
          </cell>
        </row>
        <row r="352">
          <cell r="B352" t="str">
            <v>Cruceta HD – Presión Trabajo 250 PSI extremos lisos para PVC/AC 2x2”</v>
          </cell>
        </row>
        <row r="353">
          <cell r="B353" t="str">
            <v>Cruceta HD – Presión Trabajo 250 PSI extremos lisos para PVC/AC 3x2”</v>
          </cell>
        </row>
        <row r="354">
          <cell r="B354" t="str">
            <v>Cruceta HD – Presión Trabajo 250 PSI extremos lisos para PVC/AC 3x3”</v>
          </cell>
        </row>
        <row r="355">
          <cell r="B355" t="str">
            <v>Cruceta HD – Presión Trabajo 250 PSI extremos lisos para PVC/AC 4x4”</v>
          </cell>
        </row>
        <row r="356">
          <cell r="B356" t="str">
            <v>Cruceta HD – Presión Trabajo 250 PSI extremos lisos para PVC/AC 6x6”</v>
          </cell>
        </row>
        <row r="357">
          <cell r="B357" t="str">
            <v>Cuarton 0.05mx0.05mx3m</v>
          </cell>
        </row>
        <row r="358">
          <cell r="B358" t="str">
            <v>CUARTON 0.05x0.05x3 m</v>
          </cell>
        </row>
        <row r="359">
          <cell r="B359" t="str">
            <v>Desmonte y limpieza</v>
          </cell>
        </row>
        <row r="360">
          <cell r="B360" t="str">
            <v>Dosificador de Cal (1-25Kg/h)</v>
          </cell>
        </row>
        <row r="361">
          <cell r="B361" t="str">
            <v>DOSIFICADOR DE CLORO 15.55KG/DIA</v>
          </cell>
        </row>
        <row r="362">
          <cell r="B362" t="str">
            <v>DOSIFICADOR GRAVIM.SULFATO 1-25K/H</v>
          </cell>
        </row>
        <row r="363">
          <cell r="B363" t="str">
            <v>Electrobomba sumergible 1 hp Descarga 3"</v>
          </cell>
        </row>
        <row r="364">
          <cell r="B364" t="str">
            <v>Equipo para ensayo de jarras (4 jarras)</v>
          </cell>
        </row>
        <row r="365">
          <cell r="B365" t="str">
            <v>ESCALERA GATO ANG.2+1/2"x1/4",PASO.TUB.3/4"</v>
          </cell>
        </row>
        <row r="366">
          <cell r="B366" t="str">
            <v>Escaleta tipo gato en hierro liso  1"</v>
          </cell>
        </row>
        <row r="367">
          <cell r="B367" t="str">
            <v>Escaleta tipo gato en hierro liso  3/4"</v>
          </cell>
        </row>
        <row r="368">
          <cell r="B368" t="str">
            <v>Esmalte</v>
          </cell>
        </row>
        <row r="369">
          <cell r="B369" t="str">
            <v>Estopa</v>
          </cell>
        </row>
        <row r="370">
          <cell r="B370" t="str">
            <v>ESTRUCTURA DE SOPORTE DE TUBERIA Y VIENTOS EN ANGULO DE 1" X 3/16" DE L=0,40 M. Y PLATINA DE 1" X 3/16" Y DOS TORNILLOS DE 1/2" GRADO 5, NEOPRENO.</v>
          </cell>
        </row>
        <row r="371">
          <cell r="B371" t="str">
            <v>ESTRUCTURA DE SOPORTE DE TUBERIA Y VIENTOS EN PLATINA DE 1" X 3/16" Y DOS TORNILLOS DE 1/2" GRADO 5, NEOPRENO.</v>
          </cell>
        </row>
        <row r="372">
          <cell r="B372" t="str">
            <v>Estructura retención 211</v>
          </cell>
        </row>
        <row r="373">
          <cell r="B373" t="str">
            <v>Estructura tipo 5 sencilla LA202</v>
          </cell>
        </row>
        <row r="374">
          <cell r="B374" t="str">
            <v>Estructura tipo 731 con pararrayos</v>
          </cell>
        </row>
        <row r="375">
          <cell r="B375" t="str">
            <v>ESTUCOR ESTUCO PLASTICO</v>
          </cell>
        </row>
        <row r="376">
          <cell r="B376" t="str">
            <v>Excavación a todo costo en conglomerado manual</v>
          </cell>
        </row>
        <row r="377">
          <cell r="B377" t="str">
            <v>Excavación a todo factor manual</v>
          </cell>
        </row>
        <row r="378">
          <cell r="B378" t="str">
            <v>Excavación a todo factor mecánica</v>
          </cell>
        </row>
        <row r="379">
          <cell r="B379" t="str">
            <v>Excavación manual a todo factor</v>
          </cell>
        </row>
        <row r="380">
          <cell r="B380" t="str">
            <v>Excavación y relleno con material de excavación y una capa de arena de 20 cms, incluye retiro de sobrantes para circuito subterráneo</v>
          </cell>
        </row>
        <row r="381">
          <cell r="B381" t="str">
            <v>EXPLOSIVO (Incluye estopin y cordon detonante)</v>
          </cell>
        </row>
        <row r="382">
          <cell r="B382" t="str">
            <v xml:space="preserve">FIGURACICÓN ACERO DE REFUERZO </v>
          </cell>
        </row>
        <row r="383">
          <cell r="B383" t="str">
            <v>FILTRO PARA RED DE ACUEDUCTO TIPO Y 3" EXT. BRIDADOS</v>
          </cell>
        </row>
        <row r="384">
          <cell r="B384" t="str">
            <v>Filtro Tipo Yee Ø3" HD. Bridado</v>
          </cell>
        </row>
        <row r="385">
          <cell r="B385" t="str">
            <v>Filtro Tipo Yee Ø4" HD. Bridado</v>
          </cell>
        </row>
        <row r="386">
          <cell r="B386" t="str">
            <v>FLOTADOR CON MONITOREO PARA VÁLVULA DE CIERRE AUT.</v>
          </cell>
        </row>
        <row r="387">
          <cell r="B387" t="str">
            <v>FLOTADOR DE 1"</v>
          </cell>
        </row>
        <row r="388">
          <cell r="B388" t="str">
            <v>FLOTADOR DE 2"</v>
          </cell>
        </row>
        <row r="389">
          <cell r="B389" t="str">
            <v>FLOTADOR DE 3"</v>
          </cell>
        </row>
        <row r="390">
          <cell r="B390" t="str">
            <v>FLOTADOR DE 3/4"</v>
          </cell>
        </row>
        <row r="391">
          <cell r="B391" t="str">
            <v>FORMALETA EN MADERA</v>
          </cell>
        </row>
        <row r="392">
          <cell r="B392" t="str">
            <v>FORMALETA EN MADERA PARA ESTRUCTURAS</v>
          </cell>
        </row>
        <row r="393">
          <cell r="B393" t="str">
            <v>FORMALETA METÁLICA PARA POZO</v>
          </cell>
        </row>
        <row r="394">
          <cell r="B394" t="str">
            <v>gancho para teja</v>
          </cell>
        </row>
        <row r="395">
          <cell r="B395" t="str">
            <v>Ganchos de fijación</v>
          </cell>
        </row>
        <row r="396">
          <cell r="B396" t="str">
            <v>Gasolina</v>
          </cell>
        </row>
        <row r="397">
          <cell r="B397" t="str">
            <v xml:space="preserve">geomembrana HDPE 0.75mm cal 30 mil  </v>
          </cell>
        </row>
        <row r="398">
          <cell r="B398" t="str">
            <v>GEOTEXTIL NO TEJIDO GT 140 DE 1800</v>
          </cell>
        </row>
        <row r="399">
          <cell r="B399" t="str">
            <v>GEOTEXTIL NT-2500</v>
          </cell>
        </row>
        <row r="400">
          <cell r="B400" t="str">
            <v xml:space="preserve">Grama </v>
          </cell>
        </row>
        <row r="401">
          <cell r="B401" t="str">
            <v>Grava No 4 Triturada 1-1/2" a 3/4"</v>
          </cell>
        </row>
        <row r="402">
          <cell r="B402" t="str">
            <v>Grava No 5 Triturada 1" a 1/2"</v>
          </cell>
        </row>
        <row r="403">
          <cell r="B403" t="str">
            <v>Grava No 6 Triturada 3/4" a 3/8"</v>
          </cell>
        </row>
        <row r="404">
          <cell r="B404" t="str">
            <v>Grava No 7 Triturada 1/2" a 1/4"</v>
          </cell>
        </row>
        <row r="405">
          <cell r="B405" t="str">
            <v>Grava No 8 Triturada 3/4" a 1/4"</v>
          </cell>
        </row>
        <row r="406">
          <cell r="B406" t="str">
            <v>Grava No 9 Triturada 1/2" a 1/8"</v>
          </cell>
        </row>
        <row r="407">
          <cell r="B407" t="str">
            <v>Gravilla</v>
          </cell>
        </row>
        <row r="408">
          <cell r="B408" t="str">
            <v>Gravilla 1/2"</v>
          </cell>
        </row>
        <row r="409">
          <cell r="B409" t="str">
            <v>GRAVILLA FILTRO SELEC. 1/2" - 3/4"</v>
          </cell>
        </row>
        <row r="410">
          <cell r="B410" t="str">
            <v>GRAVILLA FILTRO SELEC. TAMIZ 10 - 12  (2.00mm)</v>
          </cell>
        </row>
        <row r="411">
          <cell r="B411" t="str">
            <v>Griferia ducha</v>
          </cell>
        </row>
        <row r="412">
          <cell r="B412" t="str">
            <v>Grifo roscado 3/4" bronce</v>
          </cell>
        </row>
        <row r="413">
          <cell r="B413" t="str">
            <v>Grifo Roscado Bronce 3/4"</v>
          </cell>
        </row>
        <row r="414">
          <cell r="B414" t="str">
            <v xml:space="preserve">GUADUA </v>
          </cell>
        </row>
        <row r="415">
          <cell r="B415" t="str">
            <v>Guarda escoba en tableta tipo gres</v>
          </cell>
        </row>
        <row r="416">
          <cell r="B416" t="str">
            <v>Guia Vastago Compuerta</v>
          </cell>
        </row>
        <row r="417">
          <cell r="B417" t="str">
            <v>HIDRANTE T.HUMED. CHICAG(MILAN) EXT.LISO/ JR. 2``</v>
          </cell>
        </row>
        <row r="418">
          <cell r="B418" t="str">
            <v>HIDRANTE T.HUMED. CHICAG(MILAN) EXT.LISO/ JR. 3``</v>
          </cell>
        </row>
        <row r="419">
          <cell r="B419" t="str">
            <v>Acero A-40 liso 1"</v>
          </cell>
        </row>
        <row r="420">
          <cell r="B420" t="str">
            <v>Hoja segueta</v>
          </cell>
        </row>
        <row r="421">
          <cell r="B421" t="str">
            <v>IMPERMEABILIZANTE PALSTOCRETE DM</v>
          </cell>
        </row>
        <row r="422">
          <cell r="B422" t="str">
            <v>Impermeabilizante Plastocrete DM</v>
          </cell>
        </row>
        <row r="423">
          <cell r="B423" t="str">
            <v>IMPRIMANTE</v>
          </cell>
        </row>
        <row r="424">
          <cell r="B424" t="str">
            <v>Juego de incrustaciones</v>
          </cell>
        </row>
        <row r="425">
          <cell r="B425" t="str">
            <v>Juego de probetas para laboratorio, incluye pipeteador</v>
          </cell>
        </row>
        <row r="426">
          <cell r="B426" t="str">
            <v>KIT DE NIVELACIÓN HIDRANTE MILÁN 2" L=300 mm</v>
          </cell>
        </row>
        <row r="427">
          <cell r="B427" t="str">
            <v>KIT DE NIVELACIÓN HIDRANTE MILÁN 3" L=300 mm</v>
          </cell>
        </row>
        <row r="428">
          <cell r="B428" t="str">
            <v>KIT SILLA TEE ALCANT. (NOVAFORT) 200X110 8X4``</v>
          </cell>
        </row>
        <row r="429">
          <cell r="B429" t="str">
            <v>KIT SILLA TEE ALCANT. (NOVAFORT) 200X160 8X6``</v>
          </cell>
        </row>
        <row r="430">
          <cell r="B430" t="str">
            <v>KIT SILLA TEE ALCANT. (NOVAFORT) 250X110 10X4``</v>
          </cell>
        </row>
        <row r="431">
          <cell r="B431" t="str">
            <v>KIT SILLA TEE ALCANT. (NOVAFORT) 250X160 10X6``</v>
          </cell>
        </row>
        <row r="432">
          <cell r="B432" t="str">
            <v>KIT SILLA TEE ALCANT. (NOVAFORT) 315X110 12X4``</v>
          </cell>
        </row>
        <row r="433">
          <cell r="B433" t="str">
            <v>KIT SILLA TEE ALCANT. (NOVAFORT) 315X160 12X6``</v>
          </cell>
        </row>
        <row r="434">
          <cell r="B434" t="str">
            <v>KIT SILLA YEE ALCANT (NOVAFORT) 450X160mm 18x6"</v>
          </cell>
        </row>
        <row r="435">
          <cell r="B435" t="str">
            <v>KIT SILLA YEE ALCANT (NOVAFORT) 500X160mm 20x6"</v>
          </cell>
        </row>
        <row r="436">
          <cell r="B436" t="str">
            <v>KIT SILLA YEE ALCANT. (NOVAFORT)  18X6``</v>
          </cell>
        </row>
        <row r="437">
          <cell r="B437" t="str">
            <v>KIT SILLA YEE ALCANT. (NOVAFORT)  20X6``</v>
          </cell>
        </row>
        <row r="438">
          <cell r="B438" t="str">
            <v>KIT SILLA YEE ALCANT. (NOVAFORT)  24X6``</v>
          </cell>
        </row>
        <row r="439">
          <cell r="B439" t="str">
            <v>KIT SILLA YEE ALCANT. (NOVAFORT)  30X6``</v>
          </cell>
        </row>
        <row r="440">
          <cell r="B440" t="str">
            <v>KIT SILLA YEE ALCANT. (NOVAFORT) 200X110 8X4``</v>
          </cell>
        </row>
        <row r="441">
          <cell r="B441" t="str">
            <v>KIT SILLA YEE ALCANT. (NOVAFORT) 200X160 8X6``</v>
          </cell>
        </row>
        <row r="442">
          <cell r="B442" t="str">
            <v>KIT SILLA YEE ALCANT. (NOVAFORT) 250X110 10X4``</v>
          </cell>
        </row>
        <row r="443">
          <cell r="B443" t="str">
            <v>KIT SILLA YEE ALCANT. (NOVAFORT) 250X160 10X6``</v>
          </cell>
        </row>
        <row r="444">
          <cell r="B444" t="str">
            <v>KIT SILLA YEE ALCANT. (NOVAFORT) 315X110 12X4``</v>
          </cell>
        </row>
        <row r="445">
          <cell r="B445" t="str">
            <v>KIT SILLA YEE ALCANT. (NOVAFORT) 315X160 12X6``</v>
          </cell>
        </row>
        <row r="446">
          <cell r="B446" t="str">
            <v>KIT SILLA YEE ALCANT. (NOVAFORT) 380X160 14X6``</v>
          </cell>
        </row>
        <row r="447">
          <cell r="B447" t="str">
            <v>KIT SILLA YEE ALCANT. (NOVAFORT) 410X160 16X6``</v>
          </cell>
        </row>
        <row r="448">
          <cell r="B448" t="str">
            <v>LADRILLO No. 40X20X15</v>
          </cell>
        </row>
        <row r="449">
          <cell r="B449" t="str">
            <v>Ladrillo rejilla</v>
          </cell>
        </row>
        <row r="450">
          <cell r="B450" t="str">
            <v>Ladrillo rejilla 6x12x24.5</v>
          </cell>
        </row>
        <row r="451">
          <cell r="B451" t="str">
            <v>Ladrillo Tolete</v>
          </cell>
        </row>
        <row r="452">
          <cell r="B452" t="str">
            <v>Lámina cold rolled galvanizada cal. 16 1,22x2,44</v>
          </cell>
        </row>
        <row r="453">
          <cell r="B453" t="str">
            <v>Lámina compuerta PRFV</v>
          </cell>
        </row>
        <row r="454">
          <cell r="B454" t="str">
            <v>Lámina de alfajor 1.5" X 1/8"</v>
          </cell>
        </row>
        <row r="455">
          <cell r="B455" t="str">
            <v>Lámina de alfajor 2.5 1 x 3</v>
          </cell>
        </row>
        <row r="456">
          <cell r="B456" t="str">
            <v>Lámina en acrílico para vertedero sutro</v>
          </cell>
        </row>
        <row r="457">
          <cell r="B457" t="str">
            <v>Lámina galvanizada calibre 16 1.22x2.44</v>
          </cell>
        </row>
        <row r="458">
          <cell r="B458" t="str">
            <v>Lamina Metalica</v>
          </cell>
        </row>
        <row r="459">
          <cell r="B459" t="str">
            <v>Lámina Metálica</v>
          </cell>
        </row>
        <row r="460">
          <cell r="B460" t="str">
            <v>Lavamanos (incluye griferia)</v>
          </cell>
        </row>
        <row r="461">
          <cell r="B461" t="str">
            <v>Lavaplatos en acero inoxidable (incluye griferia)</v>
          </cell>
        </row>
        <row r="462">
          <cell r="B462" t="str">
            <v>LIMPIADOR PARA PVC (1/4 o 760 grms)</v>
          </cell>
        </row>
        <row r="463">
          <cell r="B463" t="str">
            <v>Listón cedro macho</v>
          </cell>
        </row>
        <row r="464">
          <cell r="B464" t="str">
            <v>Listón en ordinario</v>
          </cell>
        </row>
        <row r="465">
          <cell r="B465" t="str">
            <v>LUBRICANTE PARA PVC</v>
          </cell>
        </row>
        <row r="466">
          <cell r="B466" t="str">
            <v>Lubricante PVC x 500gr</v>
          </cell>
        </row>
        <row r="467">
          <cell r="B467" t="str">
            <v>Luminaria de sodio 70W, 220V</v>
          </cell>
        </row>
        <row r="468">
          <cell r="B468" t="str">
            <v>MACROMEDIDOR TIPO WOLTMAN PN16 DN100  (4``)</v>
          </cell>
        </row>
        <row r="469">
          <cell r="B469" t="str">
            <v>MACROMEDIDOR TIPO WOLTMAN PN16 DN150  (6``)</v>
          </cell>
        </row>
        <row r="470">
          <cell r="B470" t="str">
            <v>MACROMEDIDOR TIPO WOLTMAN PN16 DN200  (8``)</v>
          </cell>
        </row>
        <row r="471">
          <cell r="B471" t="str">
            <v>MACROMEDIDOR TIPO WOLTMAN PN16 DN250  (10``)</v>
          </cell>
        </row>
        <row r="472">
          <cell r="B472" t="str">
            <v>Macromedidor ultrasónico</v>
          </cell>
        </row>
        <row r="473">
          <cell r="B473" t="str">
            <v>Madera Cedro macho (5mx2m)</v>
          </cell>
        </row>
        <row r="474">
          <cell r="B474" t="str">
            <v xml:space="preserve">MADERA ROLLIZA </v>
          </cell>
        </row>
        <row r="475">
          <cell r="B475" t="str">
            <v>Madera Rolliza (d=0,15m)</v>
          </cell>
        </row>
        <row r="476">
          <cell r="B476" t="str">
            <v>Malla de alambre Cal.16</v>
          </cell>
        </row>
        <row r="477">
          <cell r="B477" t="str">
            <v>Malla electrosoldada Q1</v>
          </cell>
        </row>
        <row r="478">
          <cell r="B478" t="str">
            <v>Malla electrosoldada R4</v>
          </cell>
        </row>
        <row r="479">
          <cell r="B479" t="str">
            <v>Malla eslabonada 2"*2"* 2,5m</v>
          </cell>
        </row>
        <row r="480">
          <cell r="B480" t="str">
            <v>Malla eslabonada galvanizada 2"*2"</v>
          </cell>
        </row>
        <row r="481">
          <cell r="B481" t="str">
            <v>MALLA ESLABONADA Hueco 60mm C-10.5 (20m)</v>
          </cell>
        </row>
        <row r="482">
          <cell r="B482" t="str">
            <v>MALLA GAVION 2x1x1m TRIPLE TORSION CAL.12</v>
          </cell>
        </row>
        <row r="483">
          <cell r="B483" t="str">
            <v>Manguera de lavado Ø 1 3/4", incluye acoples</v>
          </cell>
        </row>
        <row r="484">
          <cell r="B484" t="str">
            <v>MANGUERA PEAD AQUAFLEX 1/2"</v>
          </cell>
        </row>
        <row r="485">
          <cell r="B485" t="str">
            <v>Manometro Inoxidable de 0-3000 PSI</v>
          </cell>
        </row>
        <row r="486">
          <cell r="B486" t="str">
            <v>MANÓMETRO ROSCADO 1/2"</v>
          </cell>
        </row>
        <row r="487">
          <cell r="B487" t="str">
            <v>mascara proteccion quimicos</v>
          </cell>
        </row>
        <row r="488">
          <cell r="B488" t="str">
            <v>Material de rio tamaño maximo 2"</v>
          </cell>
        </row>
        <row r="489">
          <cell r="B489" t="str">
            <v>Material para subbase granular IP&lt;6%</v>
          </cell>
        </row>
        <row r="490">
          <cell r="B490" t="str">
            <v>Mechero D/Alcohol D/Mecha y portamecha</v>
          </cell>
        </row>
        <row r="491">
          <cell r="B491" t="str">
            <v>Medidor de cloro libre y total Clorimetro, 0.00 a 3.50 ppm (mg/L)</v>
          </cell>
        </row>
        <row r="492">
          <cell r="B492" t="str">
            <v>MEDIDOR VEL.CHORRO.UNICO CLAS.B 1/2``</v>
          </cell>
        </row>
        <row r="493">
          <cell r="B493" t="str">
            <v>Mezcla asfáltica tipo MDC II</v>
          </cell>
        </row>
        <row r="494">
          <cell r="B494" t="str">
            <v>MICROMEDIDOR DE VELOCIDAD DE 1/2"</v>
          </cell>
        </row>
        <row r="495">
          <cell r="B495" t="str">
            <v>MICROMEDIDOR DE VELOCIDAD DE 3/4"</v>
          </cell>
        </row>
        <row r="496">
          <cell r="B496" t="str">
            <v>Módulos de sedimentación de ABS con protección para rayos ultravioleta (ancho 2,4 m)</v>
          </cell>
        </row>
        <row r="497">
          <cell r="B497" t="str">
            <v>MODULOS EN MALLA ESLABON/T. GALV 2"(L), TAPAS,&lt;,PL</v>
          </cell>
        </row>
        <row r="498">
          <cell r="B498" t="str">
            <v>Módulos en malla eslabonada Galv. 2"(L) Tapas</v>
          </cell>
        </row>
        <row r="499">
          <cell r="B499" t="str">
            <v>MORTERO 1:3</v>
          </cell>
        </row>
        <row r="500">
          <cell r="B500" t="str">
            <v>MORTERO 1:4</v>
          </cell>
        </row>
        <row r="501">
          <cell r="B501" t="str">
            <v>Mortero 1:5 para pega</v>
          </cell>
        </row>
        <row r="502">
          <cell r="B502" t="str">
            <v xml:space="preserve">Motobomba de 1 HP </v>
          </cell>
        </row>
        <row r="503">
          <cell r="B503" t="str">
            <v>Motobomba de 7,5 HP-3500rpm</v>
          </cell>
        </row>
        <row r="504">
          <cell r="B504" t="str">
            <v>MURO LADRILLO PRENSADO A LA VISTA  T. S/FE 0.12</v>
          </cell>
        </row>
        <row r="505">
          <cell r="B505" t="str">
            <v>MURO LADRILLO PRENSADO A LA VISTA DOBLE</v>
          </cell>
        </row>
        <row r="506">
          <cell r="B506" t="str">
            <v>Nevera 6 pies</v>
          </cell>
        </row>
        <row r="507">
          <cell r="B507" t="str">
            <v>Niple HD ∅1'' BxE L = 11,90 m</v>
          </cell>
        </row>
        <row r="508">
          <cell r="B508" t="str">
            <v>Niple HD ∅1'' BxE L = 2,18 m</v>
          </cell>
        </row>
        <row r="509">
          <cell r="B509" t="str">
            <v>Niple HD ∅10'' BxB L = 0,35 m</v>
          </cell>
        </row>
        <row r="510">
          <cell r="B510" t="str">
            <v>Niple HD ∅10'' BxB L = 0,36 m</v>
          </cell>
        </row>
        <row r="511">
          <cell r="B511" t="str">
            <v>Niple HD ∅10'' BxB L = 0,9 m</v>
          </cell>
        </row>
        <row r="512">
          <cell r="B512" t="str">
            <v>Niple HD ∅10'' BxB L = 1 m</v>
          </cell>
        </row>
        <row r="513">
          <cell r="B513" t="str">
            <v>Niple HD ∅10'' BxB L = 1,15 m</v>
          </cell>
        </row>
        <row r="514">
          <cell r="B514" t="str">
            <v>Niple HD ∅10'' BxB L = 1,2 m</v>
          </cell>
        </row>
        <row r="515">
          <cell r="B515" t="str">
            <v>Niple HD ∅10'' BxB L = 1,32 m</v>
          </cell>
        </row>
        <row r="516">
          <cell r="B516" t="str">
            <v>Niple HD ∅10'' BxB L = 1,45 m</v>
          </cell>
        </row>
        <row r="517">
          <cell r="B517" t="str">
            <v>Niple HD ∅10'' BxB L = 1,54 m</v>
          </cell>
        </row>
        <row r="518">
          <cell r="B518" t="str">
            <v>Niple HD ∅10'' BxB L = 1,78 m</v>
          </cell>
        </row>
        <row r="519">
          <cell r="B519" t="str">
            <v>Niple HD ∅10'' BxB L = 2,17 m</v>
          </cell>
        </row>
        <row r="520">
          <cell r="B520" t="str">
            <v>Niple HD ∅10'' BxB L = 2,65 m</v>
          </cell>
        </row>
        <row r="521">
          <cell r="B521" t="str">
            <v>Niple HD ∅10'' BxB L = 2.08 m</v>
          </cell>
        </row>
        <row r="522">
          <cell r="B522" t="str">
            <v>Niple HD ∅10'' BxB L = 3 m</v>
          </cell>
        </row>
        <row r="523">
          <cell r="B523" t="str">
            <v>Niple HD ∅10'' BxB L = 3,58 m</v>
          </cell>
        </row>
        <row r="524">
          <cell r="B524" t="str">
            <v>Niple HD ∅10'' BxB L = 3,73 m</v>
          </cell>
        </row>
        <row r="525">
          <cell r="B525" t="str">
            <v>Niple HD ∅10'' BxB L = 3.28 m</v>
          </cell>
        </row>
        <row r="526">
          <cell r="B526" t="str">
            <v>Niple HD ∅10'' BxB L = 4,32 m</v>
          </cell>
        </row>
        <row r="527">
          <cell r="B527" t="str">
            <v>Niple HD ∅10'' BxB L = 4.43 m</v>
          </cell>
        </row>
        <row r="528">
          <cell r="B528" t="str">
            <v>Niple HD ∅10'' BxE L = 0.2 m</v>
          </cell>
        </row>
        <row r="529">
          <cell r="B529" t="str">
            <v>Niple HD ∅10'' BxE L = 1,37 m</v>
          </cell>
        </row>
        <row r="530">
          <cell r="B530" t="str">
            <v>Niple HD ∅10'' BxE L = 1.63 m</v>
          </cell>
        </row>
        <row r="531">
          <cell r="B531" t="str">
            <v>Niple HD ∅10'' BxE L = 1.74 m</v>
          </cell>
        </row>
        <row r="532">
          <cell r="B532" t="str">
            <v>Niple HD ∅10'' BxE L = 2,03 m</v>
          </cell>
        </row>
        <row r="533">
          <cell r="B533" t="str">
            <v>Niple HD ∅10'' BxE L = 2,3 m</v>
          </cell>
        </row>
        <row r="534">
          <cell r="B534" t="str">
            <v>Niple HD ∅10'' BxE L = 3.28 m</v>
          </cell>
        </row>
        <row r="535">
          <cell r="B535" t="str">
            <v>Niple HD ∅10'' ExE L = 3.4 m</v>
          </cell>
        </row>
        <row r="536">
          <cell r="B536" t="str">
            <v>Niple HD ∅12'' BxB L = 0,38 m</v>
          </cell>
        </row>
        <row r="537">
          <cell r="B537" t="str">
            <v>Niple HD ∅12'' BxB L = 0,5 m</v>
          </cell>
        </row>
        <row r="538">
          <cell r="B538" t="str">
            <v>Niple HD ∅12'' BxB L = 0.3 m</v>
          </cell>
        </row>
        <row r="539">
          <cell r="B539" t="str">
            <v>Niple HD ∅12'' BxB L = 0.35 m</v>
          </cell>
        </row>
        <row r="540">
          <cell r="B540" t="str">
            <v>Niple HD ∅12'' BxB L = 1,42 m</v>
          </cell>
        </row>
        <row r="541">
          <cell r="B541" t="str">
            <v>Niple HD ∅12'' BxB L = 1,5 m</v>
          </cell>
        </row>
        <row r="542">
          <cell r="B542" t="str">
            <v>Niple HD ∅12'' BxB L = 1.5 m</v>
          </cell>
        </row>
        <row r="543">
          <cell r="B543" t="str">
            <v>Niple HD ∅12'' BxB L = 4,23 m</v>
          </cell>
        </row>
        <row r="544">
          <cell r="B544" t="str">
            <v>Niple HD ∅12'' BxE L = 0,4 m</v>
          </cell>
        </row>
        <row r="545">
          <cell r="B545" t="str">
            <v>Niple HD ∅16'' BxE L = 0.53 m</v>
          </cell>
        </row>
        <row r="546">
          <cell r="B546" t="str">
            <v>Niple HD ∅16'' BxE L = 1.77 m</v>
          </cell>
        </row>
        <row r="547">
          <cell r="B547" t="str">
            <v>Niple HD ∅16'' ExE L = 1.0 m</v>
          </cell>
        </row>
        <row r="548">
          <cell r="B548" t="str">
            <v>Niple HD ∅16'' ExE L = 2.9 m</v>
          </cell>
        </row>
        <row r="549">
          <cell r="B549" t="str">
            <v>Niple HD ∅18'' BxB L = 0,55 m</v>
          </cell>
        </row>
        <row r="550">
          <cell r="B550" t="str">
            <v>Niple HD ∅18'' BxE L = 0,8 m</v>
          </cell>
        </row>
        <row r="551">
          <cell r="B551" t="str">
            <v>Niple HD ∅2'' BxB L = 0,23 m</v>
          </cell>
        </row>
        <row r="552">
          <cell r="B552" t="str">
            <v>Niple HD ∅2'' BxB L = 0,3 m</v>
          </cell>
        </row>
        <row r="553">
          <cell r="B553" t="str">
            <v>Niple HD ∅2'' BxB L = 0,4 m</v>
          </cell>
        </row>
        <row r="554">
          <cell r="B554" t="str">
            <v>Niple HD ∅2'' BxB L = 0,6 m</v>
          </cell>
        </row>
        <row r="555">
          <cell r="B555" t="str">
            <v>Niple HD ∅2'' BxE L = 0,20 m</v>
          </cell>
        </row>
        <row r="556">
          <cell r="B556" t="str">
            <v>Niple HD ∅2'' BxE L = 1,7 m</v>
          </cell>
        </row>
        <row r="557">
          <cell r="B557" t="str">
            <v>Niple HD ∅2'' ExE L = 0,15 m</v>
          </cell>
        </row>
        <row r="558">
          <cell r="B558" t="str">
            <v>Niple HD ∅3'' BxB L = 0,24 m</v>
          </cell>
        </row>
        <row r="559">
          <cell r="B559" t="str">
            <v>Niple HD ∅3'' BxB L = 0,26 m</v>
          </cell>
        </row>
        <row r="560">
          <cell r="B560" t="str">
            <v>Niple HD ∅3'' BxB L = 0,69 m</v>
          </cell>
        </row>
        <row r="561">
          <cell r="B561" t="str">
            <v>Niple HD ∅3'' BxB L = 0,7 m</v>
          </cell>
        </row>
        <row r="562">
          <cell r="B562" t="str">
            <v>Niple HD ∅3'' BxE L = 0,52 m</v>
          </cell>
        </row>
        <row r="563">
          <cell r="B563" t="str">
            <v>Niple HD ∅3'' BxE L = 1 m</v>
          </cell>
        </row>
        <row r="564">
          <cell r="B564" t="str">
            <v>Niple HD ∅3'' Extremo roscado x JH PVC L = 0,2 m</v>
          </cell>
        </row>
        <row r="565">
          <cell r="B565" t="str">
            <v>Niple HD ∅4'' BxB L = 0,2 m</v>
          </cell>
        </row>
        <row r="566">
          <cell r="B566" t="str">
            <v>Niple HD ∅4'' BxB L = 0,26 m</v>
          </cell>
        </row>
        <row r="567">
          <cell r="B567" t="str">
            <v>Niple HD ∅4'' BxB L = 0,38 m</v>
          </cell>
        </row>
        <row r="568">
          <cell r="B568" t="str">
            <v>Niple HD ∅4'' BxB L = 0,5 m</v>
          </cell>
        </row>
        <row r="569">
          <cell r="B569" t="str">
            <v>Niple HD ∅4'' BxB L = 0,7 m</v>
          </cell>
        </row>
        <row r="570">
          <cell r="B570" t="str">
            <v>Niple HD ∅4'' BxE L = 0,1 m</v>
          </cell>
        </row>
        <row r="571">
          <cell r="B571" t="str">
            <v>Niple HD ∅4'' BxE L = 0,28 m</v>
          </cell>
        </row>
        <row r="572">
          <cell r="B572" t="str">
            <v>Niple HD ∅4'' BxE L = 0,35 m</v>
          </cell>
        </row>
        <row r="573">
          <cell r="B573" t="str">
            <v>Niple HD ∅4'' BxE L = 0,38 m</v>
          </cell>
        </row>
        <row r="574">
          <cell r="B574" t="str">
            <v>Niple HD ∅4'' BxE L = 0,3m</v>
          </cell>
        </row>
        <row r="575">
          <cell r="B575" t="str">
            <v>Niple HD ∅4'' BxE L = 0,4 m</v>
          </cell>
        </row>
        <row r="576">
          <cell r="B576" t="str">
            <v>Niple HD ∅4'' BxE L = 0,45 m</v>
          </cell>
        </row>
        <row r="577">
          <cell r="B577" t="str">
            <v>Niple HD ∅4'' BxE L = 0,65 m</v>
          </cell>
        </row>
        <row r="578">
          <cell r="B578" t="str">
            <v>Niple HD ∅4'' BxE L = 0,80 m</v>
          </cell>
        </row>
        <row r="579">
          <cell r="B579" t="str">
            <v>Niple HD ∅4'' BxE L = 1,35 m</v>
          </cell>
        </row>
        <row r="580">
          <cell r="B580" t="str">
            <v>Niple HD ∅4'' BxE L = 1,70 m</v>
          </cell>
        </row>
        <row r="581">
          <cell r="B581" t="str">
            <v>Niple HD ∅4'' BxE L = 1,80 m</v>
          </cell>
        </row>
        <row r="582">
          <cell r="B582" t="str">
            <v>Niple HD ∅4'' BxE L = 11,10 m</v>
          </cell>
        </row>
        <row r="583">
          <cell r="B583" t="str">
            <v>Niple HD ∅4'' BxE L = 11,85 m</v>
          </cell>
        </row>
        <row r="584">
          <cell r="B584" t="str">
            <v>Niple HD ∅4'' BxE L = 2,05 m</v>
          </cell>
        </row>
        <row r="585">
          <cell r="B585" t="str">
            <v>Niple HD ∅6'' BxB L = 0,15 m</v>
          </cell>
        </row>
        <row r="586">
          <cell r="B586" t="str">
            <v>Niple HD ∅6'' BxB L = 0,22 m</v>
          </cell>
        </row>
        <row r="587">
          <cell r="B587" t="str">
            <v>Niple HD ∅6'' BxB L = 0,38 m</v>
          </cell>
        </row>
        <row r="588">
          <cell r="B588" t="str">
            <v>Niple HD ∅6'' BxB L = 0,42 m</v>
          </cell>
        </row>
        <row r="589">
          <cell r="B589" t="str">
            <v>Niple HD ∅6'' BxB L = 0,45 m</v>
          </cell>
        </row>
        <row r="590">
          <cell r="B590" t="str">
            <v>Niple HD ∅6'' BxB L = 0,5 m</v>
          </cell>
        </row>
        <row r="591">
          <cell r="B591" t="str">
            <v>Niple HD ∅6'' BxB L = 1 m</v>
          </cell>
        </row>
        <row r="592">
          <cell r="B592" t="str">
            <v>Niple HD ∅6'' BxB L = 1,3 m</v>
          </cell>
        </row>
        <row r="593">
          <cell r="B593" t="str">
            <v>Niple HD ∅6'' BxB L = 1,88 m</v>
          </cell>
        </row>
        <row r="594">
          <cell r="B594" t="str">
            <v>Niple HD ∅6'' BxB L = 1.92 m</v>
          </cell>
        </row>
        <row r="595">
          <cell r="B595" t="str">
            <v>Niple HD ∅6'' BxB L = 2,07 m</v>
          </cell>
        </row>
        <row r="596">
          <cell r="B596" t="str">
            <v>Niple HD ∅6'' BxB L = 2,65 m</v>
          </cell>
        </row>
        <row r="597">
          <cell r="B597" t="str">
            <v>Niple HD ∅6'' BxB L = 2.6 m</v>
          </cell>
        </row>
        <row r="598">
          <cell r="B598" t="str">
            <v>Niple HD ∅6'' BxB L = 4,3 m</v>
          </cell>
        </row>
        <row r="599">
          <cell r="B599" t="str">
            <v>Niple HD ∅6'' BxB L = 4,9 m</v>
          </cell>
        </row>
        <row r="600">
          <cell r="B600" t="str">
            <v>Niple HD ∅6'' BxE L = 0,28 m</v>
          </cell>
        </row>
        <row r="601">
          <cell r="B601" t="str">
            <v>Niple HD ∅6'' BxE L = 0,4 m</v>
          </cell>
        </row>
        <row r="602">
          <cell r="B602" t="str">
            <v>Niple HD ∅6'' BxE L = 0,5 m</v>
          </cell>
        </row>
        <row r="603">
          <cell r="B603" t="str">
            <v>Niple HD ∅6'' BxE L = 1,2 m</v>
          </cell>
        </row>
        <row r="604">
          <cell r="B604" t="str">
            <v>Niple HD ∅6'' BxE L = 1.92 m</v>
          </cell>
        </row>
        <row r="605">
          <cell r="B605" t="str">
            <v>Niple HD ∅6'' BxE L = 2.7 m</v>
          </cell>
        </row>
        <row r="606">
          <cell r="B606" t="str">
            <v>Niple HD ∅6'' BxE L = 3.71 m</v>
          </cell>
        </row>
        <row r="607">
          <cell r="B607" t="str">
            <v>Niple HD ∅6'' ExE L = 0,45 m</v>
          </cell>
        </row>
        <row r="608">
          <cell r="B608" t="str">
            <v>Niple HD ∅8'' BxB L = 0,24 m</v>
          </cell>
        </row>
        <row r="609">
          <cell r="B609" t="str">
            <v>Niple HD ∅8'' BxB L = 0,26 m</v>
          </cell>
        </row>
        <row r="610">
          <cell r="B610" t="str">
            <v>Niple HD ∅8'' BxB L = 0,46 m</v>
          </cell>
        </row>
        <row r="611">
          <cell r="B611" t="str">
            <v>Niple HD ∅8'' BxB L = 0,78 m</v>
          </cell>
        </row>
        <row r="612">
          <cell r="B612" t="str">
            <v>Niple HD ∅8'' BxB L = 0,89 m</v>
          </cell>
        </row>
        <row r="613">
          <cell r="B613" t="str">
            <v>Niple HD ∅8'' BxB L = 1,14 m</v>
          </cell>
        </row>
        <row r="614">
          <cell r="B614" t="str">
            <v>Niple HD ∅8'' BxB L = 3 m</v>
          </cell>
        </row>
        <row r="615">
          <cell r="B615" t="str">
            <v>Niple HD ∅8'' BxB L = 8,5 m</v>
          </cell>
        </row>
        <row r="616">
          <cell r="B616" t="str">
            <v>Niple HD ∅8'' BxE L = 0,27 m</v>
          </cell>
        </row>
        <row r="617">
          <cell r="B617" t="str">
            <v>Niple HD Ø 10"-BxB; L=0,31m</v>
          </cell>
        </row>
        <row r="618">
          <cell r="B618" t="str">
            <v>Niple HD Ø 10"-BxB; L=0,36m</v>
          </cell>
        </row>
        <row r="619">
          <cell r="B619" t="str">
            <v>Niple HD Ø 10"-BxB; L=0,44m</v>
          </cell>
        </row>
        <row r="620">
          <cell r="B620" t="str">
            <v>Niple HD Ø 10"-BxB; L=0,50m</v>
          </cell>
        </row>
        <row r="621">
          <cell r="B621" t="str">
            <v>Niple HD Ø 10"-BxB; L=0,59m</v>
          </cell>
        </row>
        <row r="622">
          <cell r="B622" t="str">
            <v>Niple HD Ø 10"-BxB; L=0,60m</v>
          </cell>
        </row>
        <row r="623">
          <cell r="B623" t="str">
            <v>Niple HD Ø 10"-BxB; L=0,71m</v>
          </cell>
        </row>
        <row r="624">
          <cell r="B624" t="str">
            <v>Niple HD Ø 10"-BxB; L=0,80m</v>
          </cell>
        </row>
        <row r="625">
          <cell r="B625" t="str">
            <v>Niple HD Ø 10"-BxB; L=0,89m</v>
          </cell>
        </row>
        <row r="626">
          <cell r="B626" t="str">
            <v>Niple HD Ø 10"-BxB; L=1,10m</v>
          </cell>
        </row>
        <row r="627">
          <cell r="B627" t="str">
            <v>Niple HD Ø 10"-BxB; L=1,22m</v>
          </cell>
        </row>
        <row r="628">
          <cell r="B628" t="str">
            <v>Niple HD Ø 10"-BxB; L=1,30m</v>
          </cell>
        </row>
        <row r="629">
          <cell r="B629" t="str">
            <v>Niple HD Ø 10"-BxB; L=1,42m</v>
          </cell>
        </row>
        <row r="630">
          <cell r="B630" t="str">
            <v>Niple HD Ø 10"-BxB; L=1,45m</v>
          </cell>
        </row>
        <row r="631">
          <cell r="B631" t="str">
            <v>Niple HD Ø 10"-BxB; L=1,50m</v>
          </cell>
        </row>
        <row r="632">
          <cell r="B632" t="str">
            <v>Niple HD Ø 10"-BxB; L=1,50m</v>
          </cell>
        </row>
        <row r="633">
          <cell r="B633" t="str">
            <v>Niple HD Ø 10"-BxB; L=1,74m</v>
          </cell>
        </row>
        <row r="634">
          <cell r="B634" t="str">
            <v>Niple HD Ø 10"-BxB; L=2,03m</v>
          </cell>
        </row>
        <row r="635">
          <cell r="B635" t="str">
            <v>Niple HD Ø 10"-BxB; L=2,15m</v>
          </cell>
        </row>
        <row r="636">
          <cell r="B636" t="str">
            <v>Niple HD Ø 10"-BxB; L=2,76m</v>
          </cell>
        </row>
        <row r="637">
          <cell r="B637" t="str">
            <v>Niple HD Ø 10"-BxB; L=3,10m</v>
          </cell>
        </row>
        <row r="638">
          <cell r="B638" t="str">
            <v>Niple HD Ø 10"-BxB; L=3,35m</v>
          </cell>
        </row>
        <row r="639">
          <cell r="B639" t="str">
            <v>Niple HD Ø 10"-BxB; L=4,32m</v>
          </cell>
        </row>
        <row r="640">
          <cell r="B640" t="str">
            <v>Niple HD Ø 10"-BxB; L=5,90m</v>
          </cell>
        </row>
        <row r="641">
          <cell r="B641" t="str">
            <v>Niple HD Ø 12"-BxB; L=0,15m</v>
          </cell>
        </row>
        <row r="642">
          <cell r="B642" t="str">
            <v>Niple HD Ø 12"-BxB; L=0,53m</v>
          </cell>
        </row>
        <row r="643">
          <cell r="B643" t="str">
            <v>Niple HD Ø 12"-BxB; L=0,80m</v>
          </cell>
        </row>
        <row r="644">
          <cell r="B644" t="str">
            <v>Niple HD Ø 12"-BxB; L=1,75m</v>
          </cell>
        </row>
        <row r="645">
          <cell r="B645" t="str">
            <v>Niple HD Ø 12"-BxB; L=2m</v>
          </cell>
        </row>
        <row r="646">
          <cell r="B646" t="str">
            <v>Niple HD ø 2" BxB L=0.27 m</v>
          </cell>
        </row>
        <row r="647">
          <cell r="B647" t="str">
            <v>Niple HD Ø 2"-BxB; L=0,38m</v>
          </cell>
        </row>
        <row r="648">
          <cell r="B648" t="str">
            <v>Niple HD Ø 2"-BxB; L=0,40m</v>
          </cell>
        </row>
        <row r="649">
          <cell r="B649" t="str">
            <v>Niple HD Ø 2"-BxB; L=0,40m (Incluye Brida)</v>
          </cell>
        </row>
        <row r="650">
          <cell r="B650" t="str">
            <v>Niple HD Ø 2"-BxB; L=0,50m</v>
          </cell>
        </row>
        <row r="651">
          <cell r="B651" t="str">
            <v>Niple HD Ø 3'' - B x B; L = 1000 mm.</v>
          </cell>
        </row>
        <row r="652">
          <cell r="B652" t="str">
            <v>Niple HD Ø 3" - B x B; L= 300mm</v>
          </cell>
        </row>
        <row r="653">
          <cell r="B653" t="str">
            <v>Niple HD Ø 3" - B x B; L= 400mm</v>
          </cell>
        </row>
        <row r="654">
          <cell r="B654" t="str">
            <v>Niple HD Ø 3"-BxB; L=0,16m</v>
          </cell>
        </row>
        <row r="655">
          <cell r="B655" t="str">
            <v>Niple HD Ø 3"-BxB; L=0,17m</v>
          </cell>
        </row>
        <row r="656">
          <cell r="B656" t="str">
            <v>Niple HD Ø 3"-BxB; L=0,20m</v>
          </cell>
        </row>
        <row r="657">
          <cell r="B657" t="str">
            <v>Niple HD Ø 3"-BxB; L=0,22m</v>
          </cell>
        </row>
        <row r="658">
          <cell r="B658" t="str">
            <v>Niple HD Ø 3"-BxB; L=0,25m</v>
          </cell>
        </row>
        <row r="659">
          <cell r="B659" t="str">
            <v>Niple HD Ø 3"-BxB; L=0,30m</v>
          </cell>
        </row>
        <row r="660">
          <cell r="B660" t="str">
            <v>Niple HD Ø 3"-BxB; L=0,31m</v>
          </cell>
        </row>
        <row r="661">
          <cell r="B661" t="str">
            <v>Niple HD Ø 3"-BxB; L=0,32m</v>
          </cell>
        </row>
        <row r="662">
          <cell r="B662" t="str">
            <v>Niple HD Ø 3"-BxB; L=0,35m</v>
          </cell>
        </row>
        <row r="663">
          <cell r="B663" t="str">
            <v>Niple HD Ø 3"-BxB; L=0,40m</v>
          </cell>
        </row>
        <row r="664">
          <cell r="B664" t="str">
            <v>Niple HD Ø 3"-BxB; L=0,45m</v>
          </cell>
        </row>
        <row r="665">
          <cell r="B665" t="str">
            <v>Niple HD Ø 3"-BxB; L=0,60m</v>
          </cell>
        </row>
        <row r="666">
          <cell r="B666" t="str">
            <v>Niple HD Ø 3"-BxB; L=1,24m</v>
          </cell>
        </row>
        <row r="667">
          <cell r="B667" t="str">
            <v>Niple HD Ø 4"-BxB; L=0,17m</v>
          </cell>
        </row>
        <row r="668">
          <cell r="B668" t="str">
            <v>Niple HD Ø 4"-BxB; L=0,25m</v>
          </cell>
        </row>
        <row r="669">
          <cell r="B669" t="str">
            <v>Niple HD Ø 4"-BxB; L=0,42m (Incluye Brida)</v>
          </cell>
        </row>
        <row r="670">
          <cell r="B670" t="str">
            <v>Niple HD Ø 4"-BxB; L=0,65m</v>
          </cell>
        </row>
        <row r="671">
          <cell r="B671" t="str">
            <v>Niple HD Ø 4"-BxB; L=0,78m (Incluye Brida)</v>
          </cell>
        </row>
        <row r="672">
          <cell r="B672" t="str">
            <v>Niple HD Ø 4"-BxB; L=1,10m</v>
          </cell>
        </row>
        <row r="673">
          <cell r="B673" t="str">
            <v>Niple HD Ø 4"-BxB; L=1,35m</v>
          </cell>
        </row>
        <row r="674">
          <cell r="B674" t="str">
            <v>Niple HD Ø 4"-BxB; L=2,09m</v>
          </cell>
        </row>
        <row r="675">
          <cell r="B675" t="str">
            <v>Niple HD Ø 4"-BxB; L=2,76m (Incluye Brida)</v>
          </cell>
        </row>
        <row r="676">
          <cell r="B676" t="str">
            <v>Niple HD Ø 4"-BxB; L=2,90m (Incluye Brida)</v>
          </cell>
        </row>
        <row r="677">
          <cell r="B677" t="str">
            <v>Niple HD Ø 4"-BxB; L=3,95m</v>
          </cell>
        </row>
        <row r="678">
          <cell r="B678" t="str">
            <v>Niple HD Ø 6"-BxB; L=0,26m</v>
          </cell>
        </row>
        <row r="679">
          <cell r="B679" t="str">
            <v>Niple HD Ø 6"-BxB; L=0,28m</v>
          </cell>
        </row>
        <row r="680">
          <cell r="B680" t="str">
            <v>Niple HD Ø 6"-BxB; L=0,30m</v>
          </cell>
        </row>
        <row r="681">
          <cell r="B681" t="str">
            <v>Niple HD Ø 6"-BxB; L=0,55m</v>
          </cell>
        </row>
        <row r="682">
          <cell r="B682" t="str">
            <v>Niple HD Ø 6"-BxB; L=0,70m</v>
          </cell>
        </row>
        <row r="683">
          <cell r="B683" t="str">
            <v>Niple HD Ø 6"-BxB; L=0,89m</v>
          </cell>
        </row>
        <row r="684">
          <cell r="B684" t="str">
            <v>Niple HD Ø 6"-BxB; L=1,65m (Incluye Brida)</v>
          </cell>
        </row>
        <row r="685">
          <cell r="B685" t="str">
            <v>Niple HD Ø 6"-BxB; L=1,70m</v>
          </cell>
        </row>
        <row r="686">
          <cell r="B686" t="str">
            <v>Niple HD Ø 6"-BxB; L=1,70m (Incluye Brida)</v>
          </cell>
        </row>
        <row r="687">
          <cell r="B687" t="str">
            <v>Niple HD Ø 6"-BxB; L=2,11m</v>
          </cell>
        </row>
        <row r="688">
          <cell r="B688" t="str">
            <v>Niple HD Ø 6"-BxB; L=2,20m</v>
          </cell>
        </row>
        <row r="689">
          <cell r="B689" t="str">
            <v>Niple HD Ø 6"-BxB; L=2,48m</v>
          </cell>
        </row>
        <row r="690">
          <cell r="B690" t="str">
            <v>Niple HD Ø 6"-BxB; L=2,80m</v>
          </cell>
        </row>
        <row r="691">
          <cell r="B691" t="str">
            <v>Niple HD Ø 6"-BxB; L=2,90m</v>
          </cell>
        </row>
        <row r="692">
          <cell r="B692" t="str">
            <v>Niple HD Ø 6"-BxB; L=3,06m</v>
          </cell>
        </row>
        <row r="693">
          <cell r="B693" t="str">
            <v>Niple HD Ø 6"-BxB; L=3,86m</v>
          </cell>
        </row>
        <row r="694">
          <cell r="B694" t="str">
            <v>Niple HD Ø 6"-BxB; L=4,10m</v>
          </cell>
        </row>
        <row r="695">
          <cell r="B695" t="str">
            <v>Niple HD Ø 8"-BxB; L=0,27m</v>
          </cell>
        </row>
        <row r="696">
          <cell r="B696" t="str">
            <v>Niple HD Ø 8"-BxB; L=0,30m</v>
          </cell>
        </row>
        <row r="697">
          <cell r="B697" t="str">
            <v>Niple HD Ø 8"-BxB; L=0,36m</v>
          </cell>
        </row>
        <row r="698">
          <cell r="B698" t="str">
            <v>Niple HD Ø 8"-BxB; L=0,39m</v>
          </cell>
        </row>
        <row r="699">
          <cell r="B699" t="str">
            <v>Niple HD Ø 8"-BxB; L=0,40m</v>
          </cell>
        </row>
        <row r="700">
          <cell r="B700" t="str">
            <v>Niple HD Ø 8"-BxB; L=0,47m</v>
          </cell>
        </row>
        <row r="701">
          <cell r="B701" t="str">
            <v>Niple HD Ø 8"-BxB; L=0,50m</v>
          </cell>
        </row>
        <row r="702">
          <cell r="B702" t="str">
            <v>Niple HD Ø 8"-BxB; L=0,52m</v>
          </cell>
        </row>
        <row r="703">
          <cell r="B703" t="str">
            <v>Niple HD Ø 8"-BxB; L=0,55m</v>
          </cell>
        </row>
        <row r="704">
          <cell r="B704" t="str">
            <v>Niple HD Ø 8"-BxB; L=0,57m</v>
          </cell>
        </row>
        <row r="705">
          <cell r="B705" t="str">
            <v>Niple HD Ø 8"-BxB; L=0,60m</v>
          </cell>
        </row>
        <row r="706">
          <cell r="B706" t="str">
            <v>Niple HD Ø 8"-BxB; L=0,70m</v>
          </cell>
        </row>
        <row r="707">
          <cell r="B707" t="str">
            <v>Niple HD Ø 8"-BxB; L=0,78m</v>
          </cell>
        </row>
        <row r="708">
          <cell r="B708" t="str">
            <v>Niple HD Ø 8"-BxB; L=0,80m</v>
          </cell>
        </row>
        <row r="709">
          <cell r="B709" t="str">
            <v>Niple HD Ø 8"-BxB; L=0,90m</v>
          </cell>
        </row>
        <row r="710">
          <cell r="B710" t="str">
            <v>Niple HD Ø 8"-BxB; L=1,04m</v>
          </cell>
        </row>
        <row r="711">
          <cell r="B711" t="str">
            <v>Niple HD Ø 8"-BxB; L=1,20m</v>
          </cell>
        </row>
        <row r="712">
          <cell r="B712" t="str">
            <v>Niple HD Ø 8"-BxB; L=1,35m</v>
          </cell>
        </row>
        <row r="713">
          <cell r="B713" t="str">
            <v>Niple HD Ø 8"-BxB; L=1,45m</v>
          </cell>
        </row>
        <row r="714">
          <cell r="B714" t="str">
            <v>Niple HD Ø 8"-BxB; L=1,54m</v>
          </cell>
        </row>
        <row r="715">
          <cell r="B715" t="str">
            <v>Niple HD Ø 8"-BxB; L=1,70m</v>
          </cell>
        </row>
        <row r="716">
          <cell r="B716" t="str">
            <v>Niple HD Ø 8"-BxB; L=1m</v>
          </cell>
        </row>
        <row r="717">
          <cell r="B717" t="str">
            <v>Niple HD Ø 8"-BxB; L=2,18m</v>
          </cell>
        </row>
        <row r="718">
          <cell r="B718" t="str">
            <v>Niple HD Ø 8"-BxB; L=2,78m</v>
          </cell>
        </row>
        <row r="719">
          <cell r="B719" t="str">
            <v>Niple HD Ø 8"-BxB; L=3,28m</v>
          </cell>
        </row>
        <row r="720">
          <cell r="B720" t="str">
            <v>Niple HD Ø 8"-BxB; L=4,32m</v>
          </cell>
        </row>
        <row r="721">
          <cell r="B721" t="str">
            <v>Niple HG Ø 3"-BxB; L=0,27m</v>
          </cell>
        </row>
        <row r="722">
          <cell r="B722" t="str">
            <v>Niple HG Ø 3"-BxB; L=0,34m</v>
          </cell>
        </row>
        <row r="723">
          <cell r="B723" t="str">
            <v>Niple HG Ø 3"-BxB; L=0,39m</v>
          </cell>
        </row>
        <row r="724">
          <cell r="B724" t="str">
            <v>Niple HG Ø 3"-BxB; L=0,46m</v>
          </cell>
        </row>
        <row r="725">
          <cell r="B725" t="str">
            <v>Niple HG Ø 3"-BxB; L=0,57m</v>
          </cell>
        </row>
        <row r="726">
          <cell r="B726" t="str">
            <v>Niple HG Ø 3"-BxB; L=0,58m</v>
          </cell>
        </row>
        <row r="727">
          <cell r="B727" t="str">
            <v>Niple HG Ø 3"-BxB; L=0,66m</v>
          </cell>
        </row>
        <row r="728">
          <cell r="B728" t="str">
            <v>Niple pasamuro 10" HD BxB L=2,17m</v>
          </cell>
        </row>
        <row r="729">
          <cell r="B729" t="str">
            <v>Niple pasamuro 10" HD BxB L=3,35m</v>
          </cell>
        </row>
        <row r="730">
          <cell r="B730" t="str">
            <v>Niple pasamuro 3" HD BxB L=2,39m</v>
          </cell>
        </row>
        <row r="731">
          <cell r="B731" t="str">
            <v>Niple pasamuro 6" HD BxB L=0,71m Z=0,20m</v>
          </cell>
        </row>
        <row r="732">
          <cell r="B732" t="str">
            <v>Niple pasamuro 6" HD BxB L=1,55m</v>
          </cell>
        </row>
        <row r="733">
          <cell r="B733" t="str">
            <v>Niple pasamuro 6" HD BxB L=1,79m</v>
          </cell>
        </row>
        <row r="734">
          <cell r="B734" t="str">
            <v>Niple pasamuro 6" HD BxB L=2,15m</v>
          </cell>
        </row>
        <row r="735">
          <cell r="B735" t="str">
            <v>Niple pasamuro 6" HD BxB L=2,20m</v>
          </cell>
        </row>
        <row r="736">
          <cell r="B736" t="str">
            <v>Niple  4" HD BxB L=3m</v>
          </cell>
        </row>
        <row r="737">
          <cell r="B737" t="str">
            <v>Niple  4" HD BxB L=2,10m</v>
          </cell>
        </row>
        <row r="738">
          <cell r="B738" t="str">
            <v>Niple 4" HD BxB L=2,50m</v>
          </cell>
        </row>
        <row r="739">
          <cell r="B739" t="str">
            <v>Niple  6" HD BxB L=0,60m</v>
          </cell>
        </row>
        <row r="740">
          <cell r="B740" t="str">
            <v>Niple  6" HD BxB L=0,40m</v>
          </cell>
        </row>
        <row r="741">
          <cell r="B741" t="str">
            <v>Niple 6" HD BxB L=0,75m</v>
          </cell>
        </row>
        <row r="742">
          <cell r="B742" t="str">
            <v>Niple  6" HD BxB L=1,45m</v>
          </cell>
        </row>
        <row r="743">
          <cell r="B743" t="str">
            <v>Niple  6" HD BxB L=0,95m</v>
          </cell>
        </row>
        <row r="744">
          <cell r="B744" t="str">
            <v>Niple  4" HD BxB L=2,05m</v>
          </cell>
        </row>
        <row r="745">
          <cell r="B745" t="str">
            <v>Niple  4" HD BxB L=0,25m</v>
          </cell>
        </row>
        <row r="746">
          <cell r="B746" t="str">
            <v>Niple  4" HD BxB L=1,55m</v>
          </cell>
        </row>
        <row r="747">
          <cell r="B747" t="str">
            <v>Niple  4" HD BxB L=0,30m</v>
          </cell>
        </row>
        <row r="748">
          <cell r="B748" t="str">
            <v>Niple  4" HD BxB L=0,80m</v>
          </cell>
        </row>
        <row r="749">
          <cell r="B749" t="str">
            <v>Niple  6" HD BxB L=1,45m</v>
          </cell>
        </row>
        <row r="750">
          <cell r="B750" t="str">
            <v>Nivelación base Colchonetas Reno</v>
          </cell>
        </row>
        <row r="751">
          <cell r="B751" t="str">
            <v>PAÑETE EXTERIOR</v>
          </cell>
        </row>
        <row r="752">
          <cell r="B752" t="str">
            <v>PAÑETE IMPERMEABILIZADO</v>
          </cell>
        </row>
        <row r="753">
          <cell r="B753" t="str">
            <v>Pasamuro HD ∅10'' BxB L = 0,15 m z = 0,08 m</v>
          </cell>
        </row>
        <row r="754">
          <cell r="B754" t="str">
            <v>Pasamuro HD ∅10'' BxB L = 0,5 m z = 0 m</v>
          </cell>
        </row>
        <row r="755">
          <cell r="B755" t="str">
            <v>Pasamuro HD ∅10'' BxB L = 0,52 m z = 0,26 m</v>
          </cell>
        </row>
        <row r="756">
          <cell r="B756" t="str">
            <v>Pasamuro HD ∅10'' BxB L = 0.39 m z = 0.21 m</v>
          </cell>
        </row>
        <row r="757">
          <cell r="B757" t="str">
            <v>Pasamuro HD ∅10'' BxB L = 0.45 m z = 0.25 m</v>
          </cell>
        </row>
        <row r="758">
          <cell r="B758" t="str">
            <v>Pasamuro HD ∅10'' BxB L = 0.5 m z = 0.32 m</v>
          </cell>
        </row>
        <row r="759">
          <cell r="B759" t="str">
            <v>Pasamuro HD ∅10'' BxE L = 0,2 m z = 0,1 m</v>
          </cell>
        </row>
        <row r="760">
          <cell r="B760" t="str">
            <v>Pasamuro HD ∅10'' BxE L = 0,3 m z = 0,25 m</v>
          </cell>
        </row>
        <row r="761">
          <cell r="B761" t="str">
            <v>Pasamuro HD ∅10'' BxE L = 0,4 m z = 0,1 m</v>
          </cell>
        </row>
        <row r="762">
          <cell r="B762" t="str">
            <v>Pasamuro HD ∅10'' BxE L = 0,43 m z = 0,3 m</v>
          </cell>
        </row>
        <row r="763">
          <cell r="B763" t="str">
            <v>Pasamuro HD ∅10'' BxE L = 0,44 m z = 0,11 m</v>
          </cell>
        </row>
        <row r="764">
          <cell r="B764" t="str">
            <v>Pasamuro HD ∅10'' BxE L = 0,53 m z = 0,15 m</v>
          </cell>
        </row>
        <row r="765">
          <cell r="B765" t="str">
            <v>Pasamuro HD ∅10'' BxE L = 0,75 m z = 0,62 m</v>
          </cell>
        </row>
        <row r="766">
          <cell r="B766" t="str">
            <v>Pasamuro HD ∅10'' BxE L = 0,92 m z = 0,84 m</v>
          </cell>
        </row>
        <row r="767">
          <cell r="B767" t="str">
            <v>Pasamuro HD ∅10'' BxE L = 0.43 m z = 0.33 m</v>
          </cell>
        </row>
        <row r="768">
          <cell r="B768" t="str">
            <v>Pasamuro HD ∅10'' BxE L = 0.5 m z = 0.27 m</v>
          </cell>
        </row>
        <row r="769">
          <cell r="B769" t="str">
            <v>Pasamuro HD ∅10'' BxE L = 0.6 m z = 0.48 m</v>
          </cell>
        </row>
        <row r="770">
          <cell r="B770" t="str">
            <v>Pasamuro HD ∅10'' ExE L = 1.69 m z = 0.16 m</v>
          </cell>
        </row>
        <row r="771">
          <cell r="B771" t="str">
            <v>Pasamuro HD ∅12'' BxB L = 0,3 m z = 0,1 m</v>
          </cell>
        </row>
        <row r="772">
          <cell r="B772" t="str">
            <v>Pasamuro HD ∅12'' BxB L = 0.45 m z = 0.25 m</v>
          </cell>
        </row>
        <row r="773">
          <cell r="B773" t="str">
            <v>Pasamuro HD ∅12'' BxB L = 4,1 m z = 0,1 m</v>
          </cell>
        </row>
        <row r="774">
          <cell r="B774" t="str">
            <v>Pasamuro HD ∅12'' BxE L = 0,4 m z = 0,25 m</v>
          </cell>
        </row>
        <row r="775">
          <cell r="B775" t="str">
            <v>Pasamuro HD ∅12'' BxE L = 0,44 m z = 0,29 m</v>
          </cell>
        </row>
        <row r="776">
          <cell r="B776" t="str">
            <v>Pasamuro HD ∅12'' BxE L = 0,9 m z = 0,75 m</v>
          </cell>
        </row>
        <row r="777">
          <cell r="B777" t="str">
            <v>Pasamuro HD ∅12'' ExE L = 0.6 m z = 0.17 m</v>
          </cell>
        </row>
        <row r="778">
          <cell r="B778" t="str">
            <v>Pasamuro HD ∅12'' ExE L = 1,3 m z = 0,34 m</v>
          </cell>
        </row>
        <row r="779">
          <cell r="B779" t="str">
            <v>Pasamuro HD ∅16'' BxB L = 0.41 m z = 0.3 m</v>
          </cell>
        </row>
        <row r="780">
          <cell r="B780" t="str">
            <v>Pasamuro HD ∅16'' BxB L = 0.68 m z = 0.34 m</v>
          </cell>
        </row>
        <row r="781">
          <cell r="B781" t="str">
            <v>Pasamuro HD ∅16'' BxE L = 0.61 m z = 0.47 m</v>
          </cell>
        </row>
        <row r="782">
          <cell r="B782" t="str">
            <v>Pasamuro HD ∅16'' ExE L = 1.69 m z = 0.16 m</v>
          </cell>
        </row>
        <row r="783">
          <cell r="B783" t="str">
            <v>Pasamuro HD ∅18'' BxB L = 0,47 m z = 0,13 m</v>
          </cell>
        </row>
        <row r="784">
          <cell r="B784" t="str">
            <v>Pasamuro HD ∅18'' BxB L = 0,65 m z = 0,32 m</v>
          </cell>
        </row>
        <row r="785">
          <cell r="B785" t="str">
            <v>Pasamuro HD ∅18'' BxE L = 0,41 m z = 0,36 m</v>
          </cell>
        </row>
        <row r="786">
          <cell r="B786" t="str">
            <v>Pasamuro HD ∅18'' ExE L = 0,47 m z = 0,13 m</v>
          </cell>
        </row>
        <row r="787">
          <cell r="B787" t="str">
            <v>Pasamuro HD ∅2'' BxB L = 0,6 m z = 0,4 m</v>
          </cell>
        </row>
        <row r="788">
          <cell r="B788" t="str">
            <v>Pasamuro HD ∅2'' BxE L = 0,35 m z = 0,23 m</v>
          </cell>
        </row>
        <row r="789">
          <cell r="B789" t="str">
            <v>Pasamuro HD ∅2'' BxE L = 0.38 m z = 0.25 m</v>
          </cell>
        </row>
        <row r="790">
          <cell r="B790" t="str">
            <v>Pasamuro HD ∅3'' BxE L = 0,36 m z = 0,1 m</v>
          </cell>
        </row>
        <row r="791">
          <cell r="B791" t="str">
            <v>Pasamuro HD ∅3'' BxE L = 0,38 m z = 0,1 m</v>
          </cell>
        </row>
        <row r="792">
          <cell r="B792" t="str">
            <v>Pasamuro HD ∅3'' BxE L = 0,48 m z = 0,28 m</v>
          </cell>
        </row>
        <row r="793">
          <cell r="B793" t="str">
            <v>Pasamuro HD ∅3'' BxE L = 0,62 m z = 0,24 m</v>
          </cell>
        </row>
        <row r="794">
          <cell r="B794" t="str">
            <v>Pasamuro HD ∅4'' BxB L = 0,3 m z = 0,15 m</v>
          </cell>
        </row>
        <row r="795">
          <cell r="B795" t="str">
            <v>Pasamuro HD ∅4'' BxE L = 0,3 m z = 0,2 m</v>
          </cell>
        </row>
        <row r="796">
          <cell r="B796" t="str">
            <v>Pasamuro HD ∅4'' BxE L = 0,33 m z = 0,12 m</v>
          </cell>
        </row>
        <row r="797">
          <cell r="B797" t="str">
            <v>Pasamuro HD ∅4'' BxE L = 0,35 m z = 0,12 m</v>
          </cell>
        </row>
        <row r="798">
          <cell r="B798" t="str">
            <v>Pasamuro HD ∅4'' BxE L = 0,4 m z = 0,25 m</v>
          </cell>
        </row>
        <row r="799">
          <cell r="B799" t="str">
            <v>Pasamuro HD ∅4'' BxE L = 0,5 m z = 0,25 m</v>
          </cell>
        </row>
        <row r="800">
          <cell r="B800" t="str">
            <v>Pasamuro HD ∅4'' BxE L = 0,62 m z = 0,24 m</v>
          </cell>
        </row>
        <row r="801">
          <cell r="B801" t="str">
            <v>Pasamuro HD ∅4'' BxE L = 0,68 m z = 0,37 m</v>
          </cell>
        </row>
        <row r="802">
          <cell r="B802" t="str">
            <v>Pasamuro HD ∅4'' BxE L = 0,78 m z = 0,25 m</v>
          </cell>
        </row>
        <row r="803">
          <cell r="B803" t="str">
            <v>Pasamuro HD ∅4'' ExE L = 0,5 m z = 0,25 m</v>
          </cell>
        </row>
        <row r="804">
          <cell r="B804" t="str">
            <v>Pasamuro HD ∅4'' ExE L = 2,09 m z = 0,1 m</v>
          </cell>
        </row>
        <row r="805">
          <cell r="B805" t="str">
            <v>Pasamuro HD ∅6'' BxB L = 0,2 m z = 0,1 m</v>
          </cell>
        </row>
        <row r="806">
          <cell r="B806" t="str">
            <v>Pasamuro HD ∅6'' BxB L = 0,3 m z = 0,15 m</v>
          </cell>
        </row>
        <row r="807">
          <cell r="B807" t="str">
            <v>Pasamuro HD ∅6'' BxB L = 0,3 m z = 0,25 m</v>
          </cell>
        </row>
        <row r="808">
          <cell r="B808" t="str">
            <v>Pasamuro HD ∅6'' BxE L = 0,2 m z = 0,15 m</v>
          </cell>
        </row>
        <row r="809">
          <cell r="B809" t="str">
            <v>Pasamuro HD ∅6'' BxE L = 0,23 m z = 0,08 m</v>
          </cell>
        </row>
        <row r="810">
          <cell r="B810" t="str">
            <v>Pasamuro HD ∅6'' BxE L = 0,23 m z = 0,8 m</v>
          </cell>
        </row>
        <row r="811">
          <cell r="B811" t="str">
            <v>Pasamuro HD ∅6'' BxE L = 0,35 m z = 0,15 m</v>
          </cell>
        </row>
        <row r="812">
          <cell r="B812" t="str">
            <v>Pasamuro HD ∅6'' BxE L = 0,4 m z = 0,25 m</v>
          </cell>
        </row>
        <row r="813">
          <cell r="B813" t="str">
            <v>Pasamuro HD ∅6'' BxE L = 0,42 m z = 0,15 m</v>
          </cell>
        </row>
        <row r="814">
          <cell r="B814" t="str">
            <v>Pasamuro HD ∅6'' BxE L = 0,5 m z = 0,2 m</v>
          </cell>
        </row>
        <row r="815">
          <cell r="B815" t="str">
            <v>Pasamuro HD ∅6'' BxE L = 0,62 m z = 0,25 m</v>
          </cell>
        </row>
        <row r="816">
          <cell r="B816" t="str">
            <v>Pasamuro HD ∅6'' BxE L = 0,78 m z = 0,12 m</v>
          </cell>
        </row>
        <row r="817">
          <cell r="B817" t="str">
            <v>Pasamuro HD ∅6'' BxE L = 0.3 m z = 0.1 m</v>
          </cell>
        </row>
        <row r="818">
          <cell r="B818" t="str">
            <v>Pasamuro HD ∅6'' BxE L = 0.32 m z = 0.2 m</v>
          </cell>
        </row>
        <row r="819">
          <cell r="B819" t="str">
            <v>Pasamuro HD ∅6'' BxE L = 0.4 m z = 0.27 m</v>
          </cell>
        </row>
        <row r="820">
          <cell r="B820" t="str">
            <v>Pasamuro HD ∅6'' BxE L = 0.5 m z = 0.27 m</v>
          </cell>
        </row>
        <row r="821">
          <cell r="B821" t="str">
            <v>Pasamuro HD ∅6'' BxE L = 1,3 m z = 0,4 m</v>
          </cell>
        </row>
        <row r="822">
          <cell r="B822" t="str">
            <v>Pasamuro HD ∅6'' ExE L = 0,35 m z = 0,15 m</v>
          </cell>
        </row>
        <row r="823">
          <cell r="B823" t="str">
            <v>Pasamuro HD ∅6'' ExE L = 0,4 m z = 0,2 m</v>
          </cell>
        </row>
        <row r="824">
          <cell r="B824" t="str">
            <v>Pasamuro HD ∅8'' BxB L = 0,2 m z = 0,25 m</v>
          </cell>
        </row>
        <row r="825">
          <cell r="B825" t="str">
            <v>Pasamuro HD ∅8'' BxE L = 0,2 m z = 0,1 m</v>
          </cell>
        </row>
        <row r="826">
          <cell r="B826" t="str">
            <v>Pasamuro HD ∅8'' BxE L = 0,23 m z = 0,08 m</v>
          </cell>
        </row>
        <row r="827">
          <cell r="B827" t="str">
            <v>Pasamuro HD ∅8'' BxE L = 0,25 m z = 0,11 m</v>
          </cell>
        </row>
        <row r="828">
          <cell r="B828" t="str">
            <v>Pasamuro HD ∅8'' BxE L = 0,3 m z = 0,25 m</v>
          </cell>
        </row>
        <row r="829">
          <cell r="B829" t="str">
            <v>Pasamuro HD ∅8'' BxE L = 0,4 m z = 0,1 m</v>
          </cell>
        </row>
        <row r="830">
          <cell r="B830" t="str">
            <v>Pasamuro HD ∅8'' BxE L = 0,45 m z = 0,25 m</v>
          </cell>
        </row>
        <row r="831">
          <cell r="B831" t="str">
            <v>Pasamuro HD ∅8'' BxE L = 0,45 m Z=0,23m</v>
          </cell>
        </row>
        <row r="832">
          <cell r="B832" t="str">
            <v>Pasamuro HD ∅8'' BxE L = 0,65 m z = 0,18 m</v>
          </cell>
        </row>
        <row r="833">
          <cell r="B833" t="str">
            <v>Pasamuro HD ∅8'' BxE L = 0,67 m z = 0,55 m</v>
          </cell>
        </row>
        <row r="834">
          <cell r="B834" t="str">
            <v>Pasamuro HD ∅8'' BxE L = 0,7 m z = 0,58 m</v>
          </cell>
        </row>
        <row r="835">
          <cell r="B835" t="str">
            <v>Pasamuro HD ∅8'' BxE L = 0,8 m z = 0,12 m</v>
          </cell>
        </row>
        <row r="836">
          <cell r="B836" t="str">
            <v>Pasamuro HD ∅8'' BxE L = 3,28 m z = 0,41 m</v>
          </cell>
        </row>
        <row r="837">
          <cell r="B837" t="str">
            <v xml:space="preserve">Pasamuro HD Ø 10"-BxB L=0,15m </v>
          </cell>
        </row>
        <row r="838">
          <cell r="B838" t="str">
            <v>Pasamuro HD Ø 10"-BxB L=0,25m</v>
          </cell>
        </row>
        <row r="839">
          <cell r="B839" t="str">
            <v xml:space="preserve">Pasamuro HD Ø 10"-BxB L=0,25m </v>
          </cell>
        </row>
        <row r="840">
          <cell r="B840" t="str">
            <v xml:space="preserve">Pasamuro HD Ø 10"-BxB L=0,30m </v>
          </cell>
        </row>
        <row r="841">
          <cell r="B841" t="str">
            <v>Pasamuro HD Ø 10"-BxB L=0,40m</v>
          </cell>
        </row>
        <row r="842">
          <cell r="B842" t="str">
            <v>Pasamuro HD Ø 10"-BxB L=0,44m</v>
          </cell>
        </row>
        <row r="843">
          <cell r="B843" t="str">
            <v xml:space="preserve">Pasamuro HD Ø 10"-BxB L=0,50m </v>
          </cell>
        </row>
        <row r="844">
          <cell r="B844" t="str">
            <v>Pasamuro HD Ø 10"-BxB L=0,52m</v>
          </cell>
        </row>
        <row r="845">
          <cell r="B845" t="str">
            <v xml:space="preserve">Pasamuro HD Ø 10"-BxB L=0,56m </v>
          </cell>
        </row>
        <row r="846">
          <cell r="B846" t="str">
            <v xml:space="preserve">Pasamuro HD Ø 10"-BxB L=1,60m </v>
          </cell>
        </row>
        <row r="847">
          <cell r="B847" t="str">
            <v>Pasamuro HD Ø 10"-BxB L=3,00m</v>
          </cell>
        </row>
        <row r="848">
          <cell r="B848" t="str">
            <v>Pasamuro HD Ø 12"-BxB L=0,25m</v>
          </cell>
        </row>
        <row r="849">
          <cell r="B849" t="str">
            <v xml:space="preserve">Pasamuro HD Ø 12"-BxB L=0,30m </v>
          </cell>
        </row>
        <row r="850">
          <cell r="B850" t="str">
            <v xml:space="preserve">Pasamuro HD Ø 12"-BxB L=0,35m </v>
          </cell>
        </row>
        <row r="851">
          <cell r="B851" t="str">
            <v>Pasamuro HD Ø 12"-BxB L=0,50m</v>
          </cell>
        </row>
        <row r="852">
          <cell r="B852" t="str">
            <v xml:space="preserve">Pasamuro HD Ø 12"-BxB L=1,56m </v>
          </cell>
        </row>
        <row r="853">
          <cell r="B853" t="str">
            <v xml:space="preserve">Pasamuro HD Ø 14"-BxB L=0,15m </v>
          </cell>
        </row>
        <row r="854">
          <cell r="B854" t="str">
            <v xml:space="preserve">Pasamuro HD Ø 14"-BxB L=0,25m </v>
          </cell>
        </row>
        <row r="855">
          <cell r="B855" t="str">
            <v xml:space="preserve">Pasamuro HD Ø 14"-BxB L=0,40m </v>
          </cell>
        </row>
        <row r="856">
          <cell r="B856" t="str">
            <v xml:space="preserve">Pasamuro HD Ø 14"-BxB L=1,69m </v>
          </cell>
        </row>
        <row r="857">
          <cell r="B857" t="str">
            <v xml:space="preserve">Pasamuro HD Ø 16"-BxB L=0,25m </v>
          </cell>
        </row>
        <row r="858">
          <cell r="B858" t="str">
            <v xml:space="preserve">Pasamuro HD Ø 16"-BxB L=1,69m </v>
          </cell>
        </row>
        <row r="859">
          <cell r="B859" t="str">
            <v>Pasamuro HD Ø 2"-BxB L=0,30m</v>
          </cell>
        </row>
        <row r="860">
          <cell r="B860" t="str">
            <v xml:space="preserve">Pasamuro HD Ø 2"-BxB L=0,35m </v>
          </cell>
        </row>
        <row r="861">
          <cell r="B861" t="str">
            <v xml:space="preserve">Pasamuro HD Ø 2"-BxB L=0,35m </v>
          </cell>
        </row>
        <row r="862">
          <cell r="B862" t="str">
            <v>Pasamuro HD Ø 2"-BxB L=0,40m</v>
          </cell>
        </row>
        <row r="863">
          <cell r="B863" t="str">
            <v>Pasamuro HD Ø 2"-BxB L=0,65m</v>
          </cell>
        </row>
        <row r="864">
          <cell r="B864" t="str">
            <v xml:space="preserve">Pasamuro HD Ø 2"-BxB L=2,45m </v>
          </cell>
        </row>
        <row r="865">
          <cell r="B865" t="str">
            <v>Pasamuro HD Ø 3"-BxB L=0,15m</v>
          </cell>
        </row>
        <row r="866">
          <cell r="B866" t="str">
            <v>Pasamuro HD Ø 3"-BxB L=0,20m</v>
          </cell>
        </row>
        <row r="867">
          <cell r="B867" t="str">
            <v>Pasamuro HD Ø 3"-BxB L=0,25m</v>
          </cell>
        </row>
        <row r="868">
          <cell r="B868" t="str">
            <v>Pasamuro HD Ø 3"-BxB L=0,35m</v>
          </cell>
        </row>
        <row r="869">
          <cell r="B869" t="str">
            <v>Pasamuro HD Ø 3"-BxB L=0,40m</v>
          </cell>
        </row>
        <row r="870">
          <cell r="B870" t="str">
            <v>Pasamuro HD Ø 3"-BxB L=0,50m</v>
          </cell>
        </row>
        <row r="871">
          <cell r="B871" t="str">
            <v>Pasamuro HD Ø 4"-BxB L=0,15m</v>
          </cell>
        </row>
        <row r="872">
          <cell r="B872" t="str">
            <v>Pasamuro HD Ø 4"-BxB L=0,2,09m</v>
          </cell>
        </row>
        <row r="873">
          <cell r="B873" t="str">
            <v>Pasamuro HD Ø 4"-BxB L=0,20m</v>
          </cell>
        </row>
        <row r="874">
          <cell r="B874" t="str">
            <v>Pasamuro HD Ø 4"-BxB L=0,23m</v>
          </cell>
        </row>
        <row r="875">
          <cell r="B875" t="str">
            <v>Pasamuro HD Ø 4"-BxB L=0,25m</v>
          </cell>
        </row>
        <row r="876">
          <cell r="B876" t="str">
            <v>Pasamuro HD Ø 4"-BxB L=0,30m</v>
          </cell>
        </row>
        <row r="877">
          <cell r="B877" t="str">
            <v>Pasamuro HD Ø 4"-BxB L=0,33m</v>
          </cell>
        </row>
        <row r="878">
          <cell r="B878" t="str">
            <v>Pasamuro HD Ø 4"-BxB L=0,34m</v>
          </cell>
        </row>
        <row r="879">
          <cell r="B879" t="str">
            <v>Pasamuro HD Ø 4"-BxB L=0,35m</v>
          </cell>
        </row>
        <row r="880">
          <cell r="B880" t="str">
            <v>Pasamuro HD Ø 4"-BxB L=0,40m</v>
          </cell>
        </row>
        <row r="881">
          <cell r="B881" t="str">
            <v xml:space="preserve">Pasamuro HD Ø 4"-BxB L=0,45m </v>
          </cell>
        </row>
        <row r="882">
          <cell r="B882" t="str">
            <v>Pasamuro HD Ø 4"-BxB L=0,55m</v>
          </cell>
        </row>
        <row r="883">
          <cell r="B883" t="str">
            <v xml:space="preserve">Pasamuro HD Ø 4"-BxB L=0,71m </v>
          </cell>
        </row>
        <row r="884">
          <cell r="B884" t="str">
            <v>Pasamuro HD Ø 4"-BxB L=2,09m</v>
          </cell>
        </row>
        <row r="885">
          <cell r="B885" t="str">
            <v>Pasamuro HD Ø 6" - B x B; L= 600mm Z=300m</v>
          </cell>
        </row>
        <row r="886">
          <cell r="B886" t="str">
            <v xml:space="preserve">Pasamuro HD Ø 6"-BxB L=0,20m </v>
          </cell>
        </row>
        <row r="887">
          <cell r="B887" t="str">
            <v xml:space="preserve">Pasamuro HD Ø 6"-BxB L=0,23m </v>
          </cell>
        </row>
        <row r="888">
          <cell r="B888" t="str">
            <v xml:space="preserve">Pasamuro HD Ø 6"-BxB L=0,25m </v>
          </cell>
        </row>
        <row r="889">
          <cell r="B889" t="str">
            <v xml:space="preserve">Pasamuro HD Ø 6"-BxB L=0,35m </v>
          </cell>
        </row>
        <row r="890">
          <cell r="B890" t="str">
            <v xml:space="preserve">Pasamuro HD Ø 6"-BxB L=0,40m </v>
          </cell>
        </row>
        <row r="891">
          <cell r="B891" t="str">
            <v xml:space="preserve">Pasamuro HD Ø 6"-BxB L=0,45m </v>
          </cell>
        </row>
        <row r="892">
          <cell r="B892" t="str">
            <v xml:space="preserve">Pasamuro HD Ø 6"-BxB L=0,55m </v>
          </cell>
        </row>
        <row r="893">
          <cell r="B893" t="str">
            <v xml:space="preserve">Pasamuro HD Ø 6"-BxB L=0,60m </v>
          </cell>
        </row>
        <row r="894">
          <cell r="B894" t="str">
            <v xml:space="preserve">Pasamuro HD Ø 6"-BxB L=0,63m </v>
          </cell>
        </row>
        <row r="895">
          <cell r="B895" t="str">
            <v xml:space="preserve">Pasamuro HD Ø 6"-BxB L=0,72m </v>
          </cell>
        </row>
        <row r="896">
          <cell r="B896" t="str">
            <v xml:space="preserve">Pasamuro HD Ø 6"-BxB L=0,75m </v>
          </cell>
        </row>
        <row r="897">
          <cell r="B897" t="str">
            <v xml:space="preserve">Pasamuro HD Ø 6"-BxB L=0,70m </v>
          </cell>
        </row>
        <row r="898">
          <cell r="B898" t="str">
            <v xml:space="preserve">Pasamuro HD Ø 6"-BxB L=0,84m </v>
          </cell>
        </row>
        <row r="899">
          <cell r="B899" t="str">
            <v xml:space="preserve">Pasamuro HD Ø 6"-BxB L=1m </v>
          </cell>
        </row>
        <row r="900">
          <cell r="B900" t="str">
            <v xml:space="preserve">Pasamuro HD Ø 6"-BxB L=2,45m </v>
          </cell>
        </row>
        <row r="901">
          <cell r="B901" t="str">
            <v xml:space="preserve">Pasamuro HD Ø 6"-BxB L=3,06m </v>
          </cell>
        </row>
        <row r="902">
          <cell r="B902" t="str">
            <v xml:space="preserve">Pasamuro HD Ø 8"-BxB L=0,15m </v>
          </cell>
        </row>
        <row r="903">
          <cell r="B903" t="str">
            <v xml:space="preserve">Pasamuro HD Ø 8"-BxB L=0,23m </v>
          </cell>
        </row>
        <row r="904">
          <cell r="B904" t="str">
            <v xml:space="preserve">Pasamuro HD Ø 8"-BxB L=0,25m </v>
          </cell>
        </row>
        <row r="905">
          <cell r="B905" t="str">
            <v xml:space="preserve">Pasamuro HD Ø 8"-BxB L=0,30m </v>
          </cell>
        </row>
        <row r="906">
          <cell r="B906" t="str">
            <v xml:space="preserve">Pasamuro HD Ø 8"-BxB L=0,35m </v>
          </cell>
        </row>
        <row r="907">
          <cell r="B907" t="str">
            <v xml:space="preserve">Pasamuro HD Ø 8"-BxB L=0,37m </v>
          </cell>
        </row>
        <row r="908">
          <cell r="B908" t="str">
            <v xml:space="preserve">Pasamuro HD Ø 8"-BxB L=0,40m </v>
          </cell>
        </row>
        <row r="909">
          <cell r="B909" t="str">
            <v xml:space="preserve">Pasamuro HD Ø 8"-BxB L=0,45m </v>
          </cell>
        </row>
        <row r="910">
          <cell r="B910" t="str">
            <v xml:space="preserve">Pasamuro HD Ø 8"-BxB L=0,50m </v>
          </cell>
        </row>
        <row r="911">
          <cell r="B911" t="str">
            <v xml:space="preserve">Pasamuro HD Ø 8"-BxB L=0,55m </v>
          </cell>
        </row>
        <row r="912">
          <cell r="B912" t="str">
            <v xml:space="preserve">Pasamuro HD Ø 8"-BxB L=0,64m </v>
          </cell>
        </row>
        <row r="913">
          <cell r="B913" t="str">
            <v xml:space="preserve">Pasamuro HD Ø 8"-BxB L=0,70m </v>
          </cell>
        </row>
        <row r="914">
          <cell r="B914" t="str">
            <v xml:space="preserve">Pasamuro HD Ø 8"-BxB L=0,77m </v>
          </cell>
        </row>
        <row r="915">
          <cell r="B915" t="str">
            <v xml:space="preserve">Pasamuro HD Ø 8"-BxB L=0,80m </v>
          </cell>
        </row>
        <row r="916">
          <cell r="B916" t="str">
            <v xml:space="preserve">Pasamuro HD Ø 8"-BxB L=0,80m </v>
          </cell>
        </row>
        <row r="917">
          <cell r="B917" t="str">
            <v xml:space="preserve">Pasamuro HD Ø 8"-BxB L=0,87m </v>
          </cell>
        </row>
        <row r="918">
          <cell r="B918" t="str">
            <v xml:space="preserve">Pasamuro HD Ø 8"-BxB L=3,28m </v>
          </cell>
        </row>
        <row r="919">
          <cell r="B919" t="str">
            <v xml:space="preserve">Pasamuros HD ∅4" ExE L=0,20 m z= 0.10 m </v>
          </cell>
        </row>
        <row r="920">
          <cell r="B920" t="str">
            <v>Paso Elevado</v>
          </cell>
        </row>
        <row r="921">
          <cell r="B921" t="str">
            <v>Pavimento rigido (MR 41 Kg/cm2)</v>
          </cell>
        </row>
        <row r="922">
          <cell r="B922" t="str">
            <v>PENDOLONES Y PERROS</v>
          </cell>
        </row>
        <row r="923">
          <cell r="B923" t="str">
            <v>Perfil C 1.5" x 3/8" - 1"</v>
          </cell>
        </row>
        <row r="924">
          <cell r="B924" t="str">
            <v>Perfil de acero 0,35 x 1/2"</v>
          </cell>
        </row>
        <row r="925">
          <cell r="B925" t="str">
            <v>Perfil en acero galvanizado 120x60x120 mm</v>
          </cell>
        </row>
        <row r="926">
          <cell r="B926" t="str">
            <v>Perno ⅝" x 14"</v>
          </cell>
        </row>
        <row r="927">
          <cell r="B927" t="str">
            <v>Perno de anclaje 1/2" L=15 cm</v>
          </cell>
        </row>
        <row r="928">
          <cell r="B928" t="str">
            <v>PERNO KB II - 14134</v>
          </cell>
        </row>
        <row r="929">
          <cell r="B929" t="str">
            <v>Perno para anclaje 1/2 L=15cm</v>
          </cell>
        </row>
        <row r="930">
          <cell r="B930" t="str">
            <v>Pernos de 1/2" en acero (fy = 60.000 PSI) L=0,30 m. (Incluye arandelas y tuercas)</v>
          </cell>
        </row>
        <row r="931">
          <cell r="B931" t="str">
            <v>Pernos de 3/8" en acero L=0,30 m. (Incluye arandelas y tuercas)</v>
          </cell>
        </row>
        <row r="932">
          <cell r="B932" t="str">
            <v>Perro ⅝" (ammare guayas)</v>
          </cell>
        </row>
        <row r="933">
          <cell r="B933" t="str">
            <v>Perro 1½" (ammare cable)</v>
          </cell>
        </row>
        <row r="934">
          <cell r="B934" t="str">
            <v>PHmetro digital</v>
          </cell>
        </row>
        <row r="935">
          <cell r="B935" t="str">
            <v>Piedra de canto rodado</v>
          </cell>
        </row>
        <row r="936">
          <cell r="B936" t="str">
            <v>Piedra Media Zonga</v>
          </cell>
        </row>
        <row r="937">
          <cell r="B937" t="str">
            <v>PIEDRA MEDIANA ZONGA</v>
          </cell>
        </row>
        <row r="938">
          <cell r="B938" t="str">
            <v>PINTURA ALUMOL</v>
          </cell>
        </row>
        <row r="939">
          <cell r="B939" t="str">
            <v>Placa cubierta pozo D=1,50m</v>
          </cell>
        </row>
        <row r="940">
          <cell r="B940" t="str">
            <v>Platina 0,10x0,15x1/4"</v>
          </cell>
        </row>
        <row r="941">
          <cell r="B941" t="str">
            <v>Platina 0,29x0,29x1/4"</v>
          </cell>
        </row>
        <row r="942">
          <cell r="B942" t="str">
            <v>Platina 1/2x1/8"</v>
          </cell>
        </row>
        <row r="943">
          <cell r="B943" t="str">
            <v>PLATINA DE 3"X1/4" EN ACERO A-36</v>
          </cell>
        </row>
        <row r="944">
          <cell r="B944" t="str">
            <v>Platinas 1.5" x 3/8"</v>
          </cell>
        </row>
        <row r="945">
          <cell r="B945" t="str">
            <v>Polietileno Calibre (6)</v>
          </cell>
        </row>
        <row r="946">
          <cell r="B946" t="str">
            <v xml:space="preserve">POLIETILENO CALIBRE 6 </v>
          </cell>
        </row>
        <row r="947">
          <cell r="B947" t="str">
            <v>POLIN DE 2.90*0.05*0.05</v>
          </cell>
        </row>
        <row r="948">
          <cell r="B948" t="str">
            <v>Polín de madera 0.05x0.05x3</v>
          </cell>
        </row>
        <row r="949">
          <cell r="B949" t="str">
            <v>Portafusible tipo palomilla</v>
          </cell>
        </row>
        <row r="950">
          <cell r="B950" t="str">
            <v>Poste de concreto 12 m x 1050 kg</v>
          </cell>
        </row>
        <row r="951">
          <cell r="B951" t="str">
            <v>Poste de concreto 12 m x 510 kg línea</v>
          </cell>
        </row>
        <row r="952">
          <cell r="B952" t="str">
            <v>Poste de concreto 12 m x 750 kg</v>
          </cell>
        </row>
        <row r="953">
          <cell r="B953" t="str">
            <v>Poste de concreto 8 m x 510 kg línea</v>
          </cell>
        </row>
        <row r="954">
          <cell r="B954" t="str">
            <v>Pruebas medidas de resistividad a tierra y puesta en servicio, incluye instrumento de medida experto eléctrico y ayudante</v>
          </cell>
        </row>
        <row r="955">
          <cell r="B955" t="str">
            <v>Puerta en lamina colroll cal. 12 de 2,5</v>
          </cell>
        </row>
        <row r="956">
          <cell r="B956" t="str">
            <v>Puerta en lamina colroll cal. 18 de 0,9</v>
          </cell>
        </row>
        <row r="957">
          <cell r="B957" t="str">
            <v xml:space="preserve">PUERTA EN LAMINA CR. CAL. 20 DE 2X1, CON LUCETA </v>
          </cell>
        </row>
        <row r="958">
          <cell r="B958" t="str">
            <v>Puerta metálica 200 x 150</v>
          </cell>
        </row>
        <row r="959">
          <cell r="B959" t="str">
            <v>Puerta metalica en lamina clb 18 de 0,6 x 2,11</v>
          </cell>
        </row>
        <row r="960">
          <cell r="B960" t="str">
            <v>Puerta metalica en lamina clb 18 de 0,7 x 2,11</v>
          </cell>
        </row>
        <row r="961">
          <cell r="B961" t="str">
            <v>Puerta metalica en lamina clb 18 de 0,8 x 2,11</v>
          </cell>
        </row>
        <row r="962">
          <cell r="B962" t="str">
            <v>Puerta metalica en lamina clb 18 de 0,9 x 2,11</v>
          </cell>
        </row>
        <row r="963">
          <cell r="B963" t="str">
            <v>Puesta a tierra BT con 2 varillas, Cooper Weld 5/8", 108 m unida con alambre de cobre # 4, cada 3 m en terreno natural para concretar neutor de servicio y línea a tierra de protección de chasís y polos de tierra</v>
          </cell>
        </row>
        <row r="964">
          <cell r="B964" t="str">
            <v>Puesta a tierra pararrayo de media tensión</v>
          </cell>
        </row>
        <row r="965">
          <cell r="B965" t="str">
            <v xml:space="preserve">PUNTILLA </v>
          </cell>
        </row>
        <row r="966">
          <cell r="B966" t="str">
            <v>Puntilla 1"-4"</v>
          </cell>
        </row>
        <row r="967">
          <cell r="B967" t="str">
            <v>PUNTILLA 1`` - 4``</v>
          </cell>
        </row>
        <row r="968">
          <cell r="B968" t="str">
            <v>Punto hidráulico</v>
          </cell>
        </row>
        <row r="969">
          <cell r="B969" t="str">
            <v>Punto Sanitario</v>
          </cell>
        </row>
        <row r="970">
          <cell r="B970" t="str">
            <v>RECEBO SELECCIONADO</v>
          </cell>
        </row>
        <row r="971">
          <cell r="B971" t="str">
            <v>Recolección, cargue de material sobrante en volqueta hasta botadero distancia menor a 3 km. Incluye: herramienta menor, transporte, mano de obra y todo lo necesario para la correcta ejecución de la obra</v>
          </cell>
        </row>
        <row r="972">
          <cell r="B972" t="str">
            <v>REDUCC. EX. BRIDAS (150 a 75mm) 6X3``</v>
          </cell>
        </row>
        <row r="973">
          <cell r="B973" t="str">
            <v>REDUCC. EX. LISOS PVC/AC (50 a 31mm) 2X3/4``</v>
          </cell>
        </row>
        <row r="974">
          <cell r="B974" t="str">
            <v>REDUCCION 3"X2" EN HD EXTREMOS BRIDAS</v>
          </cell>
        </row>
        <row r="975">
          <cell r="B975" t="str">
            <v>REDUCCION 3X2" BRIDADA</v>
          </cell>
        </row>
        <row r="976">
          <cell r="B976" t="str">
            <v>REDUCCION 6" x 3" HD JUNTA HIDRAULICA</v>
          </cell>
        </row>
        <row r="977">
          <cell r="B977" t="str">
            <v>Reducción de 6"x4” en HD extremos bridados</v>
          </cell>
        </row>
        <row r="978">
          <cell r="B978" t="str">
            <v>Reducción HD - PVC/AC 10x8” extremos lisos</v>
          </cell>
        </row>
        <row r="979">
          <cell r="B979" t="str">
            <v>Reducción HD - PVC/AC 12x8” extremos lisos</v>
          </cell>
        </row>
        <row r="980">
          <cell r="B980" t="str">
            <v>Reducción HD - PVC/AC 3x2” extremos lisos</v>
          </cell>
        </row>
        <row r="981">
          <cell r="B981" t="str">
            <v>Reducción HD - PVC/AC 4x2” extremos lisos</v>
          </cell>
        </row>
        <row r="982">
          <cell r="B982" t="str">
            <v>Reducción HD - PVC/AC 4x3” extremos lisos</v>
          </cell>
        </row>
        <row r="983">
          <cell r="B983" t="str">
            <v>Reducción HD - PVC/AC 6x4” extremos lisos</v>
          </cell>
        </row>
        <row r="984">
          <cell r="B984" t="str">
            <v>Reducción HD - PVC/AC 8x3” extremos lisos</v>
          </cell>
        </row>
        <row r="985">
          <cell r="B985" t="str">
            <v>Reducción HD - PVC/AC 8x3” JH PVC</v>
          </cell>
        </row>
        <row r="986">
          <cell r="B986" t="str">
            <v>Reducción HD - PVC/AC 8x6” extremos lisos</v>
          </cell>
        </row>
        <row r="987">
          <cell r="B987" t="str">
            <v>Reducción HD 10"x4" J.H. PVC</v>
          </cell>
        </row>
        <row r="988">
          <cell r="B988" t="str">
            <v>Reducción HD 10"x6" Bridas</v>
          </cell>
        </row>
        <row r="989">
          <cell r="B989" t="str">
            <v>Reducción HD 10"x6" J.H. PVC</v>
          </cell>
        </row>
        <row r="990">
          <cell r="B990" t="str">
            <v>Reducción HD 6"x3” extremos lisos</v>
          </cell>
        </row>
        <row r="991">
          <cell r="B991" t="str">
            <v>Reducción HD 8"x3" J.H. PVC</v>
          </cell>
        </row>
        <row r="992">
          <cell r="B992" t="str">
            <v>Reducción HD 8"x4" J.H. PVC</v>
          </cell>
        </row>
        <row r="993">
          <cell r="B993" t="str">
            <v>Reducción PVC 10" x 8"</v>
          </cell>
        </row>
        <row r="994">
          <cell r="B994" t="str">
            <v>Reducción PVC 2 1/2" X 2</v>
          </cell>
        </row>
        <row r="995">
          <cell r="B995" t="str">
            <v>Reducción PVC 2" X 1 1/2"</v>
          </cell>
        </row>
        <row r="996">
          <cell r="B996" t="str">
            <v>Reducción PVC 2" X 1"</v>
          </cell>
        </row>
        <row r="997">
          <cell r="B997" t="str">
            <v>Reducción PVC 3" X 1"</v>
          </cell>
        </row>
        <row r="998">
          <cell r="B998" t="str">
            <v>Reducción PVC 3" X 2 1/2"</v>
          </cell>
        </row>
        <row r="999">
          <cell r="B999" t="str">
            <v>Reducción PVC 3" X 2"</v>
          </cell>
        </row>
        <row r="1000">
          <cell r="B1000" t="str">
            <v>Reducción PVC 4" X 1-1/2" (Bridada)</v>
          </cell>
        </row>
        <row r="1001">
          <cell r="B1001" t="str">
            <v>Reducción PVC 4" X 2 1/2"</v>
          </cell>
        </row>
        <row r="1002">
          <cell r="B1002" t="str">
            <v>Reducción PVC 4" X 2"</v>
          </cell>
        </row>
        <row r="1003">
          <cell r="B1003" t="str">
            <v>Reducción PVC 4" X 3"</v>
          </cell>
        </row>
        <row r="1004">
          <cell r="B1004" t="str">
            <v>Reducción PVC 6 X 4"</v>
          </cell>
        </row>
        <row r="1005">
          <cell r="B1005" t="str">
            <v>Reducción PVC 6" X 2"</v>
          </cell>
        </row>
        <row r="1006">
          <cell r="B1006" t="str">
            <v>Reducción PVC 6" X 3"</v>
          </cell>
        </row>
        <row r="1007">
          <cell r="B1007" t="str">
            <v>Reducción PVC 8" X 6"</v>
          </cell>
        </row>
        <row r="1008">
          <cell r="B1008" t="str">
            <v>REGISTRO CORTINA RED WHITE ROSCADO 1/2"</v>
          </cell>
        </row>
        <row r="1009">
          <cell r="B1009" t="str">
            <v>Registro de bola 1/2"</v>
          </cell>
        </row>
        <row r="1010">
          <cell r="B1010" t="str">
            <v>REGISTRO DE CORTE 1"</v>
          </cell>
        </row>
        <row r="1011">
          <cell r="B1011" t="str">
            <v>REGISTRO DE CORTE 1/2"</v>
          </cell>
        </row>
        <row r="1012">
          <cell r="B1012" t="str">
            <v>REGISTRO DE CORTE 3/4"</v>
          </cell>
        </row>
        <row r="1013">
          <cell r="B1013" t="str">
            <v>Registro roscado 3/4"</v>
          </cell>
        </row>
        <row r="1014">
          <cell r="B1014" t="str">
            <v>Reglilla en acrilico para aforo</v>
          </cell>
        </row>
        <row r="1015">
          <cell r="B1015" t="str">
            <v>Rejilla metálica de ventilación 0,3 x 0,6</v>
          </cell>
        </row>
        <row r="1016">
          <cell r="B1016" t="str">
            <v>Rejilla metálica de ventilación 0,35 x 0,6</v>
          </cell>
        </row>
        <row r="1017">
          <cell r="B1017" t="str">
            <v>Rejilla metálica de ventilación 0,35 x 0,7</v>
          </cell>
        </row>
        <row r="1018">
          <cell r="B1018" t="str">
            <v>Rejilla metálica de ventilación 0,35 x 0,8</v>
          </cell>
        </row>
        <row r="1019">
          <cell r="B1019" t="str">
            <v>Rejilla metálica de ventilación 0,35 x 0,9</v>
          </cell>
        </row>
        <row r="1020">
          <cell r="B1020" t="str">
            <v>Relleno con epóxico tipo granete 5 de Red Head o equivalente</v>
          </cell>
        </row>
        <row r="1021">
          <cell r="B1021" t="str">
            <v>Relleno Tipo 2 – Material seleccionado proveniente de la excavación (Relleno, tapado y apisonado a todo factor, incluye: material seleccionado de la misma excavación, equipos, herramientas y mano de obra)</v>
          </cell>
        </row>
        <row r="1022">
          <cell r="B1022" t="str">
            <v>Relleno Tipo 7 – Afirmado, tamaño máximo 2”</v>
          </cell>
        </row>
        <row r="1023">
          <cell r="B1023" t="str">
            <v>Repisa 0,05mx0,10mx3m</v>
          </cell>
        </row>
        <row r="1024">
          <cell r="B1024" t="str">
            <v>REPISA 0.05x0.10x3 m</v>
          </cell>
        </row>
        <row r="1025">
          <cell r="B1025" t="str">
            <v>Retiro material sobrante excavacion</v>
          </cell>
        </row>
        <row r="1026">
          <cell r="B1026" t="str">
            <v>RUEDA MANEJO (150-2000mm) 6-8"</v>
          </cell>
        </row>
        <row r="1027">
          <cell r="B1027" t="str">
            <v>RUEDA MANEJO (250-400mm) 10-16"</v>
          </cell>
        </row>
        <row r="1028">
          <cell r="B1028" t="str">
            <v>RUEDA MANEJO (250-400mm) 10-16``</v>
          </cell>
        </row>
        <row r="1029">
          <cell r="B1029" t="str">
            <v>RUEDA MANEJO (450- 500 - 600mm) 18" - 20" - 24</v>
          </cell>
        </row>
        <row r="1030">
          <cell r="B1030" t="str">
            <v>Rueda Manejo 10"-12"-14"-16"</v>
          </cell>
        </row>
        <row r="1031">
          <cell r="B1031" t="str">
            <v>RUEDA MANEJO 2 - 4"</v>
          </cell>
        </row>
        <row r="1032">
          <cell r="B1032" t="str">
            <v>Rueda Manejo 2"-3"-4"</v>
          </cell>
        </row>
        <row r="1033">
          <cell r="B1033" t="str">
            <v>RUEDA MANEJO 6 - 8"</v>
          </cell>
        </row>
        <row r="1034">
          <cell r="B1034" t="str">
            <v>Rueda Manejo 6"-8"</v>
          </cell>
        </row>
        <row r="1035">
          <cell r="B1035" t="str">
            <v>Salidas de alumbrado con roseta, bombillo de aplique de 30W fluorescente (ahorrador) compacto</v>
          </cell>
        </row>
        <row r="1036">
          <cell r="B1036" t="str">
            <v>Salidas de alumbrado en pared exterior con pantalla intemperie en aplique</v>
          </cell>
        </row>
        <row r="1037">
          <cell r="B1037" t="str">
            <v>Salidas de tomacorriente 15A;110V</v>
          </cell>
        </row>
        <row r="1038">
          <cell r="B1038" t="str">
            <v>Salidas de tomacorriente 20A;220V</v>
          </cell>
        </row>
        <row r="1039">
          <cell r="B1039" t="str">
            <v>Sika 101 Mortero Gris</v>
          </cell>
        </row>
        <row r="1040">
          <cell r="B1040" t="str">
            <v>Sika Anchofir 4 (300 cc)</v>
          </cell>
        </row>
        <row r="1041">
          <cell r="B1041" t="str">
            <v>SIKADUR 32 PRIMER (x 3.0 kg)</v>
          </cell>
        </row>
        <row r="1042">
          <cell r="B1042" t="str">
            <v>Sikadur Anchorfix</v>
          </cell>
        </row>
        <row r="1043">
          <cell r="B1043" t="str">
            <v>Sikadur Anchorfix-4 (600 ml)</v>
          </cell>
        </row>
        <row r="1044">
          <cell r="B1044" t="str">
            <v>SILLA TEE (NOVAFORT)  400X160  16X6``</v>
          </cell>
        </row>
        <row r="1045">
          <cell r="B1045" t="str">
            <v>SILLA TEE (NOVAFORT) 400X110 16X4``</v>
          </cell>
        </row>
        <row r="1046">
          <cell r="B1046" t="str">
            <v>SILLA TEE (NOVAFORT) 450X160 18X6``</v>
          </cell>
        </row>
        <row r="1047">
          <cell r="B1047" t="str">
            <v>SILLA TEE (NOVAFORT) 500X160 20X6``</v>
          </cell>
        </row>
        <row r="1048">
          <cell r="B1048" t="str">
            <v>SILLA YEE (NOVAFORT)  400X160  16X6``</v>
          </cell>
        </row>
        <row r="1049">
          <cell r="B1049" t="str">
            <v>SILLA YEE (NOVAFORT) 400X110 16X4``</v>
          </cell>
        </row>
        <row r="1050">
          <cell r="B1050" t="str">
            <v>SILLA YEE (NOVAFORT) 450X160 18X6``</v>
          </cell>
        </row>
        <row r="1051">
          <cell r="B1051" t="str">
            <v>SILLA YEE (NOVAFORT) 500X160 20X6``</v>
          </cell>
        </row>
        <row r="1052">
          <cell r="B1052" t="str">
            <v>Sistema para purga 2" en tubería de PVC de 12" - 160 psi.</v>
          </cell>
        </row>
        <row r="1053">
          <cell r="B1053" t="str">
            <v>Sistema para ventosa de 2" en tubería PVC de 3" . Incluye te en HD de 3"x2", válvula compuerta elástica bridada de 2" y válvula de ventosa bridada de 2".</v>
          </cell>
        </row>
        <row r="1054">
          <cell r="B1054" t="str">
            <v>Sistema para ventosa de 3" en tubería PVC de 3" . Incluye Tee en HD de 3"x3" br, válvula de ventosa bridada de 3".</v>
          </cell>
        </row>
        <row r="1055">
          <cell r="B1055" t="str">
            <v>Sistema Ventosa 1/2" (Incluye collar de derivación y ventosa doble acción extremo rosca)</v>
          </cell>
        </row>
        <row r="1056">
          <cell r="B1056" t="str">
            <v>SOLDADURA 1/8 - METAL</v>
          </cell>
        </row>
        <row r="1057">
          <cell r="B1057" t="str">
            <v>Soldadura 60.13 de 1/8</v>
          </cell>
        </row>
        <row r="1058">
          <cell r="B1058" t="str">
            <v>SOLDADURA PVC (1/4 de Gal)</v>
          </cell>
        </row>
        <row r="1059">
          <cell r="B1059" t="str">
            <v>SOLDADURA PVC 1/4 GLN</v>
          </cell>
        </row>
        <row r="1060">
          <cell r="B1060" t="str">
            <v xml:space="preserve">Soporte Guia Vastago Compuerta </v>
          </cell>
        </row>
        <row r="1061">
          <cell r="B1061" t="str">
            <v>Subterránea y canalización PVC 1/2" hasta T y contador kWh</v>
          </cell>
        </row>
        <row r="1062">
          <cell r="B1062" t="str">
            <v>Suministro e instal. de válvula compuerta elástica HD 3” (inc rueda de manejo, vástago ascendente, extremo brida)</v>
          </cell>
        </row>
        <row r="1063">
          <cell r="B1063" t="str">
            <v>Suministro e instalación de módulos de sedimentación de ABS con protección para rayos ultravioleta</v>
          </cell>
        </row>
        <row r="1064">
          <cell r="B1064" t="str">
            <v>Suministro e instalación de tubería PVC para
alcantarillados 4" (inc. nivelación de precisión)</v>
          </cell>
        </row>
        <row r="1065">
          <cell r="B1065" t="str">
            <v>Suministro e instalación tubería HD 8"</v>
          </cell>
        </row>
        <row r="1066">
          <cell r="B1066" t="str">
            <v>Suministro e instalación de válvula de altitud 6"</v>
          </cell>
        </row>
        <row r="1067">
          <cell r="B1067" t="str">
            <v>Suministro Niple HD Ø 2" - B x B ; L= 2000 mm</v>
          </cell>
        </row>
        <row r="1068">
          <cell r="B1068" t="str">
            <v>Tabla Burra (0.03mx0.30mx3m)</v>
          </cell>
        </row>
        <row r="1069">
          <cell r="B1069" t="str">
            <v>TABLA BURRA 0.03x0.30x3 m</v>
          </cell>
        </row>
        <row r="1070">
          <cell r="B1070" t="str">
            <v>TABLA BURRA 2.90*0.25*.03</v>
          </cell>
        </row>
        <row r="1071">
          <cell r="B1071" t="str">
            <v>Tabla burra de .03x0.3x3</v>
          </cell>
        </row>
        <row r="1072">
          <cell r="B1072" t="str">
            <v>Tabla burra de 0.03x0.3x3</v>
          </cell>
        </row>
        <row r="1073">
          <cell r="B1073" t="str">
            <v>Tableta ceramica 20*20</v>
          </cell>
        </row>
        <row r="1074">
          <cell r="B1074" t="str">
            <v>TABLON</v>
          </cell>
        </row>
        <row r="1075">
          <cell r="B1075" t="str">
            <v>TABLON GRES</v>
          </cell>
        </row>
        <row r="1076">
          <cell r="B1076" t="str">
            <v>TAPA HF DE 0.60 TL</v>
          </cell>
        </row>
        <row r="1077">
          <cell r="B1077" t="str">
            <v>TAPA HF Y ARO BASE TP.</v>
          </cell>
        </row>
        <row r="1078">
          <cell r="B1078" t="str">
            <v>Tapa MANHOLE 60 CM, CON BISAGRA</v>
          </cell>
        </row>
        <row r="1079">
          <cell r="B1079" t="str">
            <v>Tapa Seguridad Cierre Permanente</v>
          </cell>
        </row>
        <row r="1080">
          <cell r="B1080" t="str">
            <v>Tapa y arobase de HF tipo tráfico liviano</v>
          </cell>
        </row>
        <row r="1081">
          <cell r="B1081" t="str">
            <v>TAPON DE 3"</v>
          </cell>
        </row>
        <row r="1082">
          <cell r="B1082" t="str">
            <v>Tapón HD – Presión Trabajo 250 PSI extremos lisos para PVC/AC 10”</v>
          </cell>
        </row>
        <row r="1083">
          <cell r="B1083" t="str">
            <v>Tapón HD – Presión Trabajo 250 PSI extremos lisos para PVC/AC 12”</v>
          </cell>
        </row>
        <row r="1084">
          <cell r="B1084" t="str">
            <v>Tapón HD – Presión Trabajo 250 PSI extremos lisos para PVC/AC 2”</v>
          </cell>
        </row>
        <row r="1085">
          <cell r="B1085" t="str">
            <v>Tapón HD – Presión Trabajo 250 PSI extremos lisos para PVC/AC 3”</v>
          </cell>
        </row>
        <row r="1086">
          <cell r="B1086" t="str">
            <v>Tapón HD – Presión Trabajo 250 PSI extremos lisos para PVC/AC 4”</v>
          </cell>
        </row>
        <row r="1087">
          <cell r="B1087" t="str">
            <v>Tapón HD – Presión Trabajo 250 PSI extremos lisos para PVC/AC 6”</v>
          </cell>
        </row>
        <row r="1088">
          <cell r="B1088" t="str">
            <v>Tapón HD – Presión Trabajo 250 PSI extremos lisos para PVC/AC 8”</v>
          </cell>
        </row>
        <row r="1089">
          <cell r="B1089" t="str">
            <v>TAPÓN MACHO HD ∅12"</v>
          </cell>
        </row>
        <row r="1090">
          <cell r="B1090" t="str">
            <v>Tapón PVC – 1”</v>
          </cell>
        </row>
        <row r="1091">
          <cell r="B1091" t="str">
            <v>Tapón PVC – 2 1/2”</v>
          </cell>
        </row>
        <row r="1092">
          <cell r="B1092" t="str">
            <v>Tapón PVC – 2”</v>
          </cell>
        </row>
        <row r="1093">
          <cell r="B1093" t="str">
            <v>Tapón PVC – 3”</v>
          </cell>
        </row>
        <row r="1094">
          <cell r="B1094" t="str">
            <v>Tapón PVC – 4”</v>
          </cell>
        </row>
        <row r="1095">
          <cell r="B1095" t="str">
            <v>Tapón PVC – 6”</v>
          </cell>
        </row>
        <row r="1096">
          <cell r="B1096" t="str">
            <v>Tapón PVC – 8”</v>
          </cell>
        </row>
        <row r="1097">
          <cell r="B1097" t="str">
            <v>Tapón PVC – Presión E.L. 2”</v>
          </cell>
        </row>
        <row r="1098">
          <cell r="B1098" t="str">
            <v>Tapón PVC – Unión Platino  3”</v>
          </cell>
        </row>
        <row r="1099">
          <cell r="B1099" t="str">
            <v>Tapón PVC – Unión Platino 4”</v>
          </cell>
        </row>
        <row r="1100">
          <cell r="B1100" t="str">
            <v>Tapón PVC – Unión Platino 6”</v>
          </cell>
        </row>
        <row r="1101">
          <cell r="B1101" t="str">
            <v>Tapón PVC – Unión Platino 8”</v>
          </cell>
        </row>
        <row r="1102">
          <cell r="B1102" t="str">
            <v>TAPÓN PVC CONSTRUCCIÓN 1.1/2"</v>
          </cell>
        </row>
        <row r="1103">
          <cell r="B1103" t="str">
            <v>Tapon roscado (18mm) 3/4"</v>
          </cell>
        </row>
        <row r="1104">
          <cell r="B1104" t="str">
            <v>TAPON ROSCADO (25mm) 1``</v>
          </cell>
        </row>
        <row r="1105">
          <cell r="B1105" t="str">
            <v>TAPON TUB.PVC/AC (18mm) 3/4``</v>
          </cell>
        </row>
        <row r="1106">
          <cell r="B1106" t="str">
            <v>TAPON TUB.PVC/AC (25mm) 1`</v>
          </cell>
        </row>
        <row r="1107">
          <cell r="B1107" t="str">
            <v xml:space="preserve">Te HD –  PVC/AC 10x10” extremos lisos </v>
          </cell>
        </row>
        <row r="1108">
          <cell r="B1108" t="str">
            <v xml:space="preserve">Te HD –  PVC/AC 6x4” extremos lisos </v>
          </cell>
        </row>
        <row r="1109">
          <cell r="B1109" t="str">
            <v xml:space="preserve">Te HD –  PVC/AC 8x6” extremos lisos </v>
          </cell>
        </row>
        <row r="1110">
          <cell r="B1110" t="str">
            <v>Te HD – 12x8” extremos para PVC</v>
          </cell>
        </row>
        <row r="1111">
          <cell r="B1111" t="str">
            <v>Te HD – 3"x2” extremos bridados</v>
          </cell>
        </row>
        <row r="1112">
          <cell r="B1112" t="str">
            <v>Te HD – 3"x3” extremos bridados</v>
          </cell>
        </row>
        <row r="1113">
          <cell r="B1113" t="str">
            <v>Te HD – PVC/AC 10x10” extremos bridados</v>
          </cell>
        </row>
        <row r="1114">
          <cell r="B1114" t="str">
            <v>Te HD – PVC/AC 10x2” extremos bridados</v>
          </cell>
        </row>
        <row r="1115">
          <cell r="B1115" t="str">
            <v>Te HD – PVC/AC 10x2” extremos lisos</v>
          </cell>
        </row>
        <row r="1116">
          <cell r="B1116" t="str">
            <v>Te HD – PVC/AC 10x3” extremos bridados</v>
          </cell>
        </row>
        <row r="1117">
          <cell r="B1117" t="str">
            <v>Te HD – PVC/AC 10x4” extremos bridados</v>
          </cell>
        </row>
        <row r="1118">
          <cell r="B1118" t="str">
            <v>Te HD – PVC/AC 10x6” extremos bridados</v>
          </cell>
        </row>
        <row r="1119">
          <cell r="B1119" t="str">
            <v>Te HD – PVC/AC 10x6” extremos lisos</v>
          </cell>
        </row>
        <row r="1120">
          <cell r="B1120" t="str">
            <v>Te HD – PVC/AC 10x8” extremos bridados</v>
          </cell>
        </row>
        <row r="1121">
          <cell r="B1121" t="str">
            <v>Te HD – PVC/AC 12x12” extremos bridados</v>
          </cell>
        </row>
        <row r="1122">
          <cell r="B1122" t="str">
            <v>Te HD – PVC/AC 16x10” extremos lisos</v>
          </cell>
        </row>
        <row r="1123">
          <cell r="B1123" t="str">
            <v>Te HD – PVC/AC 16x6” extremos lisos</v>
          </cell>
        </row>
        <row r="1124">
          <cell r="B1124" t="str">
            <v>Te HD – PVC/AC 3x2” extremos bridados</v>
          </cell>
        </row>
        <row r="1125">
          <cell r="B1125" t="str">
            <v>Te HD – PVC/AC 4x2” extremos bridados</v>
          </cell>
        </row>
        <row r="1126">
          <cell r="B1126" t="str">
            <v>Te HD – PVC/AC 4x3” extremos bridados</v>
          </cell>
        </row>
        <row r="1127">
          <cell r="B1127" t="str">
            <v>Te HD – PVC/AC 4x4” extremos bridados</v>
          </cell>
        </row>
        <row r="1128">
          <cell r="B1128" t="str">
            <v>Te HD – PVC/AC 6x2” extremos bridados</v>
          </cell>
        </row>
        <row r="1129">
          <cell r="B1129" t="str">
            <v>Te HD – PVC/AC 6x3” extremos bridados</v>
          </cell>
        </row>
        <row r="1130">
          <cell r="B1130" t="str">
            <v>Te HD – PVC/AC 6x3” extremos lisos</v>
          </cell>
        </row>
        <row r="1131">
          <cell r="B1131" t="str">
            <v>Te HD – PVC/AC 6x4” extremos bridados</v>
          </cell>
        </row>
        <row r="1132">
          <cell r="B1132" t="str">
            <v>Te HD – PVC/AC 6x6” extremos bridados</v>
          </cell>
        </row>
        <row r="1133">
          <cell r="B1133" t="str">
            <v>Te HD – PVC/AC 6x6” extremos lisos</v>
          </cell>
        </row>
        <row r="1134">
          <cell r="B1134" t="str">
            <v>Te HD – PVC/AC 8x2” extremos bridados</v>
          </cell>
        </row>
        <row r="1135">
          <cell r="B1135" t="str">
            <v>Te HD – PVC/AC 8x3” extremos bridados</v>
          </cell>
        </row>
        <row r="1136">
          <cell r="B1136" t="str">
            <v>Te HD – PVC/AC 8x3” extremos lisos</v>
          </cell>
        </row>
        <row r="1137">
          <cell r="B1137" t="str">
            <v>Te HD – PVC/AC 8x4” extremos bridados</v>
          </cell>
        </row>
        <row r="1138">
          <cell r="B1138" t="str">
            <v>Te HD – PVC/AC 8x4” extremos lisos</v>
          </cell>
        </row>
        <row r="1139">
          <cell r="B1139" t="str">
            <v>Te HD – PVC/AC 8x6” extremos bridados</v>
          </cell>
        </row>
        <row r="1140">
          <cell r="B1140" t="str">
            <v>Te HD – PVC/AC 8x8” extremos bridados</v>
          </cell>
        </row>
        <row r="1141">
          <cell r="B1141" t="str">
            <v>Te HD – PVC/AC 8x8” extremos lisos</v>
          </cell>
        </row>
        <row r="1142">
          <cell r="B1142" t="str">
            <v>TE HD EXTREMOS LISOS 10" Y BRIDADO 2"</v>
          </cell>
        </row>
        <row r="1143">
          <cell r="B1143" t="str">
            <v>TE HD EXTREMOS LISOS 3" Y BRIDADO 2"</v>
          </cell>
        </row>
        <row r="1144">
          <cell r="B1144" t="str">
            <v>TE HD EXTREMOS LISOS 3" Y BRIDADO 2"</v>
          </cell>
        </row>
        <row r="1145">
          <cell r="B1145" t="str">
            <v>TE HD EXTREMOS LISOS 3" Y BRIDADO 3"</v>
          </cell>
        </row>
        <row r="1146">
          <cell r="B1146" t="str">
            <v>TE HD EXTREMOS LISOS 6" Y BRIDADO 2"</v>
          </cell>
        </row>
        <row r="1147">
          <cell r="B1147" t="str">
            <v>Te PVC –   3”</v>
          </cell>
        </row>
        <row r="1148">
          <cell r="B1148" t="str">
            <v>Te PVC –   3x2x2”</v>
          </cell>
        </row>
        <row r="1149">
          <cell r="B1149" t="str">
            <v>Te PVC –   3x2x3”</v>
          </cell>
        </row>
        <row r="1150">
          <cell r="B1150" t="str">
            <v>Te PVC –   4x2x4”</v>
          </cell>
        </row>
        <row r="1151">
          <cell r="B1151" t="str">
            <v>Te PVC  Unión platino 2 1/2"</v>
          </cell>
        </row>
        <row r="1152">
          <cell r="B1152" t="str">
            <v>Te PVC  Unión platino 6"</v>
          </cell>
        </row>
        <row r="1153">
          <cell r="B1153" t="str">
            <v>Te PVC  Unión platino 6x4"</v>
          </cell>
        </row>
        <row r="1154">
          <cell r="B1154" t="str">
            <v>Te PVC 2”</v>
          </cell>
        </row>
        <row r="1155">
          <cell r="B1155" t="str">
            <v xml:space="preserve">Te PVC Unión platino 1 1/2" </v>
          </cell>
        </row>
        <row r="1156">
          <cell r="B1156" t="str">
            <v xml:space="preserve">Te PVC Unión platino 2" </v>
          </cell>
        </row>
        <row r="1157">
          <cell r="B1157" t="str">
            <v xml:space="preserve">Te PVC Unión platino 3" </v>
          </cell>
        </row>
        <row r="1158">
          <cell r="B1158" t="str">
            <v xml:space="preserve">Te PVC Unión platino 3x2" </v>
          </cell>
        </row>
        <row r="1159">
          <cell r="B1159" t="str">
            <v xml:space="preserve">Te PVC Unión platino 4" </v>
          </cell>
        </row>
        <row r="1160">
          <cell r="B1160" t="str">
            <v xml:space="preserve">Te PVC Unión platino 4x2" </v>
          </cell>
        </row>
        <row r="1161">
          <cell r="B1161" t="str">
            <v xml:space="preserve">Te PVC Unión platino 4x3" </v>
          </cell>
        </row>
        <row r="1162">
          <cell r="B1162" t="str">
            <v xml:space="preserve">Te PVC Unión platino 6x3" </v>
          </cell>
        </row>
        <row r="1163">
          <cell r="B1163" t="str">
            <v>Te reducida PVC  Unión platino 3x2 1/2"</v>
          </cell>
        </row>
        <row r="1164">
          <cell r="B1164" t="str">
            <v>TEE 3" HG</v>
          </cell>
        </row>
        <row r="1165">
          <cell r="B1165" t="str">
            <v>TEE EXT. JUN.RAPIDA PVC (75x50mm) 3X2``</v>
          </cell>
        </row>
        <row r="1166">
          <cell r="B1166" t="str">
            <v>TEE EXT. LISO PVC/AC (100x75mm) 4X3``</v>
          </cell>
        </row>
        <row r="1167">
          <cell r="B1167" t="str">
            <v>TEE EXT. LISO PVC/AC (150x75mm) 6X3``</v>
          </cell>
        </row>
        <row r="1168">
          <cell r="B1168" t="str">
            <v>TEE EXT. LISO PVC/AC (200x75mm) 8X3``</v>
          </cell>
        </row>
        <row r="1169">
          <cell r="B1169" t="str">
            <v>Tee H.D. Presión Trabajo 250PSI- BxB (3x3")</v>
          </cell>
        </row>
        <row r="1170">
          <cell r="B1170" t="str">
            <v>TEE HD ∅8"x8" J.H.</v>
          </cell>
        </row>
        <row r="1171">
          <cell r="B1171" t="str">
            <v xml:space="preserve">Tee HD 10" X 10" (250mmx250mm)  </v>
          </cell>
        </row>
        <row r="1172">
          <cell r="B1172" t="str">
            <v xml:space="preserve">Tee HD 10" X 2" (250mmx50mm)  </v>
          </cell>
        </row>
        <row r="1173">
          <cell r="B1173" t="str">
            <v xml:space="preserve">TEE HD 10" X 2" BRIDADA (254x50mm) </v>
          </cell>
        </row>
        <row r="1174">
          <cell r="B1174" t="str">
            <v xml:space="preserve">TEE HD 10" X 3" BRIDADA (254x75mm) </v>
          </cell>
        </row>
        <row r="1175">
          <cell r="B1175" t="str">
            <v xml:space="preserve">Tee HD 10" X 4" (250mmx100mm)  </v>
          </cell>
        </row>
        <row r="1176">
          <cell r="B1176" t="str">
            <v xml:space="preserve">TEE HD 10" X 4" BRIDADA (250x100mm) </v>
          </cell>
        </row>
        <row r="1177">
          <cell r="B1177" t="str">
            <v xml:space="preserve">TEE HD 10" X 6" BRIDADA (250x160mm) </v>
          </cell>
        </row>
        <row r="1178">
          <cell r="B1178" t="str">
            <v xml:space="preserve">Tee HD 10" X 8" (250mmx200mm)  </v>
          </cell>
        </row>
        <row r="1179">
          <cell r="B1179" t="str">
            <v xml:space="preserve">TEE HD 3" X 2" BRIDADA (200x50mm)  </v>
          </cell>
        </row>
        <row r="1180">
          <cell r="B1180" t="str">
            <v xml:space="preserve">Tee HD 3" X 3" (75mmx75mm)  </v>
          </cell>
        </row>
        <row r="1181">
          <cell r="B1181" t="str">
            <v xml:space="preserve">TEE HD 3" X 3" BRIDADA (75x75mm) </v>
          </cell>
        </row>
        <row r="1182">
          <cell r="B1182" t="str">
            <v xml:space="preserve">TEE HD 3" X 6" BRIDADA (75x150mm) </v>
          </cell>
        </row>
        <row r="1183">
          <cell r="B1183" t="str">
            <v xml:space="preserve">Tee HD 4" X 2" (100mmx50mm)  </v>
          </cell>
        </row>
        <row r="1184">
          <cell r="B1184" t="str">
            <v>Tee HD 4" X 2" (100mmx50mm)  Bridas</v>
          </cell>
        </row>
        <row r="1185">
          <cell r="B1185" t="str">
            <v xml:space="preserve">TEE HD 4" X 2" BRIDADA (200x50mm)  </v>
          </cell>
        </row>
        <row r="1186">
          <cell r="B1186" t="str">
            <v>TEE HD 4" X 3" BRIDADA</v>
          </cell>
        </row>
        <row r="1187">
          <cell r="B1187" t="str">
            <v xml:space="preserve">Tee HD 6" X 2" (150mmx50mm)  </v>
          </cell>
        </row>
        <row r="1188">
          <cell r="B1188" t="str">
            <v xml:space="preserve">TEE HD 6" X 2" BRIDADA (200x50mm)  </v>
          </cell>
        </row>
        <row r="1189">
          <cell r="B1189" t="str">
            <v xml:space="preserve">Tee HD 6" X 3" (150mmx75mm)  </v>
          </cell>
        </row>
        <row r="1190">
          <cell r="B1190" t="str">
            <v xml:space="preserve">Tee HD 6" X 3/4" </v>
          </cell>
        </row>
        <row r="1191">
          <cell r="B1191" t="str">
            <v xml:space="preserve">Tee HD 6" X 4" (150mmx100mm)  </v>
          </cell>
        </row>
        <row r="1192">
          <cell r="B1192" t="str">
            <v xml:space="preserve">Tee HD 6" X 6" (150mmx150mm)  </v>
          </cell>
        </row>
        <row r="1193">
          <cell r="B1193" t="str">
            <v>Tee HD 6" X 6" (150mmx150mm)  bridas</v>
          </cell>
        </row>
        <row r="1194">
          <cell r="B1194" t="str">
            <v>TEE HD 6"x6" J.H. PVC</v>
          </cell>
        </row>
        <row r="1195">
          <cell r="B1195" t="str">
            <v xml:space="preserve">Tee HD 8" X 2" (200mmx50mm)  </v>
          </cell>
        </row>
        <row r="1196">
          <cell r="B1196" t="str">
            <v xml:space="preserve">TEE HD 8" X 2" BRIDADA (200x50mm)  </v>
          </cell>
        </row>
        <row r="1197">
          <cell r="B1197" t="str">
            <v>TEE HD EXT. LISO 10" PARA PVC X BRIDA 2" (250x50mm) 10X2"</v>
          </cell>
        </row>
        <row r="1198">
          <cell r="B1198" t="str">
            <v>TEE HD EXT. LISO 12" PARA PVC X BRIDA 3" (275x75mm) 12X3"</v>
          </cell>
        </row>
        <row r="1199">
          <cell r="B1199" t="str">
            <v>TEE HD EXT. LISO 3" PARA PVC X BRIDA 2" (75x50mm) 3X2"</v>
          </cell>
        </row>
        <row r="1200">
          <cell r="B1200" t="str">
            <v>TEE HD EXT. LISO 3" PARA PVC X BRIDA 3" (75x50mm) 3X3"</v>
          </cell>
        </row>
        <row r="1201">
          <cell r="B1201" t="str">
            <v>TEE HD EXT. LISO 4" PARA PVC X BRIDA 2" (100x50mm) 6X2"</v>
          </cell>
        </row>
        <row r="1202">
          <cell r="B1202" t="str">
            <v>TEE HD EXT. LISO 6" PARA PVC X BRIDA 2" (160x50mm) 6X2"</v>
          </cell>
        </row>
        <row r="1203">
          <cell r="B1203" t="str">
            <v>TEE HD EXT. LISO 8" PARA PVC X BRIDA 2" (200x50mm) 8X2"</v>
          </cell>
        </row>
        <row r="1204">
          <cell r="B1204" t="str">
            <v>Tee HD Extremo Liso 10" para PVC x Brida 2" (250x100mm) 10"X4"</v>
          </cell>
        </row>
        <row r="1205">
          <cell r="B1205" t="str">
            <v>Tee HD Extremo Liso 4" para PVC x Brida 2" (100x50mm) 4"X2"</v>
          </cell>
        </row>
        <row r="1206">
          <cell r="B1206" t="str">
            <v>Tee HD Extremo Liso 6" para PVC x Brida 2" (160x50mm) 6"X2"</v>
          </cell>
        </row>
        <row r="1207">
          <cell r="B1207" t="str">
            <v>Tee HD Extremo Liso 6" para PVC x Brida 3/4"</v>
          </cell>
        </row>
        <row r="1208">
          <cell r="B1208" t="str">
            <v>Tee HD Extremo Liso 6" para PVC x Brida 4" (160x100mm) 6"X4"</v>
          </cell>
        </row>
        <row r="1209">
          <cell r="B1209" t="str">
            <v>Tee HD Extremo Liso 8" para PVC x Brida 2" (200x100mm) 8"X4"</v>
          </cell>
        </row>
        <row r="1210">
          <cell r="B1210" t="str">
            <v>TEE HD Ø12" J.H.</v>
          </cell>
        </row>
        <row r="1211">
          <cell r="B1211" t="str">
            <v>Tee PVC 1"x1"</v>
          </cell>
        </row>
        <row r="1212">
          <cell r="B1212" t="str">
            <v>Tee PVC CONSTRUCCIÓN 1.1/2"</v>
          </cell>
        </row>
        <row r="1213">
          <cell r="B1213" t="str">
            <v>Tee Reducida PVC Unión Platino 6"x4"</v>
          </cell>
        </row>
        <row r="1214">
          <cell r="B1214" t="str">
            <v>TEFLON</v>
          </cell>
        </row>
        <row r="1215">
          <cell r="B1215" t="str">
            <v>Teja AJOVER termoacustica</v>
          </cell>
        </row>
        <row r="1216">
          <cell r="B1216" t="str">
            <v>Teja ondulada 1000 No. 8</v>
          </cell>
        </row>
        <row r="1217">
          <cell r="B1217" t="str">
            <v>Teja Traslucida No 6 (1,83x0,92m)</v>
          </cell>
        </row>
        <row r="1218">
          <cell r="B1218" t="str">
            <v>Templete directo a tierra media tensión</v>
          </cell>
        </row>
        <row r="1219">
          <cell r="B1219" t="str">
            <v>Tensor de anclaje ⅝"</v>
          </cell>
        </row>
        <row r="1220">
          <cell r="B1220" t="str">
            <v>Tensor de anclaje 1½"</v>
          </cell>
        </row>
        <row r="1221">
          <cell r="B1221" t="str">
            <v>Termometro -10 +420ºC Silver Brand o similar</v>
          </cell>
        </row>
        <row r="1222">
          <cell r="B1222" t="str">
            <v>Tierra Negra</v>
          </cell>
        </row>
        <row r="1223">
          <cell r="B1223" t="str">
            <v>Tira de caucho para empaques</v>
          </cell>
        </row>
        <row r="1224">
          <cell r="B1224" t="str">
            <v>TORNILLERÍA COMPUERTA DESLIZ. H.D. x JGO</v>
          </cell>
        </row>
        <row r="1225">
          <cell r="B1225" t="str">
            <v>Tornillo autoperforante</v>
          </cell>
        </row>
        <row r="1226">
          <cell r="B1226" t="str">
            <v>Tornillo fijador de ala</v>
          </cell>
        </row>
        <row r="1227">
          <cell r="B1227" t="str">
            <v>Traje proteccion quimicos</v>
          </cell>
        </row>
        <row r="1228">
          <cell r="B1228" t="str">
            <v>Transformador de 5 kVA 2F3H</v>
          </cell>
        </row>
        <row r="1229">
          <cell r="B1229" t="str">
            <v>Tubería (U. Platino) RDE  13.5   (315 PSI) 1``</v>
          </cell>
        </row>
        <row r="1230">
          <cell r="B1230" t="str">
            <v>Tubería (U. Platino) RDE  13.5   (315 PSI) 4``</v>
          </cell>
        </row>
        <row r="1231">
          <cell r="B1231" t="str">
            <v>Tubería (U. Platino) RDE  13.5   (315 PSI) 6``</v>
          </cell>
        </row>
        <row r="1232">
          <cell r="B1232" t="str">
            <v>Tubería (U. Platino) RDE  13.5   (315 PSI) 8``</v>
          </cell>
        </row>
        <row r="1233">
          <cell r="B1233" t="str">
            <v>Tuberia (U. Platino) RDE 32,5 (10")</v>
          </cell>
        </row>
        <row r="1234">
          <cell r="B1234" t="str">
            <v>Tuberia (U. Platino) RDE 32,5 (8")</v>
          </cell>
        </row>
        <row r="1235">
          <cell r="B1235" t="str">
            <v>TUBERIA (U. PLATINO) RDE21  10``</v>
          </cell>
        </row>
        <row r="1236">
          <cell r="B1236" t="str">
            <v>TUBERIA (U. PLATINO) RDE21  12``</v>
          </cell>
        </row>
        <row r="1237">
          <cell r="B1237" t="str">
            <v>TUBERIA (U. PLATINO) RDE21  14``</v>
          </cell>
        </row>
        <row r="1238">
          <cell r="B1238" t="str">
            <v>TUBERIA (U. PLATINO) RDE21  16``</v>
          </cell>
        </row>
        <row r="1239">
          <cell r="B1239" t="str">
            <v>TUBERIA (U. PLATINO) RDE21  18``</v>
          </cell>
        </row>
        <row r="1240">
          <cell r="B1240" t="str">
            <v>TUBERIA (U. PLATINO) RDE21  2.1/2``</v>
          </cell>
        </row>
        <row r="1241">
          <cell r="B1241" t="str">
            <v>TUBERIA (U. PLATINO) RDE21  2``</v>
          </cell>
        </row>
        <row r="1242">
          <cell r="B1242" t="str">
            <v>TUBERIA (U. PLATINO) RDE21  20``</v>
          </cell>
        </row>
        <row r="1243">
          <cell r="B1243" t="str">
            <v>TUBERIA (U. PLATINO) RDE21  3``</v>
          </cell>
        </row>
        <row r="1244">
          <cell r="B1244" t="str">
            <v>TUBERIA (U. PLATINO) RDE21  3``</v>
          </cell>
        </row>
        <row r="1245">
          <cell r="B1245" t="str">
            <v>TUBERIA (U. PLATINO) RDE21  4``</v>
          </cell>
        </row>
        <row r="1246">
          <cell r="B1246" t="str">
            <v>TUBERIA (U. PLATINO) RDE21  6``</v>
          </cell>
        </row>
        <row r="1247">
          <cell r="B1247" t="str">
            <v>TUBERIA (U. PLATINO) RDE21  8``</v>
          </cell>
        </row>
        <row r="1248">
          <cell r="B1248" t="str">
            <v>TUBERIA (U. PLATINO) RDE26  10``</v>
          </cell>
        </row>
        <row r="1249">
          <cell r="B1249" t="str">
            <v>TUBERIA (U. PLATINO) RDE26  12``</v>
          </cell>
        </row>
        <row r="1250">
          <cell r="B1250" t="str">
            <v>TUBERIA (U. PLATINO) RDE26  14``</v>
          </cell>
        </row>
        <row r="1251">
          <cell r="B1251" t="str">
            <v>TUBERIA (U. PLATINO) RDE26  16``</v>
          </cell>
        </row>
        <row r="1252">
          <cell r="B1252" t="str">
            <v>TUBERIA (U. PLATINO) RDE26  18``</v>
          </cell>
        </row>
        <row r="1253">
          <cell r="B1253" t="str">
            <v>TUBERIA (U. PLATINO) RDE26  2.1/2``</v>
          </cell>
        </row>
        <row r="1254">
          <cell r="B1254" t="str">
            <v>TUBERIA (U. PLATINO) RDE26  2``</v>
          </cell>
        </row>
        <row r="1255">
          <cell r="B1255" t="str">
            <v>TUBERIA (U. PLATINO) RDE26  20``</v>
          </cell>
        </row>
        <row r="1256">
          <cell r="B1256" t="str">
            <v>TUBERIA (U. PLATINO) RDE26  3``</v>
          </cell>
        </row>
        <row r="1257">
          <cell r="B1257" t="str">
            <v>TUBERIA (U. PLATINO) RDE26  4``</v>
          </cell>
        </row>
        <row r="1258">
          <cell r="B1258" t="str">
            <v>TUBERIA (U. PLATINO) RDE26  6``</v>
          </cell>
        </row>
        <row r="1259">
          <cell r="B1259" t="str">
            <v>TUBERIA (U. PLATINO) RDE26  8``</v>
          </cell>
        </row>
        <row r="1260">
          <cell r="B1260" t="str">
            <v>Tuberia (U. Platino) RDE26 (4")</v>
          </cell>
        </row>
        <row r="1261">
          <cell r="B1261" t="str">
            <v>Tuberia (U. Platino) RDE26 (6")</v>
          </cell>
        </row>
        <row r="1262">
          <cell r="B1262" t="str">
            <v>TUBERIA (U. PLATINO) RDE32.5  10``</v>
          </cell>
        </row>
        <row r="1263">
          <cell r="B1263" t="str">
            <v>TUBERIA (U. PLATINO) RDE32.5  12``</v>
          </cell>
        </row>
        <row r="1264">
          <cell r="B1264" t="str">
            <v>TUBERIA (U. PLATINO) RDE32.5  14``</v>
          </cell>
        </row>
        <row r="1265">
          <cell r="B1265" t="str">
            <v>TUBERIA (U. PLATINO) RDE32.5  16``</v>
          </cell>
        </row>
        <row r="1266">
          <cell r="B1266" t="str">
            <v>TUBERIA (U. PLATINO) RDE32.5  18``</v>
          </cell>
        </row>
        <row r="1267">
          <cell r="B1267" t="str">
            <v>TUBERIA (U. PLATINO) RDE32.5  20``</v>
          </cell>
        </row>
        <row r="1268">
          <cell r="B1268" t="str">
            <v>TUBERIA (U. PLATINO) RDE32.5  3``</v>
          </cell>
        </row>
        <row r="1269">
          <cell r="B1269" t="str">
            <v>TUBERIA (U. PLATINO) RDE32.5  4``</v>
          </cell>
        </row>
        <row r="1270">
          <cell r="B1270" t="str">
            <v>TUBERIA (U. PLATINO) RDE32.5  6``</v>
          </cell>
        </row>
        <row r="1271">
          <cell r="B1271" t="str">
            <v>TUBERIA (U. PLATINO) RDE32.5  8``</v>
          </cell>
        </row>
        <row r="1272">
          <cell r="B1272" t="str">
            <v>TUBERIA (U. PLATINO) RDE41  10``</v>
          </cell>
        </row>
        <row r="1273">
          <cell r="B1273" t="str">
            <v>TUBERIA (U. PLATINO) RDE41  12``</v>
          </cell>
        </row>
        <row r="1274">
          <cell r="B1274" t="str">
            <v>TUBERIA (U. PLATINO) RDE41  14``</v>
          </cell>
        </row>
        <row r="1275">
          <cell r="B1275" t="str">
            <v>TUBERIA (U. PLATINO) RDE41  16``</v>
          </cell>
        </row>
        <row r="1276">
          <cell r="B1276" t="str">
            <v>TUBERIA (U. PLATINO) RDE41  18``</v>
          </cell>
        </row>
        <row r="1277">
          <cell r="B1277" t="str">
            <v>TUBERIA (U. PLATINO) RDE41  20``</v>
          </cell>
        </row>
        <row r="1278">
          <cell r="B1278" t="str">
            <v>TUBERIA (U. PLATINO) RDE41  4``</v>
          </cell>
        </row>
        <row r="1279">
          <cell r="B1279" t="str">
            <v>TUBERIA (U. PLATINO) RDE41  6``</v>
          </cell>
        </row>
        <row r="1280">
          <cell r="B1280" t="str">
            <v>TUBERIA (U. PLATINO) RDE41  8``</v>
          </cell>
        </row>
        <row r="1281">
          <cell r="B1281" t="str">
            <v>Tubería alcant. concreto simple 150mm 6`` junta espigo campana y empaque de caucho</v>
          </cell>
        </row>
        <row r="1282">
          <cell r="B1282" t="str">
            <v>Tubería alcant. concreto simple 200mm 8`` junta espigo campana y empaque de caucho</v>
          </cell>
        </row>
        <row r="1283">
          <cell r="B1283" t="str">
            <v>Tubería alcant. concreto simple 250mm 10`` junta espigo campana y empaque de caucho</v>
          </cell>
        </row>
        <row r="1284">
          <cell r="B1284" t="str">
            <v>Tubería alcant. concreto simple 315mm 12`` junta espigo campana y empaque de caucho</v>
          </cell>
        </row>
        <row r="1285">
          <cell r="B1285" t="str">
            <v>Tubería alcant. PVC (Novafort) 100mm 4``</v>
          </cell>
        </row>
        <row r="1286">
          <cell r="B1286" t="str">
            <v>Tubería alcant. PVC (Novafort) 160mm 6``</v>
          </cell>
        </row>
        <row r="1287">
          <cell r="B1287" t="str">
            <v>TUBERIA ALCANT. PVC (NOVAFORT) 200mm 8``</v>
          </cell>
        </row>
        <row r="1288">
          <cell r="B1288" t="str">
            <v>Tubería alcant. PVC (Novafort) 200mm 8``</v>
          </cell>
        </row>
        <row r="1289">
          <cell r="B1289" t="str">
            <v>Tubería alcant. PVC (Novafort) 250mm 10``</v>
          </cell>
        </row>
        <row r="1290">
          <cell r="B1290" t="str">
            <v>Tubería alcant. PVC (Novafort) 315mm 12``</v>
          </cell>
        </row>
        <row r="1291">
          <cell r="B1291" t="str">
            <v>Tubería alcant. PVC (Novafort) 355mm 14``</v>
          </cell>
        </row>
        <row r="1292">
          <cell r="B1292" t="str">
            <v>Tubería alcant. PVC (Novafort) 400mm 16``</v>
          </cell>
        </row>
        <row r="1293">
          <cell r="B1293" t="str">
            <v>Tubería alcant. PVC (Novafort) 450mm 18``</v>
          </cell>
        </row>
        <row r="1294">
          <cell r="B1294" t="str">
            <v>Tubería alcant. PVC (Novafort) 500mm 20``</v>
          </cell>
        </row>
        <row r="1295">
          <cell r="B1295" t="str">
            <v>Tubería alcant. PVC (Novaloc)  610mm 24``</v>
          </cell>
        </row>
        <row r="1296">
          <cell r="B1296" t="str">
            <v>Tubería alcant. PVC (Novaloc) 27``</v>
          </cell>
        </row>
        <row r="1297">
          <cell r="B1297" t="str">
            <v>Tubería alcant. PVC (Novaloc) 30``</v>
          </cell>
        </row>
        <row r="1298">
          <cell r="B1298" t="str">
            <v>Tubería alcant. PVC (Novaloc) 33``</v>
          </cell>
        </row>
        <row r="1299">
          <cell r="B1299" t="str">
            <v>Tubería alcant. PVC (Novaloc) 36``</v>
          </cell>
        </row>
        <row r="1300">
          <cell r="B1300" t="str">
            <v>Tubería alcant. PVC (Novaloc) 39``</v>
          </cell>
        </row>
        <row r="1301">
          <cell r="B1301" t="str">
            <v>Tubería alcant. PVC (Novaloc) 42``</v>
          </cell>
        </row>
        <row r="1302">
          <cell r="B1302" t="str">
            <v>Tubería alcant. PVC (Novaloc) 45``</v>
          </cell>
        </row>
        <row r="1303">
          <cell r="B1303" t="str">
            <v>Tubería alcant. PVC (Novaloc) 48``</v>
          </cell>
        </row>
        <row r="1304">
          <cell r="B1304" t="str">
            <v>Tubería alcant. PVC (Novaloc) 51``</v>
          </cell>
        </row>
        <row r="1305">
          <cell r="B1305" t="str">
            <v>Tubería alcant. PVC (Novaloc) 54``</v>
          </cell>
        </row>
        <row r="1306">
          <cell r="B1306" t="str">
            <v>Tubería alcant. PVC (Novaloc) 57``</v>
          </cell>
        </row>
        <row r="1307">
          <cell r="B1307" t="str">
            <v>Tubería alcant. PVC (Novaloc) 60``</v>
          </cell>
        </row>
        <row r="1308">
          <cell r="B1308" t="str">
            <v>TUBERIA ALCANT. PVC 100 mm 4``</v>
          </cell>
        </row>
        <row r="1309">
          <cell r="B1309" t="str">
            <v>Tuberia alcantarillado</v>
          </cell>
        </row>
        <row r="1310">
          <cell r="B1310" t="str">
            <v>TUBERIA CONCRETO ACUED. ESPIGO CAMPANA 10"</v>
          </cell>
        </row>
        <row r="1311">
          <cell r="B1311" t="str">
            <v>TUBERIA CONCRETO ACUED. ESPIGO CAMPANA 14"</v>
          </cell>
        </row>
        <row r="1312">
          <cell r="B1312" t="str">
            <v xml:space="preserve">Tuberia en acero ASTM A-53 SCH 40 1/4" </v>
          </cell>
        </row>
        <row r="1313">
          <cell r="B1313" t="str">
            <v xml:space="preserve">Tuberia en acero ASTM A-53 SCH 40 10" </v>
          </cell>
        </row>
        <row r="1314">
          <cell r="B1314" t="str">
            <v xml:space="preserve">Tuberia en acero ASTM A-53 SCH 40 12" </v>
          </cell>
        </row>
        <row r="1315">
          <cell r="B1315" t="str">
            <v xml:space="preserve">Tuberia en acero ASTM A-53 SCH 40 14" </v>
          </cell>
        </row>
        <row r="1316">
          <cell r="B1316" t="str">
            <v xml:space="preserve">Tuberia en acero ASTM A-53 SCH 40 2" </v>
          </cell>
        </row>
        <row r="1317">
          <cell r="B1317" t="str">
            <v xml:space="preserve">Tuberia en acero ASTM A-53 SCH 40 3" </v>
          </cell>
        </row>
        <row r="1318">
          <cell r="B1318" t="str">
            <v xml:space="preserve">Tuberia en acero ASTM A-53 SCH 40 4" </v>
          </cell>
        </row>
        <row r="1319">
          <cell r="B1319" t="str">
            <v xml:space="preserve">Tuberia en acero ASTM A-53 SCH 40 6" </v>
          </cell>
        </row>
        <row r="1320">
          <cell r="B1320" t="str">
            <v xml:space="preserve">Tuberia en acero ASTM A-53 SCH 40 8" </v>
          </cell>
        </row>
        <row r="1321">
          <cell r="B1321" t="str">
            <v>Tuberia en H.D 10"(250mm)</v>
          </cell>
        </row>
        <row r="1322">
          <cell r="B1322" t="str">
            <v>Tuberia en H.D 12"(300mm)</v>
          </cell>
        </row>
        <row r="1323">
          <cell r="B1323" t="str">
            <v>Tuberia en HD de Ø 1 1/4"</v>
          </cell>
        </row>
        <row r="1324">
          <cell r="B1324" t="str">
            <v>Tuberia Novafort 24"</v>
          </cell>
        </row>
        <row r="1325">
          <cell r="B1325" t="str">
            <v>Tuberia Novafort 30"</v>
          </cell>
        </row>
        <row r="1326">
          <cell r="B1326" t="str">
            <v>TUBERIA PF+UAD RDE9  1/2``</v>
          </cell>
        </row>
        <row r="1327">
          <cell r="B1327" t="str">
            <v>TUBERIA PVC ACUED. PRES. EXT. LISOS RDE11  3/4"</v>
          </cell>
        </row>
        <row r="1328">
          <cell r="B1328" t="str">
            <v>TUBERIA PVC ACUED. PRES. EXT. LISOS RDE13.5  1"</v>
          </cell>
        </row>
        <row r="1329">
          <cell r="B1329" t="str">
            <v>TUBERIA PVC ACUED. PRES. EXT. LISOS RDE13.5  1/2"</v>
          </cell>
        </row>
        <row r="1330">
          <cell r="B1330" t="str">
            <v>TUBERIA PVC ACUED. PRES. EXT. LISOS RDE21  1 1/2"</v>
          </cell>
        </row>
        <row r="1331">
          <cell r="B1331" t="str">
            <v>TUBERIA PVC ACUED. PRES. EXT. LISOS RDE21  1 1/4"</v>
          </cell>
        </row>
        <row r="1332">
          <cell r="B1332" t="str">
            <v>TUBERIA PVC ACUED. PRES. EXT. LISOS RDE21  1"</v>
          </cell>
        </row>
        <row r="1333">
          <cell r="B1333" t="str">
            <v>TUBERIA PVC ACUED. PRES. EXT. LISOS RDE21  2"</v>
          </cell>
        </row>
        <row r="1334">
          <cell r="B1334" t="str">
            <v>TUBERIA PVC ACUED. PRES. EXT. LISOS RDE21  3/4"</v>
          </cell>
        </row>
        <row r="1335">
          <cell r="B1335" t="str">
            <v>TUBERIA PVC ACUED. PRES. EXT. LISOS RDE9  1/2"</v>
          </cell>
        </row>
        <row r="1336">
          <cell r="B1336" t="str">
            <v>Tuberia PVC corrugada 4"</v>
          </cell>
        </row>
        <row r="1337">
          <cell r="B1337" t="str">
            <v>Tuberia PVC corrugada 8"</v>
          </cell>
        </row>
        <row r="1338">
          <cell r="B1338" t="str">
            <v>Tuberia PVC Novafort 10" (250m)</v>
          </cell>
        </row>
        <row r="1339">
          <cell r="B1339" t="str">
            <v>Tuberia PVC Novafort 10" (250mm)</v>
          </cell>
        </row>
        <row r="1340">
          <cell r="B1340" t="str">
            <v>Tuberia PVC Novafort 12" (315m)</v>
          </cell>
        </row>
        <row r="1341">
          <cell r="B1341" t="str">
            <v>Tuberia PVC Novafort 12" (315mm)</v>
          </cell>
        </row>
        <row r="1342">
          <cell r="B1342" t="str">
            <v>Tuberia PVC Novafort 14" (350m)</v>
          </cell>
        </row>
        <row r="1343">
          <cell r="B1343" t="str">
            <v>Tuberia PVC Novafort 14" (355mm)</v>
          </cell>
        </row>
        <row r="1344">
          <cell r="B1344" t="str">
            <v>Tuberia PVC Novafort 16" (400m)</v>
          </cell>
        </row>
        <row r="1345">
          <cell r="B1345" t="str">
            <v>Tuberia PVC Novafort 16" (400mm)</v>
          </cell>
        </row>
        <row r="1346">
          <cell r="B1346" t="str">
            <v>Tuberia PVC Novafort 18" (450m)</v>
          </cell>
        </row>
        <row r="1347">
          <cell r="B1347" t="str">
            <v>Tuberia PVC Novafort 18" (450mm)</v>
          </cell>
        </row>
        <row r="1348">
          <cell r="B1348" t="str">
            <v>Tuberia PVC Novafort 20" (500m)</v>
          </cell>
        </row>
        <row r="1349">
          <cell r="B1349" t="str">
            <v>Tuberia PVC Novafort 20" (500mm)</v>
          </cell>
        </row>
        <row r="1350">
          <cell r="B1350" t="str">
            <v>Tuberia PVC Novafort 4" (110m)</v>
          </cell>
        </row>
        <row r="1351">
          <cell r="B1351" t="str">
            <v>Tuberia PVC Novafort 4" (110mm)</v>
          </cell>
        </row>
        <row r="1352">
          <cell r="B1352" t="str">
            <v>Tuberia PVC Novafort 6" (160m)</v>
          </cell>
        </row>
        <row r="1353">
          <cell r="B1353" t="str">
            <v>Tuberia PVC Novafort 6" (160mm)</v>
          </cell>
        </row>
        <row r="1354">
          <cell r="B1354" t="str">
            <v>Tuberia PVC Novafort 8" (200m)</v>
          </cell>
        </row>
        <row r="1355">
          <cell r="B1355" t="str">
            <v>Tuberia PVC-P 4" RDE 21</v>
          </cell>
        </row>
        <row r="1356">
          <cell r="B1356" t="str">
            <v>Tuberia PVC-P 6" RDE 21</v>
          </cell>
        </row>
        <row r="1357">
          <cell r="B1357" t="str">
            <v>Tubo estructural cuadrado 50x50x2mm</v>
          </cell>
        </row>
        <row r="1358">
          <cell r="B1358" t="str">
            <v>Tubo estructural redondo 4" x 3.00 m</v>
          </cell>
        </row>
        <row r="1359">
          <cell r="B1359" t="str">
            <v>Tubería PVC 4" perforada sin filtro para drenaje</v>
          </cell>
        </row>
        <row r="1360">
          <cell r="B1360" t="str">
            <v>Tubo galvanizado 1"</v>
          </cell>
        </row>
        <row r="1361">
          <cell r="B1361" t="str">
            <v>TUBO PVC NOVAFORT D=8"</v>
          </cell>
        </row>
        <row r="1362">
          <cell r="B1362" t="str">
            <v>Turbidimetro digital de mesa</v>
          </cell>
        </row>
        <row r="1363">
          <cell r="B1363" t="str">
            <v>Union Acople HD 12"</v>
          </cell>
        </row>
        <row r="1364">
          <cell r="B1364" t="str">
            <v>Union Acople HD 14"</v>
          </cell>
        </row>
        <row r="1365">
          <cell r="B1365" t="str">
            <v>Union Acople HD 16"</v>
          </cell>
        </row>
        <row r="1366">
          <cell r="B1366" t="str">
            <v>UNION ACUED. PVC  1 1/2"</v>
          </cell>
        </row>
        <row r="1367">
          <cell r="B1367" t="str">
            <v>UNION ACUED. PVC  1 1/4"</v>
          </cell>
        </row>
        <row r="1368">
          <cell r="B1368" t="str">
            <v>UNION ACUED. PVC  1"</v>
          </cell>
        </row>
        <row r="1369">
          <cell r="B1369" t="str">
            <v>UNION ACUED. PVC  1/2"</v>
          </cell>
        </row>
        <row r="1370">
          <cell r="B1370" t="str">
            <v>UNION ACUED. PVC  3/4"</v>
          </cell>
        </row>
        <row r="1371">
          <cell r="B1371" t="str">
            <v>Union Alcantarillado PVC (NOVAFORT)  24"</v>
          </cell>
        </row>
        <row r="1372">
          <cell r="B1372" t="str">
            <v>Union Alcantarillado PVC (NOVAFORT) 110 mm 4"</v>
          </cell>
        </row>
        <row r="1373">
          <cell r="B1373" t="str">
            <v>Union Alcantarillado PVC (NOVAFORT) 160 mm 6"</v>
          </cell>
        </row>
        <row r="1374">
          <cell r="B1374" t="str">
            <v>Union Alcantarillado PVC (NOVAFORT) 200 mm 8"</v>
          </cell>
        </row>
        <row r="1375">
          <cell r="B1375" t="str">
            <v>Union Alcantarillado PVC (NOVAFORT) 250 mm 10"</v>
          </cell>
        </row>
        <row r="1376">
          <cell r="B1376" t="str">
            <v>Union Alcantarillado PVC (NOVAFORT) 30"</v>
          </cell>
        </row>
        <row r="1377">
          <cell r="B1377" t="str">
            <v>Union Alcantarillado PVC (NOVAFORT) 315 mm 12"</v>
          </cell>
        </row>
        <row r="1378">
          <cell r="B1378" t="str">
            <v>Union Alcantarillado PVC (NOVAFORT) 350 mm 14"</v>
          </cell>
        </row>
        <row r="1379">
          <cell r="B1379" t="str">
            <v>Union Alcantarillado PVC (NOVAFORT) 355 mm 14"</v>
          </cell>
        </row>
        <row r="1380">
          <cell r="B1380" t="str">
            <v>Union Alcantarillado PVC (NOVAFORT) 400 mm 16"</v>
          </cell>
        </row>
        <row r="1381">
          <cell r="B1381" t="str">
            <v>Union Alcantarillado PVC (NOVAFORT) 450 mm 18"</v>
          </cell>
        </row>
        <row r="1382">
          <cell r="B1382" t="str">
            <v>Union Alcantarillado PVC (NOVAFORT) 500 mm 20"</v>
          </cell>
        </row>
        <row r="1383">
          <cell r="B1383" t="str">
            <v>Unión de construcción y reparación en HD en 3" (75 mm)</v>
          </cell>
        </row>
        <row r="1384">
          <cell r="B1384" t="str">
            <v>Unión de construcción y reparación HD 6"</v>
          </cell>
        </row>
        <row r="1385">
          <cell r="B1385" t="str">
            <v>UNIÓN DE DESMONTAJE 10"</v>
          </cell>
        </row>
        <row r="1386">
          <cell r="B1386" t="str">
            <v>UNION DE DESMONTAJE 12"</v>
          </cell>
        </row>
        <row r="1387">
          <cell r="B1387" t="str">
            <v>UNION DE DESMONTAJE 14"</v>
          </cell>
        </row>
        <row r="1388">
          <cell r="B1388" t="str">
            <v>UNION DE DESMONTAJE 16"</v>
          </cell>
        </row>
        <row r="1389">
          <cell r="B1389" t="str">
            <v>UNION DE DESMONTAJE 2"</v>
          </cell>
        </row>
        <row r="1390">
          <cell r="B1390" t="str">
            <v>Union de desmontaje 3"</v>
          </cell>
        </row>
        <row r="1391">
          <cell r="B1391" t="str">
            <v>UNIÓN DE DESMONTAJE 3"</v>
          </cell>
        </row>
        <row r="1392">
          <cell r="B1392" t="str">
            <v>Union de desmontaje 4"</v>
          </cell>
        </row>
        <row r="1393">
          <cell r="B1393" t="str">
            <v>UNIÓN DE DESMONTAJE 4"</v>
          </cell>
        </row>
        <row r="1394">
          <cell r="B1394" t="str">
            <v>Union de desmontaje 6"</v>
          </cell>
        </row>
        <row r="1395">
          <cell r="B1395" t="str">
            <v>UNIÓN DE DESMONTAJE 6"</v>
          </cell>
        </row>
        <row r="1396">
          <cell r="B1396" t="str">
            <v>UNION DE DESMONTAJE 8"</v>
          </cell>
        </row>
        <row r="1397">
          <cell r="B1397" t="str">
            <v>Unión de desmontaje autoportante 2" extremos bridas</v>
          </cell>
        </row>
        <row r="1398">
          <cell r="B1398" t="str">
            <v>Unión de desmontaje autoportante 6" extremos bridas</v>
          </cell>
        </row>
        <row r="1399">
          <cell r="B1399" t="str">
            <v>Unión de desmontaje autoportante HD 6"</v>
          </cell>
        </row>
        <row r="1400">
          <cell r="B1400" t="str">
            <v>Unión de reparación PVC –  2 1/2"</v>
          </cell>
        </row>
        <row r="1401">
          <cell r="B1401" t="str">
            <v>Unión HD roscada 3"</v>
          </cell>
        </row>
        <row r="1402">
          <cell r="B1402" t="str">
            <v>UNION REPARACION (U. PLATINO) RDE21 10``</v>
          </cell>
        </row>
        <row r="1403">
          <cell r="B1403" t="str">
            <v>UNION REPARACION (U. PLATINO) RDE21 2``</v>
          </cell>
        </row>
        <row r="1404">
          <cell r="B1404" t="str">
            <v>UNION REPARACION (U. PLATINO) RDE21 3``</v>
          </cell>
        </row>
        <row r="1405">
          <cell r="B1405" t="str">
            <v>UNION REPARACION (U. PLATINO) RDE21 4``</v>
          </cell>
        </row>
        <row r="1406">
          <cell r="B1406" t="str">
            <v>UNION REPARACION (U. PLATINO) RDE21 6``</v>
          </cell>
        </row>
        <row r="1407">
          <cell r="B1407" t="str">
            <v>UNION REPARACION (U. PLATINO) RDE21 8``</v>
          </cell>
        </row>
        <row r="1408">
          <cell r="B1408" t="str">
            <v>Unión tipo Dresser HD 10" (250mm)</v>
          </cell>
        </row>
        <row r="1409">
          <cell r="B1409" t="str">
            <v>Unión tipo Dresser HD 12" (300mm)</v>
          </cell>
        </row>
        <row r="1410">
          <cell r="B1410" t="str">
            <v>Unión tipo Dresser HD 14" (350mm)</v>
          </cell>
        </row>
        <row r="1411">
          <cell r="B1411" t="str">
            <v>Unión tipo Dresser HD 16" (400mm)</v>
          </cell>
        </row>
        <row r="1412">
          <cell r="B1412" t="str">
            <v>Unión tipo Dresser HD 18" (450mm)</v>
          </cell>
        </row>
        <row r="1413">
          <cell r="B1413" t="str">
            <v>Unión tipo Dresser HD 2" (50mm)</v>
          </cell>
        </row>
        <row r="1414">
          <cell r="B1414" t="str">
            <v>Unión tipo Dresser HD 20" (500mm)</v>
          </cell>
        </row>
        <row r="1415">
          <cell r="B1415" t="str">
            <v>Unión tipo Dresser HD 3" (75mm)</v>
          </cell>
        </row>
        <row r="1416">
          <cell r="B1416" t="str">
            <v>Unión tipo Dresser HD 4" (100mm)</v>
          </cell>
        </row>
        <row r="1417">
          <cell r="B1417" t="str">
            <v>Unión tipo Dresser HD 6" (150mm)</v>
          </cell>
        </row>
        <row r="1418">
          <cell r="B1418" t="str">
            <v>Unión tipo Dresser HD 8" (200mm)</v>
          </cell>
        </row>
        <row r="1419">
          <cell r="B1419" t="str">
            <v>Union Universal HD-10" (rango 268 mm a 286 mm) R1</v>
          </cell>
        </row>
        <row r="1420">
          <cell r="B1420" t="str">
            <v>Union Universal HD-10" (rango 292 mm a 310 mm) R2</v>
          </cell>
        </row>
        <row r="1421">
          <cell r="B1421" t="str">
            <v>Union Universal HD-12" (rango 315 mm a 333 mm) R1</v>
          </cell>
        </row>
        <row r="1422">
          <cell r="B1422" t="str">
            <v>Union Universal HD-12" (rango 350 mm a 368 mm) R3</v>
          </cell>
        </row>
        <row r="1423">
          <cell r="B1423" t="str">
            <v>Union Universal HD-16" (417 mm a 432 mm)</v>
          </cell>
        </row>
        <row r="1424">
          <cell r="B1424" t="str">
            <v>Union Universal HD-2" (rango 57 mm a 70 mm)</v>
          </cell>
        </row>
        <row r="1425">
          <cell r="B1425" t="str">
            <v>Union Universal HD-3" (rango 85 mm a 103 mm)</v>
          </cell>
        </row>
        <row r="1426">
          <cell r="B1426" t="str">
            <v>Union Universal HD-4" (rango 110 mm a 128 mm)</v>
          </cell>
        </row>
        <row r="1427">
          <cell r="B1427" t="str">
            <v>Union Universal HD-6" (rango 159 mm a 181 mm) R1</v>
          </cell>
        </row>
        <row r="1428">
          <cell r="B1428" t="str">
            <v>Union Universal HD-6" (rango 167 mm a 189 mm) R2</v>
          </cell>
        </row>
        <row r="1429">
          <cell r="B1429" t="str">
            <v>Union Universal HD-8" (rango 218 mm a 235 mm) R1</v>
          </cell>
        </row>
        <row r="1430">
          <cell r="B1430" t="str">
            <v>Union Universal HD-8" (rango 234 mm a 252 mm) R2</v>
          </cell>
        </row>
        <row r="1431">
          <cell r="B1431" t="str">
            <v>VALV. COMP.S.ELAST. H.D. EXT.BRIDA (100mm)  4"</v>
          </cell>
        </row>
        <row r="1432">
          <cell r="B1432" t="str">
            <v>VALV. COMP.S.ELAST. H.D. EXT.BRIDA (150mm)  6"</v>
          </cell>
        </row>
        <row r="1433">
          <cell r="B1433" t="str">
            <v>VALV. COMP.S.ELAST. H.D. EXT.BRIDA (200mm)  8"</v>
          </cell>
        </row>
        <row r="1434">
          <cell r="B1434" t="str">
            <v>VALV. COMP.S.ELAST. H.D. EXT.BRIDA (250mm)  10"</v>
          </cell>
        </row>
        <row r="1435">
          <cell r="B1435" t="str">
            <v>VALV. COMP.S.ELAST. H.D. EXT.BRIDA (250mm)  12"</v>
          </cell>
        </row>
        <row r="1436">
          <cell r="B1436" t="str">
            <v>VALV. COMP.S.ELAST. H.D. EXT.BRIDA (450mm)  18"</v>
          </cell>
        </row>
        <row r="1437">
          <cell r="B1437" t="str">
            <v>VALV. COMP.S.ELAST. H.D. EXT.BRIDA (50mm)  2"</v>
          </cell>
        </row>
        <row r="1438">
          <cell r="B1438" t="str">
            <v>VALV. COMP.S.ELAST. H.D. EXT.BRIDA (50mm)  3"</v>
          </cell>
        </row>
        <row r="1439">
          <cell r="B1439" t="str">
            <v>VALV. COMP.S.ELAST. H.D. EXT.BRIDA (80mm)  3"</v>
          </cell>
        </row>
        <row r="1440">
          <cell r="B1440" t="str">
            <v>VALVULA COMP. ELÁST., EXTR. LISOS/JH (75mm) 3``</v>
          </cell>
        </row>
        <row r="1441">
          <cell r="B1441" t="str">
            <v>Valvula Compuerta Elastica Extremos Brida Vastago no Ascendente (100mm)  4"</v>
          </cell>
        </row>
        <row r="1442">
          <cell r="B1442" t="str">
            <v>Valvula Compuerta Elastica Extremos Brida Vastago no Ascendente (150mm)  6"</v>
          </cell>
        </row>
        <row r="1443">
          <cell r="B1443" t="str">
            <v>Valvula Compuerta Elastica Extremos Brida Vastago no Ascendente (50mm)  2"</v>
          </cell>
        </row>
        <row r="1444">
          <cell r="B1444" t="str">
            <v>Valvula Compuerta Elastica Extremos Brida Vastago no Ascendente (75mm)  3"</v>
          </cell>
        </row>
        <row r="1445">
          <cell r="B1445" t="str">
            <v>Valvula Compuerta Elastica Extremos Brida Vastago no Ascendente 3/4"</v>
          </cell>
        </row>
        <row r="1446">
          <cell r="B1446" t="str">
            <v>VÁLVULA COMPUERTA SELLO BRONCE DE 1"</v>
          </cell>
        </row>
        <row r="1447">
          <cell r="B1447" t="str">
            <v>VÁLVULA COMPUERTA SELLO BRONCE DE 10"</v>
          </cell>
        </row>
        <row r="1448">
          <cell r="B1448" t="str">
            <v>VÁLVULA COMPUERTA SELLO BRONCE DE 10" BxB</v>
          </cell>
        </row>
        <row r="1449">
          <cell r="B1449" t="str">
            <v>VÁLVULA COMPUERTA SELLO BRONCE DE 2"</v>
          </cell>
        </row>
        <row r="1450">
          <cell r="B1450" t="str">
            <v>VÁLVULA COMPUERTA SELLO BRONCE DE 2-1/2"</v>
          </cell>
        </row>
        <row r="1451">
          <cell r="B1451" t="str">
            <v>VÁLVULA COMPUERTA SELLO BRONCE DE 3"</v>
          </cell>
        </row>
        <row r="1452">
          <cell r="B1452" t="str">
            <v>VÁLVULA COMPUERTA SELLO BRONCE DE 4"</v>
          </cell>
        </row>
        <row r="1453">
          <cell r="B1453" t="str">
            <v>VÁLVULA COMPUERTA SELLO BRONCE DE 6"</v>
          </cell>
        </row>
        <row r="1454">
          <cell r="B1454" t="str">
            <v>VÁLVULA COMPUERTA SELLO BRONCE DE 8" HD</v>
          </cell>
        </row>
        <row r="1455">
          <cell r="B1455" t="str">
            <v>VÁLVULA DE BOLA PVC MONORADIAL CON UNA UNIVERSAL LISA (PARA SOLDAR) 4"</v>
          </cell>
        </row>
        <row r="1456">
          <cell r="B1456" t="str">
            <v>Válvula de chapaleta 4" (100mm)</v>
          </cell>
        </row>
        <row r="1457">
          <cell r="B1457" t="str">
            <v>Válvula de corte 1.1/2"</v>
          </cell>
        </row>
        <row r="1458">
          <cell r="B1458" t="str">
            <v>válvula de flotador 4" (Hierro Control Piloto HKZP)</v>
          </cell>
        </row>
        <row r="1459">
          <cell r="B1459" t="str">
            <v>VALVULA DE MARIPOSA   4"</v>
          </cell>
        </row>
        <row r="1460">
          <cell r="B1460" t="str">
            <v xml:space="preserve">VALVULA DE MARIPOSA  2" </v>
          </cell>
        </row>
        <row r="1461">
          <cell r="B1461" t="str">
            <v xml:space="preserve">VALVULA DE MARIPOSA  3" </v>
          </cell>
        </row>
        <row r="1462">
          <cell r="B1462" t="str">
            <v>VALVULA DE MARIPOSA 10"</v>
          </cell>
        </row>
        <row r="1463">
          <cell r="B1463" t="str">
            <v>VALVULA DE MARIPOSA 6"</v>
          </cell>
        </row>
        <row r="1464">
          <cell r="B1464" t="str">
            <v>VALVULA DE MARIPOSA 8"</v>
          </cell>
        </row>
        <row r="1465">
          <cell r="B1465" t="str">
            <v>VALVULA DE MARIPOSA HD ∅2" BXB, DE OPERACION MANUAL</v>
          </cell>
        </row>
        <row r="1466">
          <cell r="B1466" t="str">
            <v>Válvula de pie 8" con coladera</v>
          </cell>
        </row>
        <row r="1467">
          <cell r="B1467" t="str">
            <v>Válvula de retención (cheque) 10" (250mm)</v>
          </cell>
        </row>
        <row r="1468">
          <cell r="B1468" t="str">
            <v>Válvula de retención (cheque) 12" (300mm)</v>
          </cell>
        </row>
        <row r="1469">
          <cell r="B1469" t="str">
            <v>Válvula de retención (cheque) 2" (50mm)</v>
          </cell>
        </row>
        <row r="1470">
          <cell r="B1470" t="str">
            <v>Válvula de retención (cheque) 3" (75mm)</v>
          </cell>
        </row>
        <row r="1471">
          <cell r="B1471" t="str">
            <v>Válvula de retención (cheque) 4" (100mm)</v>
          </cell>
        </row>
        <row r="1472">
          <cell r="B1472" t="str">
            <v>Válvula de retención (cheque) 6" (150mm)</v>
          </cell>
        </row>
        <row r="1473">
          <cell r="B1473" t="str">
            <v>Válvula de retención (cheque) 8" (200mm)</v>
          </cell>
        </row>
        <row r="1474">
          <cell r="B1474" t="str">
            <v>Valvula pie 6"</v>
          </cell>
        </row>
        <row r="1475">
          <cell r="B1475" t="str">
            <v>VALVULA REDUCTORA DE PRESIÓN  ANTICAVITACION 3"</v>
          </cell>
        </row>
        <row r="1476">
          <cell r="B1476" t="str">
            <v>Valvula reductora de presion 3"</v>
          </cell>
        </row>
        <row r="1477">
          <cell r="B1477" t="str">
            <v>Valvula reductora de presion 4"</v>
          </cell>
        </row>
        <row r="1478">
          <cell r="B1478" t="str">
            <v>VALVULA REDUCTORA DE PRESIÓN HD Ø6" Bridada</v>
          </cell>
        </row>
        <row r="1479">
          <cell r="B1479" t="str">
            <v>VALVULA REDUCTORA DE PRESIÓN HD Ø8" Bridada</v>
          </cell>
        </row>
        <row r="1480">
          <cell r="B1480" t="str">
            <v>ValvulaMariposa 8"</v>
          </cell>
        </row>
        <row r="1481">
          <cell r="B1481" t="str">
            <v>Varilla de 1/2" L= 1,06para tensores</v>
          </cell>
        </row>
        <row r="1482">
          <cell r="B1482" t="str">
            <v>varilla lisa 1"</v>
          </cell>
        </row>
        <row r="1483">
          <cell r="B1483" t="str">
            <v>Varilla Lisa 1" (6m)</v>
          </cell>
        </row>
        <row r="1484">
          <cell r="B1484" t="str">
            <v>varilla lisa 1/2"</v>
          </cell>
        </row>
        <row r="1485">
          <cell r="B1485" t="str">
            <v>Varilla lisa tipo A-37</v>
          </cell>
        </row>
        <row r="1486">
          <cell r="B1486" t="str">
            <v>VASTAGO EXTENS. ACERO, VALV. 10" - 14"</v>
          </cell>
        </row>
        <row r="1487">
          <cell r="B1487" t="str">
            <v>VASTAGO EXTENS. ACERO, VALV. 10`` - 14``</v>
          </cell>
        </row>
        <row r="1488">
          <cell r="B1488" t="str">
            <v>VASTAGO EXTENS. ACERO, VALV. 16`` - MAYOR.</v>
          </cell>
        </row>
        <row r="1489">
          <cell r="B1489" t="str">
            <v>VASTAGO EXTENS. ACERO, VALV. 2 - 4"</v>
          </cell>
        </row>
        <row r="1490">
          <cell r="B1490" t="str">
            <v>VASTAGO EXTENS. ACERO, VALV. 6 - 8"</v>
          </cell>
        </row>
        <row r="1491">
          <cell r="B1491" t="str">
            <v>VASTAGO EXTENS. ACERO, VALV. 6"</v>
          </cell>
        </row>
        <row r="1492">
          <cell r="B1492" t="str">
            <v>VASTAGO EXTENS. ACERO, VALV. 8`` - 10``</v>
          </cell>
        </row>
        <row r="1493">
          <cell r="B1493" t="str">
            <v>Vastago Extension 10"-16" (L=1m)</v>
          </cell>
        </row>
        <row r="1494">
          <cell r="B1494" t="str">
            <v>Vastago Extension 2"-4" (L=1m)</v>
          </cell>
        </row>
        <row r="1495">
          <cell r="B1495" t="str">
            <v>Vastago Extension 48" (L=1m)</v>
          </cell>
        </row>
        <row r="1496">
          <cell r="B1496" t="str">
            <v>Vastago Extension 6"-8" (L=1m)</v>
          </cell>
        </row>
        <row r="1497">
          <cell r="B1497" t="str">
            <v>Vastago Extension 60" (L=1m)</v>
          </cell>
        </row>
        <row r="1498">
          <cell r="B1498" t="str">
            <v>Vent-al  5020 de 100 x 100</v>
          </cell>
        </row>
        <row r="1499">
          <cell r="B1499" t="str">
            <v>Vent-al  5020 de 200 x 100</v>
          </cell>
        </row>
        <row r="1500">
          <cell r="B1500" t="str">
            <v>VENTANA DE 2X1 M. CON REJA LAMINA CAL. 20 DOS NAVES</v>
          </cell>
        </row>
        <row r="1501">
          <cell r="B1501" t="str">
            <v>Ventana Madera</v>
          </cell>
        </row>
        <row r="1502">
          <cell r="B1502" t="str">
            <v>VENTOSA CAM.DOBL.ACC.MULTIP. 2'' BRIDA</v>
          </cell>
        </row>
        <row r="1503">
          <cell r="B1503" t="str">
            <v>VENTOSA CAM.DOBL.ACC.MULTIP. 2" BRIDA</v>
          </cell>
        </row>
        <row r="1504">
          <cell r="B1504" t="str">
            <v>VENTOSA CAM.DOBL.ACC.MULTIP. 2`` BRIDA</v>
          </cell>
        </row>
        <row r="1505">
          <cell r="B1505" t="str">
            <v>VENTOSA CAM.DOBL.ACC.MULTIP. 3'' BRIDA</v>
          </cell>
        </row>
        <row r="1506">
          <cell r="B1506" t="str">
            <v>VENTOSA CAM.DOBL.ACC.MULTIP. 3`` BRIDA</v>
          </cell>
        </row>
        <row r="1507">
          <cell r="B1507" t="str">
            <v>VENTOSA CAM.SENCILLA DOBL.ACC. 3/4`` BRIDA</v>
          </cell>
        </row>
        <row r="1508">
          <cell r="B1508" t="str">
            <v>Ventosa Camara Doble Accion Multiple 1" Brida</v>
          </cell>
        </row>
        <row r="1509">
          <cell r="B1509" t="str">
            <v>Ventosa Camara Doble Accion Multiple 2" Brida</v>
          </cell>
        </row>
        <row r="1510">
          <cell r="B1510" t="str">
            <v>Ventosa Camara Doble Accion Multiple 3" Brida</v>
          </cell>
        </row>
        <row r="1511">
          <cell r="B1511" t="str">
            <v>Ventosa Camara Doble Accion Multiple 3/4" Brida</v>
          </cell>
        </row>
        <row r="1512">
          <cell r="B1512" t="str">
            <v>Ventosa Camara Doble Accion Multiple 4" Brida</v>
          </cell>
        </row>
        <row r="1513">
          <cell r="B1513" t="str">
            <v>Ventosa Camara Doble Accion Multiple 6" Brida</v>
          </cell>
        </row>
        <row r="1514">
          <cell r="B1514" t="str">
            <v>Vidrio 4 mm</v>
          </cell>
        </row>
        <row r="1515">
          <cell r="B1515" t="str">
            <v>Viguetas prefabricadas (falso fondo) de 2,4 de longitud 0,27 y 0.30 m de base y de altura con 46 orificios φ3/4" (23 por cada costado separados cada 0.09 m centro a centro)</v>
          </cell>
        </row>
        <row r="1516">
          <cell r="B1516" t="str">
            <v>VINILO TIPO CORAZA</v>
          </cell>
        </row>
        <row r="1517">
          <cell r="B1517" t="str">
            <v>VINILO TIPO I</v>
          </cell>
        </row>
        <row r="1518">
          <cell r="B1518" t="str">
            <v>VINILTEX TIPO UNO</v>
          </cell>
        </row>
        <row r="1519">
          <cell r="B1519" t="str">
            <v>Win plastico</v>
          </cell>
        </row>
        <row r="1520">
          <cell r="B1520" t="str">
            <v>YEE 45 HD 6" JUNTA HIDRAULICA</v>
          </cell>
        </row>
        <row r="1521">
          <cell r="B1521" t="str">
            <v>YEE HD 10" JUNTA HIDRAULICA</v>
          </cell>
        </row>
        <row r="1522">
          <cell r="B1522" t="str">
            <v xml:space="preserve">Yee HD 3" X 3" (75mmx75mm)  </v>
          </cell>
        </row>
        <row r="1523">
          <cell r="B1523" t="str">
            <v>YEE HD 8" JUNTA HIDRAULICA</v>
          </cell>
        </row>
        <row r="1524">
          <cell r="B1524" t="str">
            <v>Anticorrosivo y acabado blanco</v>
          </cell>
        </row>
        <row r="1525">
          <cell r="B1525" t="str">
            <v>Pasamuro HD ∅12'' BxE L = 0,55 m z = 0,25 m</v>
          </cell>
        </row>
        <row r="1526">
          <cell r="B1526" t="str">
            <v>Pasamuro HD ∅12'' BxB L = 0,55 m z = 0,25 m</v>
          </cell>
        </row>
        <row r="1527">
          <cell r="B1527" t="str">
            <v>Niple HD ∅12'' BxE L = 6 m</v>
          </cell>
        </row>
        <row r="1528">
          <cell r="B1528" t="str">
            <v>PLATINA DE HIERRO E=10mm Ø14"</v>
          </cell>
        </row>
        <row r="1529">
          <cell r="B1529" t="str">
            <v xml:space="preserve">Flotador bala PRFV con protección Ø0,50m L=1,5 m </v>
          </cell>
        </row>
        <row r="1530">
          <cell r="B1530" t="str">
            <v>Rótula radial libre de mantenimiento GE 300 TXA-2LS</v>
          </cell>
        </row>
        <row r="1531">
          <cell r="B1531" t="str">
            <v>Malacate PL1 (500 kg) Pullmaster o similar</v>
          </cell>
        </row>
        <row r="1532">
          <cell r="B1532" t="str">
            <v>Niple HD ∅6'' BxB L = 0,8 m</v>
          </cell>
        </row>
        <row r="1533">
          <cell r="B1533" t="str">
            <v>Codo 45 HD J.H</v>
          </cell>
        </row>
        <row r="1534">
          <cell r="B1534" t="str">
            <v>Cruceta HD – Presión Trabajo 250 PSI extremos Bridados 6x6”</v>
          </cell>
        </row>
        <row r="1535">
          <cell r="B1535" t="str">
            <v>GEOTEXTIL NO TEJIDO NT 1600</v>
          </cell>
        </row>
        <row r="1536">
          <cell r="B1536" t="str">
            <v>Malla electrosoldada (7mmx7mm) (15cmx15cm)</v>
          </cell>
        </row>
        <row r="1537">
          <cell r="B1537" t="str">
            <v>Malla electrosoldada (8mmx8mm) (15cmx15cm)</v>
          </cell>
        </row>
        <row r="1538">
          <cell r="B1538" t="str">
            <v>Malla electrosoldada (6mmx6mm) (15cmx15cm)</v>
          </cell>
        </row>
        <row r="1539">
          <cell r="B1539" t="str">
            <v>SIKADUR 32 PRIMER (3.0 kg)</v>
          </cell>
        </row>
        <row r="1540">
          <cell r="B1540" t="str">
            <v>SIKAGUARD-62 (3kg)</v>
          </cell>
        </row>
        <row r="1541">
          <cell r="B1541" t="str">
            <v>SIKAROD (Carrete 1/4") (1700m)</v>
          </cell>
        </row>
        <row r="1542">
          <cell r="B1542" t="str">
            <v>SIKAFLIX 1a</v>
          </cell>
        </row>
        <row r="1543">
          <cell r="B1543" t="str">
            <v>Granite 5 Red Head</v>
          </cell>
        </row>
        <row r="1544">
          <cell r="B1544" t="str">
            <v>Bentonita</v>
          </cell>
        </row>
        <row r="1545">
          <cell r="B1545" t="str">
            <v>Banda de neopreno 15 mm</v>
          </cell>
        </row>
        <row r="1546">
          <cell r="B1546" t="str">
            <v>Niple HD ∅6'' BxB L = 2 m</v>
          </cell>
        </row>
        <row r="1547">
          <cell r="B1547" t="str">
            <v>Arela Lavada de río</v>
          </cell>
        </row>
        <row r="1548">
          <cell r="B1548" t="str">
            <v>Hierro A-40 liso 1"</v>
          </cell>
        </row>
        <row r="1549">
          <cell r="B1549" t="str">
            <v>Madera rolliza (D=0.15 m)</v>
          </cell>
        </row>
        <row r="1550">
          <cell r="B1550" t="str">
            <v>Viga ordinario 0.20x0.10x4m</v>
          </cell>
        </row>
        <row r="1551">
          <cell r="B1551" t="str">
            <v>Planchón 0.05x0.30x3m</v>
          </cell>
        </row>
        <row r="1552">
          <cell r="B1552" t="str">
            <v>Lámina metálica</v>
          </cell>
        </row>
        <row r="1553">
          <cell r="B1553" t="str">
            <v>Ladrillo cocido 8x11,5x25</v>
          </cell>
        </row>
        <row r="1554">
          <cell r="B1554" t="str">
            <v>Ganchos en acero L=0,8 m</v>
          </cell>
        </row>
        <row r="1555">
          <cell r="B1555" t="str">
            <v>Pañete (mortero 1:5)</v>
          </cell>
        </row>
        <row r="1556">
          <cell r="B1556" t="str">
            <v>Tubo de ventilación de 2" L=0,50 cm</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Linea de Impulsion"/>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presu ofi"/>
      <sheetName val="expe"/>
      <sheetName val="presup"/>
      <sheetName val="apu exc"/>
      <sheetName val="apu rell"/>
      <sheetName val="apu tub"/>
      <sheetName val="apu Subb"/>
      <sheetName val="apu gav"/>
      <sheetName val="apu cct f"/>
      <sheetName val="apu ancl"/>
      <sheetName val="apu cct G rec"/>
      <sheetName val="apu cct G mur"/>
      <sheetName val="apu cct D mur"/>
      <sheetName val="apu aceros"/>
      <sheetName val="apu cunet"/>
      <sheetName val="apu disip"/>
      <sheetName val="Isumos"/>
      <sheetName val="Prog"/>
      <sheetName val="Reprogram"/>
      <sheetName val="equipo"/>
      <sheetName val="Anexo No 8"/>
      <sheetName val="presup (2)"/>
      <sheetName val="Gasto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row r="1">
          <cell r="A1" t="str">
            <v>MATERIALES</v>
          </cell>
          <cell r="B1" t="str">
            <v>UNIDAD</v>
          </cell>
          <cell r="C1" t="str">
            <v>COSTO FEB 2010</v>
          </cell>
        </row>
        <row r="2">
          <cell r="A2" t="str">
            <v>Acero A-36 para estructura metalica</v>
          </cell>
          <cell r="B2" t="str">
            <v>kg</v>
          </cell>
          <cell r="C2">
            <v>6700</v>
          </cell>
          <cell r="D2">
            <v>12516</v>
          </cell>
          <cell r="E2">
            <v>12500</v>
          </cell>
        </row>
        <row r="3">
          <cell r="A3" t="str">
            <v>Acero A-37</v>
          </cell>
          <cell r="B3" t="str">
            <v>kg</v>
          </cell>
          <cell r="C3">
            <v>3063</v>
          </cell>
        </row>
        <row r="4">
          <cell r="A4" t="str">
            <v>Acero A-40</v>
          </cell>
          <cell r="B4" t="str">
            <v>kg</v>
          </cell>
          <cell r="C4">
            <v>3800</v>
          </cell>
        </row>
        <row r="5">
          <cell r="A5" t="str">
            <v>Acero PDR-60</v>
          </cell>
          <cell r="B5" t="str">
            <v>kg</v>
          </cell>
          <cell r="C5">
            <v>2854</v>
          </cell>
        </row>
        <row r="6">
          <cell r="A6" t="str">
            <v>Acero Estructural SAI 1045</v>
          </cell>
          <cell r="C6">
            <v>7500</v>
          </cell>
          <cell r="D6">
            <v>17515</v>
          </cell>
          <cell r="E6">
            <v>17500</v>
          </cell>
        </row>
        <row r="7">
          <cell r="A7" t="str">
            <v>Adoquin Gris e=10cm</v>
          </cell>
          <cell r="B7" t="str">
            <v>m²</v>
          </cell>
          <cell r="C7">
            <v>40000</v>
          </cell>
        </row>
        <row r="8">
          <cell r="A8" t="str">
            <v>Adoquin grama 10X20X6</v>
          </cell>
          <cell r="B8" t="str">
            <v>u</v>
          </cell>
          <cell r="C8">
            <v>690</v>
          </cell>
        </row>
        <row r="9">
          <cell r="A9" t="str">
            <v>Adoquin color 10X20X6</v>
          </cell>
          <cell r="B9" t="str">
            <v>u</v>
          </cell>
          <cell r="C9">
            <v>720</v>
          </cell>
        </row>
        <row r="10">
          <cell r="A10" t="str">
            <v>Agregado para concreto hidraulico</v>
          </cell>
          <cell r="B10" t="str">
            <v>m³</v>
          </cell>
          <cell r="C10">
            <v>40000</v>
          </cell>
        </row>
        <row r="11">
          <cell r="A11" t="str">
            <v>Agregado para tratamiento superf. Doble</v>
          </cell>
          <cell r="B11" t="str">
            <v>m³</v>
          </cell>
          <cell r="C11">
            <v>38000</v>
          </cell>
        </row>
        <row r="12">
          <cell r="A12" t="str">
            <v>Agregado para tratamiento superf. Simple</v>
          </cell>
          <cell r="B12" t="str">
            <v>m³</v>
          </cell>
          <cell r="C12">
            <v>38000</v>
          </cell>
        </row>
        <row r="13">
          <cell r="A13" t="str">
            <v>Agregado petreo para mezclas asfálticas</v>
          </cell>
          <cell r="B13" t="str">
            <v>m³</v>
          </cell>
          <cell r="C13">
            <v>38000</v>
          </cell>
        </row>
        <row r="14">
          <cell r="A14" t="str">
            <v>Agregado petreo para triturar (crudo)</v>
          </cell>
          <cell r="B14" t="str">
            <v>m³</v>
          </cell>
          <cell r="C14">
            <v>19800</v>
          </cell>
        </row>
        <row r="15">
          <cell r="A15" t="str">
            <v>Agregados seleccionados (tamaño máximo 1") (bandas sonoras reduce velocidad)</v>
          </cell>
          <cell r="B15" t="str">
            <v>m³</v>
          </cell>
          <cell r="C15">
            <v>110500</v>
          </cell>
        </row>
        <row r="16">
          <cell r="A16" t="str">
            <v>Agregado tipo LA1 (lechadas)</v>
          </cell>
          <cell r="B16" t="str">
            <v>m³</v>
          </cell>
          <cell r="C16">
            <v>30300</v>
          </cell>
        </row>
        <row r="17">
          <cell r="A17" t="str">
            <v>Agregado tipo LA2 (lechadas)</v>
          </cell>
          <cell r="B17" t="str">
            <v>m³</v>
          </cell>
          <cell r="C17">
            <v>33900</v>
          </cell>
        </row>
        <row r="18">
          <cell r="A18" t="str">
            <v>Agregado tipo LA3 (lechadas)</v>
          </cell>
          <cell r="B18" t="str">
            <v>m³</v>
          </cell>
          <cell r="C18">
            <v>35200</v>
          </cell>
        </row>
        <row r="19">
          <cell r="A19" t="str">
            <v>Agregado tipo LA4 (lechadas)</v>
          </cell>
          <cell r="B19" t="str">
            <v>m³</v>
          </cell>
          <cell r="C19">
            <v>37500</v>
          </cell>
        </row>
        <row r="20">
          <cell r="A20" t="str">
            <v>Agua</v>
          </cell>
          <cell r="B20" t="str">
            <v>l</v>
          </cell>
          <cell r="C20">
            <v>50</v>
          </cell>
        </row>
        <row r="21">
          <cell r="A21" t="str">
            <v>Alambre de pua calibre 12 (340 m)</v>
          </cell>
          <cell r="B21" t="str">
            <v>m</v>
          </cell>
          <cell r="C21">
            <v>547</v>
          </cell>
        </row>
        <row r="22">
          <cell r="A22" t="str">
            <v>Alambre galvanizado No. 12</v>
          </cell>
          <cell r="B22" t="str">
            <v>kg</v>
          </cell>
          <cell r="C22">
            <v>4768</v>
          </cell>
        </row>
        <row r="23">
          <cell r="A23" t="str">
            <v>Alambre negro para amarre</v>
          </cell>
          <cell r="B23" t="str">
            <v>kg</v>
          </cell>
          <cell r="C23">
            <v>3094</v>
          </cell>
        </row>
        <row r="24">
          <cell r="A24" t="str">
            <v>Almohadillas de neopreno dureza 60 (35cm*45cm*5cm con 2 láminas de 3mm)</v>
          </cell>
          <cell r="B24" t="str">
            <v>u</v>
          </cell>
          <cell r="C24">
            <v>323500</v>
          </cell>
        </row>
        <row r="25">
          <cell r="A25" t="str">
            <v>Amortiguadores (para defensas metálicas)</v>
          </cell>
          <cell r="B25" t="str">
            <v>u</v>
          </cell>
          <cell r="C25">
            <v>24360</v>
          </cell>
        </row>
        <row r="26">
          <cell r="A26" t="str">
            <v>Aditivo (Retardante plastificante redutor de fraguado) (sikament 320)</v>
          </cell>
          <cell r="B26" t="str">
            <v>kg</v>
          </cell>
          <cell r="C26">
            <v>8900</v>
          </cell>
        </row>
        <row r="27">
          <cell r="A27" t="str">
            <v>Aditivo (Acelerante plastificante para concretos (plastocrete 169 HE)</v>
          </cell>
          <cell r="B27" t="str">
            <v>kg</v>
          </cell>
          <cell r="C27">
            <v>2900</v>
          </cell>
        </row>
        <row r="28">
          <cell r="A28" t="str">
            <v>Anfo</v>
          </cell>
          <cell r="B28" t="str">
            <v>kg</v>
          </cell>
          <cell r="C28">
            <v>3650</v>
          </cell>
        </row>
        <row r="29">
          <cell r="A29" t="str">
            <v>Angulo de 1-1/2" x 1/4" (cerramiento en malla)</v>
          </cell>
          <cell r="B29" t="str">
            <v>m</v>
          </cell>
          <cell r="C29">
            <v>13062</v>
          </cell>
        </row>
        <row r="30">
          <cell r="A30" t="str">
            <v>Antisol blanco (presentación 20 kilos)</v>
          </cell>
          <cell r="B30" t="str">
            <v>kg</v>
          </cell>
          <cell r="C30">
            <v>6100</v>
          </cell>
        </row>
        <row r="31">
          <cell r="A31" t="str">
            <v>Arbol de 1.2 m</v>
          </cell>
          <cell r="B31" t="str">
            <v>u</v>
          </cell>
          <cell r="C31">
            <v>6700</v>
          </cell>
        </row>
        <row r="32">
          <cell r="A32" t="str">
            <v>Arbol de 0,6 m</v>
          </cell>
          <cell r="B32" t="str">
            <v>u</v>
          </cell>
          <cell r="C32">
            <v>4100</v>
          </cell>
        </row>
        <row r="33">
          <cell r="A33" t="str">
            <v>Arena de sello (fina) (para adoquines)</v>
          </cell>
          <cell r="B33" t="str">
            <v>m³</v>
          </cell>
          <cell r="C33">
            <v>24300</v>
          </cell>
        </row>
        <row r="34">
          <cell r="A34" t="str">
            <v>Arena de soporte (media) (para adoquines)</v>
          </cell>
          <cell r="B34" t="str">
            <v>m³</v>
          </cell>
          <cell r="C34">
            <v>35000</v>
          </cell>
        </row>
        <row r="35">
          <cell r="A35" t="str">
            <v>Arena de trituración</v>
          </cell>
          <cell r="B35" t="str">
            <v>m³</v>
          </cell>
          <cell r="C35">
            <v>23200</v>
          </cell>
        </row>
        <row r="36">
          <cell r="A36" t="str">
            <v>Arena lavada</v>
          </cell>
          <cell r="B36" t="str">
            <v>m³</v>
          </cell>
          <cell r="C36">
            <v>35000</v>
          </cell>
        </row>
        <row r="37">
          <cell r="A37" t="str">
            <v>Asfalto AP 190 (BREA)</v>
          </cell>
          <cell r="B37" t="str">
            <v>kg</v>
          </cell>
          <cell r="C37">
            <v>2150</v>
          </cell>
        </row>
        <row r="38">
          <cell r="A38" t="str">
            <v>Asfalto liquido RC 250</v>
          </cell>
          <cell r="B38" t="str">
            <v>gal</v>
          </cell>
          <cell r="C38">
            <v>6210</v>
          </cell>
        </row>
        <row r="39">
          <cell r="A39" t="str">
            <v>Barras de transferencia de carga 1"</v>
          </cell>
          <cell r="B39" t="str">
            <v>kg</v>
          </cell>
          <cell r="C39">
            <v>3500</v>
          </cell>
        </row>
        <row r="40">
          <cell r="A40" t="str">
            <v>Barras de unión 1/2"</v>
          </cell>
          <cell r="B40" t="str">
            <v>kg</v>
          </cell>
          <cell r="C40">
            <v>3600</v>
          </cell>
        </row>
        <row r="41">
          <cell r="A41" t="str">
            <v>Bentonita</v>
          </cell>
          <cell r="B41" t="str">
            <v>kg</v>
          </cell>
          <cell r="C41">
            <v>6700</v>
          </cell>
        </row>
        <row r="42">
          <cell r="A42" t="str">
            <v>Biomanto</v>
          </cell>
          <cell r="B42" t="str">
            <v>m²</v>
          </cell>
          <cell r="C42">
            <v>78800</v>
          </cell>
        </row>
        <row r="43">
          <cell r="A43" t="str">
            <v>Bolsacreto de 1m3</v>
          </cell>
          <cell r="B43" t="str">
            <v>u</v>
          </cell>
          <cell r="C43">
            <v>16450</v>
          </cell>
        </row>
        <row r="44">
          <cell r="A44" t="str">
            <v>Cable de 1/2" (para anclajes)</v>
          </cell>
          <cell r="B44" t="str">
            <v>m</v>
          </cell>
          <cell r="C44">
            <v>3880</v>
          </cell>
        </row>
        <row r="45">
          <cell r="A45" t="str">
            <v>Cal</v>
          </cell>
          <cell r="B45" t="str">
            <v>kg</v>
          </cell>
          <cell r="C45">
            <v>683</v>
          </cell>
        </row>
        <row r="46">
          <cell r="A46" t="str">
            <v>Camisa metálica en acero A-37 (camisa de pilotes)</v>
          </cell>
          <cell r="B46" t="str">
            <v>m</v>
          </cell>
          <cell r="C46">
            <v>7950</v>
          </cell>
        </row>
        <row r="47">
          <cell r="A47" t="str">
            <v>Camisas y Formaletas en Concreto</v>
          </cell>
          <cell r="B47" t="str">
            <v>m</v>
          </cell>
          <cell r="C47">
            <v>28500</v>
          </cell>
        </row>
        <row r="48">
          <cell r="A48" t="str">
            <v>Captafaro</v>
          </cell>
          <cell r="B48" t="str">
            <v>u</v>
          </cell>
          <cell r="C48">
            <v>8000</v>
          </cell>
        </row>
        <row r="49">
          <cell r="A49" t="str">
            <v>Cemento Asfaltico 60-70</v>
          </cell>
          <cell r="B49" t="str">
            <v>kg</v>
          </cell>
          <cell r="C49">
            <v>1320</v>
          </cell>
        </row>
        <row r="50">
          <cell r="A50" t="str">
            <v>Cemento Asfaltico 80-100</v>
          </cell>
          <cell r="B50" t="str">
            <v>kg</v>
          </cell>
          <cell r="C50">
            <v>1500</v>
          </cell>
        </row>
        <row r="51">
          <cell r="A51" t="str">
            <v>Cemento asfaltico modificado con polimeros tipo I</v>
          </cell>
          <cell r="B51" t="str">
            <v>kg</v>
          </cell>
          <cell r="C51">
            <v>2003</v>
          </cell>
        </row>
        <row r="52">
          <cell r="A52" t="str">
            <v>Cemento asfaltico modificado con polimeros tipo II</v>
          </cell>
          <cell r="B52" t="str">
            <v>kg</v>
          </cell>
          <cell r="C52">
            <v>2003</v>
          </cell>
        </row>
        <row r="53">
          <cell r="A53" t="str">
            <v>Cemento asfaltico modificado con polimeros tipo III</v>
          </cell>
          <cell r="B53" t="str">
            <v>kg</v>
          </cell>
          <cell r="C53">
            <v>2054</v>
          </cell>
        </row>
        <row r="54">
          <cell r="A54" t="str">
            <v>Cemento asfaltico modificado con polimeros tipo IV</v>
          </cell>
          <cell r="B54" t="str">
            <v>kg</v>
          </cell>
          <cell r="C54">
            <v>2258</v>
          </cell>
        </row>
        <row r="55">
          <cell r="A55" t="str">
            <v>Cemento gris</v>
          </cell>
          <cell r="B55" t="str">
            <v>kg</v>
          </cell>
          <cell r="C55">
            <v>440</v>
          </cell>
        </row>
        <row r="56">
          <cell r="A56" t="str">
            <v>Cespedones</v>
          </cell>
          <cell r="B56" t="str">
            <v>m²</v>
          </cell>
          <cell r="C56">
            <v>4560</v>
          </cell>
        </row>
        <row r="57">
          <cell r="A57" t="str">
            <v>Cicatrizante (para remoción de especies vegetales) (item 201.9)</v>
          </cell>
          <cell r="B57" t="str">
            <v>kg</v>
          </cell>
          <cell r="C57">
            <v>7890</v>
          </cell>
        </row>
        <row r="58">
          <cell r="A58" t="str">
            <v>Cintilla de poliuretano (Sikarod) (pavimentos de concreto hidráulico) (item 500)</v>
          </cell>
          <cell r="B58" t="str">
            <v>m</v>
          </cell>
          <cell r="C58">
            <v>560</v>
          </cell>
        </row>
        <row r="59">
          <cell r="A59" t="str">
            <v>Cinta Sika PVC 0,22 (sello para junta de puentes) (item 642.2)</v>
          </cell>
          <cell r="B59" t="str">
            <v>m</v>
          </cell>
          <cell r="C59">
            <v>30300</v>
          </cell>
        </row>
        <row r="60">
          <cell r="A60" t="str">
            <v>Concreto clase A</v>
          </cell>
          <cell r="B60" t="str">
            <v>m³</v>
          </cell>
          <cell r="C60">
            <v>568605</v>
          </cell>
        </row>
        <row r="61">
          <cell r="A61" t="str">
            <v>Concreto clase B</v>
          </cell>
          <cell r="B61" t="str">
            <v>m³</v>
          </cell>
          <cell r="C61">
            <v>542998</v>
          </cell>
        </row>
        <row r="62">
          <cell r="A62" t="str">
            <v>Concreto clase C</v>
          </cell>
          <cell r="B62" t="str">
            <v>m³</v>
          </cell>
          <cell r="C62">
            <v>509626</v>
          </cell>
        </row>
        <row r="63">
          <cell r="A63" t="str">
            <v>Concreto clase D</v>
          </cell>
          <cell r="B63" t="str">
            <v>m³</v>
          </cell>
          <cell r="C63">
            <v>476613</v>
          </cell>
        </row>
        <row r="64">
          <cell r="A64" t="str">
            <v>Concreto clase E</v>
          </cell>
          <cell r="B64" t="str">
            <v>m³</v>
          </cell>
          <cell r="C64">
            <v>449953</v>
          </cell>
        </row>
        <row r="65">
          <cell r="A65" t="str">
            <v>Concreto clase F</v>
          </cell>
          <cell r="B65" t="str">
            <v>m³</v>
          </cell>
          <cell r="C65">
            <v>285474</v>
          </cell>
        </row>
        <row r="66">
          <cell r="A66" t="str">
            <v>Concreto clase G</v>
          </cell>
          <cell r="B66" t="str">
            <v>m³</v>
          </cell>
          <cell r="C66">
            <v>226372</v>
          </cell>
        </row>
        <row r="67">
          <cell r="A67" t="str">
            <v>Concreto hidraulico para pavimento MR-43</v>
          </cell>
          <cell r="B67" t="str">
            <v>m³</v>
          </cell>
          <cell r="C67">
            <v>279660</v>
          </cell>
        </row>
        <row r="68">
          <cell r="A68" t="str">
            <v>Cordón detonante</v>
          </cell>
          <cell r="B68" t="str">
            <v>m</v>
          </cell>
          <cell r="C68">
            <v>1700</v>
          </cell>
        </row>
        <row r="69">
          <cell r="A69" t="str">
            <v>Costal de fibra o fique</v>
          </cell>
          <cell r="B69" t="str">
            <v>m²</v>
          </cell>
          <cell r="C69">
            <v>245</v>
          </cell>
        </row>
        <row r="70">
          <cell r="A70" t="str">
            <v>Cuñas para el tensionamiento (acero de preesfuerzo) (item 641)</v>
          </cell>
          <cell r="B70" t="str">
            <v>u</v>
          </cell>
          <cell r="C70">
            <v>12200</v>
          </cell>
        </row>
        <row r="71">
          <cell r="A71" t="str">
            <v>Disolvente para pintura (especificar el tipo de disolvente que está utilizando)</v>
          </cell>
          <cell r="B71" t="str">
            <v>gal</v>
          </cell>
          <cell r="C71">
            <v>13900</v>
          </cell>
        </row>
        <row r="72">
          <cell r="A72" t="str">
            <v>Disolvente para pintura (especificar el tipo de disolvente que está utilizando)</v>
          </cell>
          <cell r="B72" t="str">
            <v>gal</v>
          </cell>
          <cell r="C72">
            <v>20500</v>
          </cell>
        </row>
        <row r="73">
          <cell r="A73" t="str">
            <v>Ductos para tensionimiento (acero de preesfuerzo) (item 641)</v>
          </cell>
          <cell r="B73" t="str">
            <v>m</v>
          </cell>
          <cell r="C73">
            <v>8400</v>
          </cell>
        </row>
        <row r="74">
          <cell r="A74" t="str">
            <v>Emulsión CRM</v>
          </cell>
          <cell r="B74" t="str">
            <v>l</v>
          </cell>
          <cell r="C74">
            <v>960</v>
          </cell>
        </row>
        <row r="75">
          <cell r="A75" t="str">
            <v>Emulsión Modificada con polímeros CRM-m</v>
          </cell>
          <cell r="B75" t="str">
            <v>l</v>
          </cell>
          <cell r="C75">
            <v>1344</v>
          </cell>
        </row>
        <row r="76">
          <cell r="A76" t="str">
            <v>Emulsión CRL-0</v>
          </cell>
          <cell r="B76" t="str">
            <v>l</v>
          </cell>
          <cell r="C76">
            <v>1150</v>
          </cell>
        </row>
        <row r="77">
          <cell r="A77" t="str">
            <v>Emulsión CRL-1</v>
          </cell>
          <cell r="B77" t="str">
            <v>l</v>
          </cell>
          <cell r="C77">
            <v>949</v>
          </cell>
        </row>
        <row r="78">
          <cell r="A78" t="str">
            <v>Emulsión CRL-1h</v>
          </cell>
          <cell r="B78" t="str">
            <v>l</v>
          </cell>
          <cell r="C78">
            <v>1077</v>
          </cell>
        </row>
        <row r="79">
          <cell r="A79" t="str">
            <v>Emulsión CRL-1hm</v>
          </cell>
          <cell r="B79" t="str">
            <v>l</v>
          </cell>
          <cell r="C79">
            <v>1344</v>
          </cell>
        </row>
        <row r="80">
          <cell r="A80" t="str">
            <v>Emulsión CRR-1</v>
          </cell>
          <cell r="B80" t="str">
            <v>l</v>
          </cell>
          <cell r="C80">
            <v>1280</v>
          </cell>
        </row>
        <row r="81">
          <cell r="A81" t="str">
            <v>Emulsión CRR-2</v>
          </cell>
          <cell r="B81" t="str">
            <v>l</v>
          </cell>
          <cell r="C81">
            <v>974</v>
          </cell>
        </row>
        <row r="82">
          <cell r="A82" t="str">
            <v>Emulsión CRR-1m</v>
          </cell>
          <cell r="B82" t="str">
            <v>l</v>
          </cell>
          <cell r="C82">
            <v>1145</v>
          </cell>
        </row>
        <row r="83">
          <cell r="A83" t="str">
            <v>Emulsión CRR-2m</v>
          </cell>
          <cell r="B83" t="str">
            <v>l</v>
          </cell>
          <cell r="C83">
            <v>1187</v>
          </cell>
        </row>
        <row r="84">
          <cell r="A84" t="str">
            <v>Esferas reflectivas</v>
          </cell>
          <cell r="B84" t="str">
            <v>kg</v>
          </cell>
          <cell r="C84">
            <v>4000</v>
          </cell>
        </row>
        <row r="85">
          <cell r="A85" t="str">
            <v>Estacas, Pintura, Tachuela, Hilo</v>
          </cell>
          <cell r="B85" t="str">
            <v>glb</v>
          </cell>
          <cell r="C85">
            <v>200</v>
          </cell>
        </row>
        <row r="86">
          <cell r="A86" t="str">
            <v>Explosivos  75% (INDUGEL)</v>
          </cell>
          <cell r="B86" t="str">
            <v>lb</v>
          </cell>
          <cell r="C86">
            <v>6750</v>
          </cell>
        </row>
        <row r="87">
          <cell r="A87" t="str">
            <v>Formaleta (gaviones, juntas de bordillos, juntas de cunetas, muros, concreto clase D,E y G)</v>
          </cell>
          <cell r="B87" t="str">
            <v>m²</v>
          </cell>
          <cell r="C87">
            <v>4650</v>
          </cell>
        </row>
        <row r="88">
          <cell r="A88" t="str">
            <v>Formaleta concreto clase A,B y C</v>
          </cell>
          <cell r="B88" t="str">
            <v>m²</v>
          </cell>
          <cell r="C88">
            <v>6190</v>
          </cell>
        </row>
        <row r="89">
          <cell r="A89" t="str">
            <v>Formaleta para baranda de concreto</v>
          </cell>
          <cell r="B89" t="str">
            <v>m</v>
          </cell>
          <cell r="C89">
            <v>35595</v>
          </cell>
        </row>
        <row r="90">
          <cell r="A90" t="str">
            <v>Formaleta para muros (para muros de contencion) (item 682)</v>
          </cell>
          <cell r="B90" t="str">
            <v>m²</v>
          </cell>
          <cell r="C90">
            <v>9920</v>
          </cell>
        </row>
        <row r="91">
          <cell r="A91" t="str">
            <v>Formaleta platina y accesorios (Escamas en concreto)</v>
          </cell>
          <cell r="B91" t="str">
            <v>glb</v>
          </cell>
          <cell r="C91">
            <v>148900</v>
          </cell>
        </row>
        <row r="92">
          <cell r="A92" t="str">
            <v>Fulminantes</v>
          </cell>
          <cell r="B92" t="str">
            <v>u</v>
          </cell>
          <cell r="C92">
            <v>720</v>
          </cell>
        </row>
        <row r="93">
          <cell r="A93" t="str">
            <v>Fundente</v>
          </cell>
          <cell r="B93" t="str">
            <v>kg</v>
          </cell>
          <cell r="C93">
            <v>22800</v>
          </cell>
        </row>
        <row r="94">
          <cell r="A94" t="str">
            <v>Gas propano</v>
          </cell>
          <cell r="B94" t="str">
            <v>kg</v>
          </cell>
          <cell r="C94">
            <v>7400</v>
          </cell>
        </row>
        <row r="95">
          <cell r="A95" t="str">
            <v>Geoterxtil T-2400 o similar (provedores Lafayet, Tensar, Omnes u otros)</v>
          </cell>
          <cell r="B95" t="str">
            <v>m²</v>
          </cell>
          <cell r="C95">
            <v>5299</v>
          </cell>
        </row>
        <row r="96">
          <cell r="A96" t="str">
            <v>Geotextil NT-2500 o similar (provedores, Tensar, Omnes u otros)</v>
          </cell>
          <cell r="B96" t="str">
            <v>m²</v>
          </cell>
          <cell r="C96">
            <v>4756</v>
          </cell>
        </row>
        <row r="97">
          <cell r="A97" t="str">
            <v>Geotextil NT REPAV 450 o similar (provedores Lafayet, Tensar, Omnes u otros)</v>
          </cell>
          <cell r="B97" t="str">
            <v>m²</v>
          </cell>
          <cell r="C97">
            <v>3711</v>
          </cell>
        </row>
        <row r="98">
          <cell r="A98" t="str">
            <v>Geotextil T-2100 o similar (provedores Lafayet, Tensar, Omnes u otros)</v>
          </cell>
          <cell r="B98" t="str">
            <v>m²</v>
          </cell>
          <cell r="C98">
            <v>4403</v>
          </cell>
        </row>
        <row r="99">
          <cell r="A99" t="str">
            <v>Grapas</v>
          </cell>
          <cell r="B99" t="str">
            <v>kg</v>
          </cell>
          <cell r="C99">
            <v>5000</v>
          </cell>
        </row>
        <row r="100">
          <cell r="A100" t="str">
            <v>Grava de trituración (Gravilla)</v>
          </cell>
          <cell r="B100" t="str">
            <v>m³</v>
          </cell>
          <cell r="C100">
            <v>45000</v>
          </cell>
        </row>
        <row r="101">
          <cell r="A101" t="str">
            <v>Lechada para ductos (acero de preesfuerzo)</v>
          </cell>
          <cell r="B101" t="str">
            <v>l</v>
          </cell>
          <cell r="C101">
            <v>790</v>
          </cell>
        </row>
        <row r="102">
          <cell r="A102" t="str">
            <v>Limpiador 1/4 de galón (anclajes)</v>
          </cell>
          <cell r="B102" t="str">
            <v>u</v>
          </cell>
          <cell r="C102">
            <v>18900</v>
          </cell>
        </row>
        <row r="103">
          <cell r="A103" t="str">
            <v>Listón en guadua para empradizar</v>
          </cell>
          <cell r="B103" t="str">
            <v>m</v>
          </cell>
          <cell r="C103">
            <v>1240</v>
          </cell>
        </row>
        <row r="104">
          <cell r="A104" t="str">
            <v>Manguera de polietileno de 3"</v>
          </cell>
          <cell r="B104" t="str">
            <v>m</v>
          </cell>
          <cell r="C104">
            <v>5650</v>
          </cell>
        </row>
        <row r="105">
          <cell r="A105" t="str">
            <v>Malla para gaviones (2M3)</v>
          </cell>
          <cell r="B105" t="str">
            <v>u</v>
          </cell>
          <cell r="C105">
            <v>51500</v>
          </cell>
        </row>
        <row r="106">
          <cell r="A106" t="str">
            <v>Malla eslabonada, calibre 10, 6 ojos</v>
          </cell>
          <cell r="B106" t="str">
            <v>m²</v>
          </cell>
          <cell r="C106">
            <v>11200</v>
          </cell>
        </row>
        <row r="107">
          <cell r="A107" t="str">
            <v>Material de afirmado</v>
          </cell>
          <cell r="B107" t="str">
            <v>m³</v>
          </cell>
          <cell r="C107">
            <v>18000</v>
          </cell>
        </row>
        <row r="108">
          <cell r="A108" t="str">
            <v>Material de afirmado de la zona</v>
          </cell>
          <cell r="B108" t="str">
            <v>m³</v>
          </cell>
          <cell r="C108">
            <v>6000</v>
          </cell>
        </row>
        <row r="109">
          <cell r="A109" t="str">
            <v>Material de Base</v>
          </cell>
          <cell r="B109" t="str">
            <v>m³</v>
          </cell>
          <cell r="C109">
            <v>25520</v>
          </cell>
        </row>
        <row r="110">
          <cell r="A110" t="str">
            <v>Material de la zona (para estabilizar bases)</v>
          </cell>
          <cell r="B110" t="str">
            <v>m³</v>
          </cell>
          <cell r="C110">
            <v>22400</v>
          </cell>
        </row>
        <row r="111">
          <cell r="A111" t="str">
            <v>Material de base (gradación 1)</v>
          </cell>
          <cell r="B111" t="str">
            <v>m³</v>
          </cell>
          <cell r="C111">
            <v>27839.999999999996</v>
          </cell>
        </row>
        <row r="112">
          <cell r="A112" t="str">
            <v>Material de base (gradación 2)</v>
          </cell>
          <cell r="B112" t="str">
            <v>m³</v>
          </cell>
          <cell r="C112">
            <v>27839.999999999996</v>
          </cell>
        </row>
        <row r="113">
          <cell r="A113" t="str">
            <v>Material de base (gradación 3)</v>
          </cell>
          <cell r="B113" t="str">
            <v>m³</v>
          </cell>
          <cell r="C113">
            <v>27839.999999999996</v>
          </cell>
        </row>
        <row r="114">
          <cell r="A114" t="str">
            <v>Material para pedraplén</v>
          </cell>
          <cell r="B114" t="str">
            <v>m³</v>
          </cell>
          <cell r="C114">
            <v>19720</v>
          </cell>
        </row>
        <row r="115">
          <cell r="A115" t="str">
            <v>Material de Sub- Base para Bacheo</v>
          </cell>
          <cell r="B115" t="str">
            <v>m³</v>
          </cell>
          <cell r="C115">
            <v>25520</v>
          </cell>
        </row>
        <row r="116">
          <cell r="A116" t="str">
            <v>Material de Sub- Base SBG-1</v>
          </cell>
          <cell r="B116" t="str">
            <v>m³</v>
          </cell>
          <cell r="C116">
            <v>25520</v>
          </cell>
        </row>
        <row r="117">
          <cell r="A117" t="str">
            <v>Material de Sub- Base SBG-2</v>
          </cell>
          <cell r="B117" t="str">
            <v>m³</v>
          </cell>
          <cell r="C117">
            <v>25520</v>
          </cell>
        </row>
        <row r="118">
          <cell r="A118" t="str">
            <v xml:space="preserve">Material seleccionado para relleno </v>
          </cell>
          <cell r="B118" t="str">
            <v>m³</v>
          </cell>
          <cell r="C118">
            <v>18000</v>
          </cell>
        </row>
        <row r="119">
          <cell r="A119" t="str">
            <v>Material drenante (tamaño máximo 3") (item 673.2)</v>
          </cell>
          <cell r="B119" t="str">
            <v>m³</v>
          </cell>
          <cell r="C119">
            <v>23200</v>
          </cell>
        </row>
        <row r="120">
          <cell r="A120" t="str">
            <v>Material filtrante (tamaño máximo 6") (item 610.2)</v>
          </cell>
          <cell r="B120" t="str">
            <v>m³</v>
          </cell>
          <cell r="C120">
            <v>19720</v>
          </cell>
        </row>
        <row r="121">
          <cell r="A121" t="str">
            <v>Mecha Lenta</v>
          </cell>
          <cell r="B121" t="str">
            <v>m</v>
          </cell>
          <cell r="C121">
            <v>825</v>
          </cell>
        </row>
        <row r="122">
          <cell r="A122" t="str">
            <v>Mezcla abierta en caliente MAC-1</v>
          </cell>
          <cell r="B122" t="str">
            <v>m³</v>
          </cell>
          <cell r="C122">
            <v>243600</v>
          </cell>
        </row>
        <row r="123">
          <cell r="A123" t="str">
            <v>Mezcla abierta en caliente MAC-2</v>
          </cell>
          <cell r="B123" t="str">
            <v>m³</v>
          </cell>
          <cell r="C123">
            <v>248472</v>
          </cell>
        </row>
        <row r="124">
          <cell r="A124" t="str">
            <v>Mezcla abierta en caliente MAC-3</v>
          </cell>
          <cell r="B124" t="str">
            <v>m³</v>
          </cell>
          <cell r="C124">
            <v>253441</v>
          </cell>
        </row>
        <row r="125">
          <cell r="A125" t="str">
            <v>mezcla abierta en frio MAF-1</v>
          </cell>
          <cell r="B125" t="str">
            <v>m³</v>
          </cell>
          <cell r="C125">
            <v>259434</v>
          </cell>
        </row>
        <row r="126">
          <cell r="A126" t="str">
            <v>mezcla abierta en frio MAF-2</v>
          </cell>
          <cell r="B126" t="str">
            <v>m³</v>
          </cell>
          <cell r="C126">
            <v>245650</v>
          </cell>
        </row>
        <row r="127">
          <cell r="A127" t="str">
            <v>mezcla abierta en frio MAF-3</v>
          </cell>
          <cell r="B127" t="str">
            <v>m³</v>
          </cell>
          <cell r="C127">
            <v>238720</v>
          </cell>
        </row>
        <row r="128">
          <cell r="A128" t="str">
            <v>Mezcla densa en caliente MDC-0</v>
          </cell>
          <cell r="B128" t="str">
            <v>m³</v>
          </cell>
          <cell r="C128">
            <v>243600</v>
          </cell>
        </row>
        <row r="129">
          <cell r="A129" t="str">
            <v>Mezcla densa en caliente MDC-1</v>
          </cell>
          <cell r="B129" t="str">
            <v>m³</v>
          </cell>
          <cell r="C129">
            <v>292436</v>
          </cell>
        </row>
        <row r="130">
          <cell r="A130" t="str">
            <v>Mezcla densa en caliente MDC-2</v>
          </cell>
          <cell r="B130" t="str">
            <v>m³</v>
          </cell>
          <cell r="C130">
            <v>292436</v>
          </cell>
        </row>
        <row r="131">
          <cell r="A131" t="str">
            <v>Mezcla densa en caliente MDC-3</v>
          </cell>
          <cell r="B131" t="str">
            <v>m³</v>
          </cell>
          <cell r="C131">
            <v>276080</v>
          </cell>
        </row>
        <row r="132">
          <cell r="A132" t="str">
            <v>Mezcla densa en frio MDF-1</v>
          </cell>
          <cell r="B132" t="str">
            <v>m³</v>
          </cell>
          <cell r="C132">
            <v>277704</v>
          </cell>
        </row>
        <row r="133">
          <cell r="A133" t="str">
            <v>Mezcla densa en frio MDF-2</v>
          </cell>
          <cell r="B133" t="str">
            <v>m³</v>
          </cell>
          <cell r="C133">
            <v>277704</v>
          </cell>
        </row>
        <row r="134">
          <cell r="A134" t="str">
            <v>Mezcla densa en frio MDF-3</v>
          </cell>
          <cell r="B134" t="str">
            <v>m³</v>
          </cell>
          <cell r="C134">
            <v>277704</v>
          </cell>
        </row>
        <row r="135">
          <cell r="A135" t="str">
            <v>Mezcla discontinua en caliente M-1</v>
          </cell>
          <cell r="B135" t="str">
            <v>m³</v>
          </cell>
          <cell r="C135">
            <v>135800</v>
          </cell>
        </row>
        <row r="136">
          <cell r="A136" t="str">
            <v>Mezcla discontinua en caliente M-2</v>
          </cell>
          <cell r="B136" t="str">
            <v>m³</v>
          </cell>
          <cell r="C136">
            <v>135800</v>
          </cell>
        </row>
        <row r="137">
          <cell r="A137" t="str">
            <v>Mezcla discontinua en caliente F-1</v>
          </cell>
          <cell r="B137" t="str">
            <v>m³</v>
          </cell>
          <cell r="C137">
            <v>135800</v>
          </cell>
        </row>
        <row r="138">
          <cell r="A138" t="str">
            <v>Mezcla discontinua en caliente F-2</v>
          </cell>
          <cell r="B138" t="str">
            <v>m³</v>
          </cell>
          <cell r="C138">
            <v>135800</v>
          </cell>
        </row>
        <row r="139">
          <cell r="A139" t="str">
            <v>Mortero 1:4</v>
          </cell>
          <cell r="B139" t="str">
            <v>m³</v>
          </cell>
          <cell r="C139">
            <v>269611.90000000002</v>
          </cell>
        </row>
        <row r="140">
          <cell r="A140" t="str">
            <v xml:space="preserve">Nutrientes (para remoción de especies vegetales) (dap, triple 15, urea o similar) (item 201.9) </v>
          </cell>
          <cell r="B140" t="str">
            <v>kg</v>
          </cell>
          <cell r="C140">
            <v>1230</v>
          </cell>
        </row>
        <row r="141">
          <cell r="A141" t="str">
            <v>Obra falsa concreto clase A y B (puntal de 3m metálico)</v>
          </cell>
          <cell r="B141" t="str">
            <v>m²</v>
          </cell>
          <cell r="C141">
            <v>5000</v>
          </cell>
        </row>
        <row r="142">
          <cell r="A142" t="str">
            <v>Oxigeno industrial</v>
          </cell>
          <cell r="B142" t="str">
            <v>kg</v>
          </cell>
          <cell r="C142">
            <v>8700</v>
          </cell>
        </row>
        <row r="143">
          <cell r="A143" t="str">
            <v>Paral en madera rolliza de 3" (tablestacados)</v>
          </cell>
          <cell r="B143" t="str">
            <v>m</v>
          </cell>
          <cell r="C143">
            <v>3350</v>
          </cell>
        </row>
        <row r="144">
          <cell r="A144" t="str">
            <v>Paral en madera rolliza de 6" y 5m de longitud (tablestacados)</v>
          </cell>
          <cell r="B144" t="str">
            <v>u</v>
          </cell>
          <cell r="C144">
            <v>83500</v>
          </cell>
        </row>
        <row r="145">
          <cell r="A145" t="str">
            <v>Paral en madera rolliza de 5" y 4,5 m de longitud (tablestacados)</v>
          </cell>
          <cell r="B145" t="str">
            <v>u</v>
          </cell>
          <cell r="C145">
            <v>98900</v>
          </cell>
        </row>
        <row r="146">
          <cell r="A146" t="str">
            <v>Paral en madera rolliza de 6" y 8m de longitud (tablestacados)</v>
          </cell>
          <cell r="B146" t="str">
            <v>u</v>
          </cell>
        </row>
        <row r="147">
          <cell r="A147" t="str">
            <v>Pegante epóxico</v>
          </cell>
          <cell r="B147" t="str">
            <v>kg</v>
          </cell>
          <cell r="C147">
            <v>25520</v>
          </cell>
        </row>
        <row r="148">
          <cell r="A148" t="str">
            <v>Piedra para concreto ciclópeo (rajón o canto rodado)</v>
          </cell>
          <cell r="B148" t="str">
            <v>m³</v>
          </cell>
          <cell r="C148">
            <v>18500</v>
          </cell>
        </row>
        <row r="149">
          <cell r="A149" t="str">
            <v>Piedra para gavión</v>
          </cell>
          <cell r="B149" t="str">
            <v>m³</v>
          </cell>
          <cell r="C149">
            <v>18500</v>
          </cell>
        </row>
        <row r="150">
          <cell r="A150" t="str">
            <v>Pintura acrilica pura para tráfico</v>
          </cell>
          <cell r="B150" t="str">
            <v>gal</v>
          </cell>
          <cell r="C150">
            <v>67000</v>
          </cell>
        </row>
        <row r="151">
          <cell r="A151" t="str">
            <v>Pintura Termoplastica para tráfico</v>
          </cell>
          <cell r="B151" t="str">
            <v>gal</v>
          </cell>
          <cell r="C151">
            <v>76500</v>
          </cell>
        </row>
        <row r="152">
          <cell r="A152" t="str">
            <v>Pintura anticorrosiva</v>
          </cell>
          <cell r="B152" t="str">
            <v>gal</v>
          </cell>
          <cell r="C152">
            <v>49863</v>
          </cell>
        </row>
        <row r="153">
          <cell r="A153" t="str">
            <v>Pintura acrilica, esmalte o similar (pintura de estructuras metálicas) (item 650.4)</v>
          </cell>
          <cell r="B153" t="str">
            <v>gal</v>
          </cell>
          <cell r="C153">
            <v>60366</v>
          </cell>
        </row>
        <row r="154">
          <cell r="A154" t="str">
            <v>Pilote en madera barbosco de 15*15</v>
          </cell>
          <cell r="B154" t="str">
            <v>m</v>
          </cell>
          <cell r="C154">
            <v>36700</v>
          </cell>
        </row>
        <row r="155">
          <cell r="A155" t="str">
            <v>Platina de 1" x 1/4" (cerramiento en malla)</v>
          </cell>
          <cell r="B155" t="str">
            <v>m</v>
          </cell>
          <cell r="C155">
            <v>5219</v>
          </cell>
        </row>
        <row r="156">
          <cell r="A156" t="str">
            <v>PLATINA 3/4", ACERO A-36</v>
          </cell>
          <cell r="B156" t="str">
            <v>m²</v>
          </cell>
          <cell r="C156">
            <v>520000</v>
          </cell>
        </row>
        <row r="157">
          <cell r="A157" t="str">
            <v>Poste de madera para cercas</v>
          </cell>
          <cell r="B157" t="str">
            <v>u</v>
          </cell>
          <cell r="C157">
            <v>9500</v>
          </cell>
        </row>
        <row r="158">
          <cell r="A158" t="str">
            <v>Poste kilometraje</v>
          </cell>
          <cell r="B158" t="str">
            <v>u</v>
          </cell>
          <cell r="C158">
            <v>90000</v>
          </cell>
        </row>
        <row r="159">
          <cell r="A159" t="str">
            <v>Poste en angulo de 2*2*1/4 de 3,5m para señal</v>
          </cell>
          <cell r="B159" t="str">
            <v>u</v>
          </cell>
          <cell r="C159">
            <v>69495.69666666667</v>
          </cell>
        </row>
        <row r="160">
          <cell r="A160" t="str">
            <v>Postes de concreto para cercas</v>
          </cell>
          <cell r="B160" t="str">
            <v>u</v>
          </cell>
          <cell r="C160">
            <v>22000</v>
          </cell>
        </row>
        <row r="161">
          <cell r="A161" t="str">
            <v>Postes para defensa metálica (1,80m)</v>
          </cell>
          <cell r="B161" t="str">
            <v>u</v>
          </cell>
          <cell r="C161">
            <v>130000</v>
          </cell>
        </row>
        <row r="162">
          <cell r="A162" t="str">
            <v>Quimico estabilizante (PROBASE)</v>
          </cell>
          <cell r="B162" t="str">
            <v>l</v>
          </cell>
          <cell r="C162">
            <v>54900</v>
          </cell>
        </row>
        <row r="163">
          <cell r="A163" t="str">
            <v>Resina termoplastica</v>
          </cell>
          <cell r="B163" t="str">
            <v>kg</v>
          </cell>
          <cell r="C163">
            <v>4350</v>
          </cell>
        </row>
        <row r="164">
          <cell r="A164" t="str">
            <v>Salida en PVC D=2" (accesorio para drenes horizontales de 2")</v>
          </cell>
          <cell r="B164" t="str">
            <v>u</v>
          </cell>
          <cell r="C164">
            <v>980</v>
          </cell>
        </row>
        <row r="165">
          <cell r="A165" t="str">
            <v>Sección final de defensa metálica</v>
          </cell>
          <cell r="B165" t="str">
            <v>u</v>
          </cell>
          <cell r="C165">
            <v>60000</v>
          </cell>
        </row>
        <row r="166">
          <cell r="A166" t="str">
            <v>Sello de silicona o sellador autonivelante</v>
          </cell>
          <cell r="B166" t="str">
            <v>m</v>
          </cell>
          <cell r="C166">
            <v>3800</v>
          </cell>
        </row>
        <row r="167">
          <cell r="A167" t="str">
            <v>Semillas para empradizar</v>
          </cell>
          <cell r="B167" t="str">
            <v>kg</v>
          </cell>
          <cell r="C167">
            <v>22470</v>
          </cell>
        </row>
        <row r="168">
          <cell r="A168" t="str">
            <v>Tablero en lámina galvanizada de 75cm*75cm, calibre 16, reflectivo tipo 1.</v>
          </cell>
          <cell r="B168" t="str">
            <v>u</v>
          </cell>
          <cell r="C168">
            <v>90000</v>
          </cell>
        </row>
        <row r="169">
          <cell r="A169" t="str">
            <v>Tablero en lámina galvanizada de 90cm*90cm, calibre 16, reflectivo tipo 1.</v>
          </cell>
          <cell r="B169" t="str">
            <v>u</v>
          </cell>
          <cell r="C169">
            <v>102000</v>
          </cell>
        </row>
        <row r="170">
          <cell r="A170" t="str">
            <v xml:space="preserve">Tablero en lámina galvanizado, calibre 16, reflectivo tipo 1. </v>
          </cell>
          <cell r="B170" t="str">
            <v>m²</v>
          </cell>
          <cell r="C170">
            <v>98000</v>
          </cell>
        </row>
        <row r="171">
          <cell r="A171" t="str">
            <v>Soldadura 6013 de 1/8</v>
          </cell>
          <cell r="B171" t="str">
            <v>kg</v>
          </cell>
          <cell r="C171">
            <v>8853.119999999999</v>
          </cell>
        </row>
        <row r="172">
          <cell r="A172" t="str">
            <v>Soldadura en PVC 1/8 de galón (anclajes)</v>
          </cell>
          <cell r="B172" t="str">
            <v>u</v>
          </cell>
          <cell r="C172">
            <v>39500</v>
          </cell>
        </row>
        <row r="173">
          <cell r="A173" t="str">
            <v>Soldadura 7018</v>
          </cell>
          <cell r="B173" t="str">
            <v>kg</v>
          </cell>
          <cell r="C173">
            <v>9844.92</v>
          </cell>
        </row>
        <row r="174">
          <cell r="A174" t="str">
            <v>SOLDADURA 6063</v>
          </cell>
          <cell r="C174">
            <v>25000</v>
          </cell>
        </row>
        <row r="175">
          <cell r="A175" t="str">
            <v>Soldadura L-70</v>
          </cell>
          <cell r="B175" t="str">
            <v>kg</v>
          </cell>
          <cell r="C175">
            <v>14300</v>
          </cell>
        </row>
        <row r="176">
          <cell r="A176" t="str">
            <v>Superplastificante Sikament</v>
          </cell>
          <cell r="B176" t="str">
            <v>gal</v>
          </cell>
          <cell r="C176">
            <v>39300</v>
          </cell>
        </row>
        <row r="177">
          <cell r="A177" t="str">
            <v>Tablestaca en madera aserrada (0,25*0,03*3)</v>
          </cell>
          <cell r="B177" t="str">
            <v>u</v>
          </cell>
          <cell r="C177">
            <v>16900</v>
          </cell>
        </row>
        <row r="178">
          <cell r="A178" t="str">
            <v>Tablestaca en madera aserrada (0,3*0,03*3)</v>
          </cell>
          <cell r="B178" t="str">
            <v>u</v>
          </cell>
          <cell r="C178">
            <v>14550</v>
          </cell>
        </row>
        <row r="179">
          <cell r="A179" t="str">
            <v>Tablestaca metálica (riel de 70 lb/yarda)</v>
          </cell>
          <cell r="B179" t="str">
            <v>u</v>
          </cell>
        </row>
        <row r="180">
          <cell r="A180" t="str">
            <v>Tacha reflectiva</v>
          </cell>
          <cell r="B180" t="str">
            <v>u</v>
          </cell>
          <cell r="C180">
            <v>3480</v>
          </cell>
        </row>
        <row r="181">
          <cell r="A181" t="str">
            <v>Tapón en PVC RD21 de 1" (para anclajes)</v>
          </cell>
          <cell r="B181" t="str">
            <v>u</v>
          </cell>
          <cell r="C181">
            <v>580</v>
          </cell>
        </row>
        <row r="182">
          <cell r="A182" t="str">
            <v xml:space="preserve">Tierra abonada </v>
          </cell>
          <cell r="B182" t="str">
            <v>m³</v>
          </cell>
          <cell r="C182">
            <v>16223</v>
          </cell>
        </row>
        <row r="183">
          <cell r="A183" t="str">
            <v>Tornillos para defensa metálica</v>
          </cell>
          <cell r="B183" t="str">
            <v>u</v>
          </cell>
          <cell r="C183">
            <v>1290</v>
          </cell>
        </row>
        <row r="184">
          <cell r="A184" t="str">
            <v>Tornillos para señalizaión</v>
          </cell>
          <cell r="B184" t="str">
            <v>u</v>
          </cell>
          <cell r="C184">
            <v>100</v>
          </cell>
        </row>
        <row r="185">
          <cell r="A185" t="str">
            <v>Torón de tensionmiento 1/2" o 5/8" (acero de preesfuerzo) (item 641)</v>
          </cell>
          <cell r="B185" t="str">
            <v>kg</v>
          </cell>
          <cell r="C185">
            <v>3900</v>
          </cell>
        </row>
        <row r="186">
          <cell r="A186" t="str">
            <v>Tramo recto para defensas métalicas (Tramo de 3.81 m)</v>
          </cell>
          <cell r="B186" t="str">
            <v>m</v>
          </cell>
          <cell r="C186">
            <v>65200</v>
          </cell>
        </row>
        <row r="187">
          <cell r="A187" t="str">
            <v>Trompetas de 12 torones (acero de preesfuerzo) (item 641)</v>
          </cell>
          <cell r="B187" t="str">
            <v>kg</v>
          </cell>
          <cell r="C187">
            <v>48900</v>
          </cell>
        </row>
        <row r="188">
          <cell r="A188" t="str">
            <v>Tubería D=4" tipo pesado, E=2mm (baranda metálica)</v>
          </cell>
          <cell r="B188" t="str">
            <v>m</v>
          </cell>
          <cell r="C188">
            <v>26700</v>
          </cell>
        </row>
        <row r="189">
          <cell r="A189" t="str">
            <v>Tubería en H de D=1/4", H=1.40m, A=0.20m (baranda metálica)</v>
          </cell>
          <cell r="B189" t="str">
            <v>m</v>
          </cell>
          <cell r="C189">
            <v>49800</v>
          </cell>
        </row>
        <row r="190">
          <cell r="A190" t="str">
            <v>Tuberia Perforada en PVC de 2" (drenes horizontales de 2")</v>
          </cell>
          <cell r="B190" t="str">
            <v>m</v>
          </cell>
          <cell r="C190">
            <v>10300</v>
          </cell>
        </row>
        <row r="191">
          <cell r="A191" t="str">
            <v>Tuberia PVC RD21 de 1" (para anclajes)</v>
          </cell>
          <cell r="B191" t="str">
            <v>m</v>
          </cell>
          <cell r="C191">
            <v>6667</v>
          </cell>
        </row>
        <row r="192">
          <cell r="A192" t="str">
            <v>Tuberia PVC de 1" (para escamas en concreto)</v>
          </cell>
          <cell r="B192" t="str">
            <v>u</v>
          </cell>
          <cell r="C192">
            <v>4560</v>
          </cell>
        </row>
        <row r="193">
          <cell r="A193" t="str">
            <v>Tuberia de 10" PAA vaciado tremi de 4 mts</v>
          </cell>
          <cell r="B193" t="str">
            <v>u</v>
          </cell>
          <cell r="C193">
            <v>53100</v>
          </cell>
        </row>
        <row r="194">
          <cell r="A194" t="str">
            <v>Tubo concreto reforzado 900mm TIPO I</v>
          </cell>
          <cell r="B194" t="str">
            <v>m</v>
          </cell>
          <cell r="C194">
            <v>220000</v>
          </cell>
        </row>
        <row r="195">
          <cell r="A195" t="str">
            <v>Tubo concreto reforzado 900mm TIPO II</v>
          </cell>
          <cell r="B195" t="str">
            <v>m</v>
          </cell>
          <cell r="C195">
            <v>309800</v>
          </cell>
        </row>
        <row r="196">
          <cell r="A196" t="str">
            <v>Tubo concreto simple 450mm</v>
          </cell>
          <cell r="B196" t="str">
            <v>m</v>
          </cell>
          <cell r="C196">
            <v>70100</v>
          </cell>
        </row>
        <row r="197">
          <cell r="A197" t="str">
            <v>Tubo concreto simple 500 mm</v>
          </cell>
          <cell r="B197" t="str">
            <v>m</v>
          </cell>
          <cell r="C197">
            <v>73100</v>
          </cell>
        </row>
        <row r="198">
          <cell r="A198" t="str">
            <v>Tubo concreto simple 600 mm</v>
          </cell>
          <cell r="B198" t="str">
            <v>m</v>
          </cell>
          <cell r="C198">
            <v>93000</v>
          </cell>
        </row>
        <row r="199">
          <cell r="A199" t="str">
            <v>Tubo corrugado de acero galvanizado MP-68</v>
          </cell>
          <cell r="B199" t="str">
            <v>m</v>
          </cell>
          <cell r="C199">
            <v>123500</v>
          </cell>
        </row>
        <row r="200">
          <cell r="A200" t="str">
            <v>Tubo para cerramiento, calibre 16 de 2,7m (cerramientos en malla)</v>
          </cell>
          <cell r="B200" t="str">
            <v>u</v>
          </cell>
          <cell r="C200">
            <v>32324</v>
          </cell>
        </row>
        <row r="201">
          <cell r="A201" t="str">
            <v>Unión en PVC RD21 de 1" (para anclajes)</v>
          </cell>
          <cell r="B201" t="str">
            <v>u</v>
          </cell>
          <cell r="C201">
            <v>560</v>
          </cell>
        </row>
        <row r="202">
          <cell r="A202" t="str">
            <v>Unión en PVC D=2" (accesorio para drenes horizontales de 2")</v>
          </cell>
          <cell r="B202" t="str">
            <v>u</v>
          </cell>
          <cell r="C202">
            <v>800</v>
          </cell>
        </row>
        <row r="203">
          <cell r="A203" t="str">
            <v>Remaches</v>
          </cell>
          <cell r="B203" t="str">
            <v>u</v>
          </cell>
          <cell r="C203">
            <v>25</v>
          </cell>
        </row>
        <row r="204">
          <cell r="A204" t="str">
            <v>Tarifa transporte emulsión asfáltica</v>
          </cell>
          <cell r="B204" t="str">
            <v>l</v>
          </cell>
          <cell r="C204">
            <v>1.0999999999999999E-2</v>
          </cell>
        </row>
        <row r="205">
          <cell r="A205" t="str">
            <v>Geotextil NT 2100</v>
          </cell>
          <cell r="B205" t="str">
            <v>m²</v>
          </cell>
          <cell r="C205">
            <v>3800</v>
          </cell>
        </row>
        <row r="206">
          <cell r="A206" t="str">
            <v>Malla de alambre electrosoldada</v>
          </cell>
          <cell r="B206" t="str">
            <v>m²</v>
          </cell>
          <cell r="C206">
            <v>10560</v>
          </cell>
        </row>
        <row r="207">
          <cell r="A207" t="str">
            <v>Tierra orgánica</v>
          </cell>
          <cell r="B207" t="str">
            <v>m³</v>
          </cell>
          <cell r="C207">
            <v>25400</v>
          </cell>
        </row>
        <row r="208">
          <cell r="A208" t="str">
            <v>Cloruro de calcio sólido en hojuelas</v>
          </cell>
          <cell r="B208" t="str">
            <v>kg</v>
          </cell>
          <cell r="C208">
            <v>4410</v>
          </cell>
        </row>
        <row r="209">
          <cell r="A209" t="str">
            <v>Cloruro de calcio sólido en esferas</v>
          </cell>
          <cell r="B209" t="str">
            <v>kg</v>
          </cell>
          <cell r="C209">
            <v>4450</v>
          </cell>
        </row>
        <row r="210">
          <cell r="A210" t="str">
            <v>Cloruro de calcio líquido</v>
          </cell>
          <cell r="B210" t="str">
            <v>kg</v>
          </cell>
          <cell r="C210">
            <v>3950</v>
          </cell>
        </row>
        <row r="211">
          <cell r="A211" t="str">
            <v>Riego de liga CRR-1</v>
          </cell>
          <cell r="B211" t="str">
            <v>m²</v>
          </cell>
          <cell r="C211">
            <v>855</v>
          </cell>
        </row>
        <row r="213">
          <cell r="A213" t="str">
            <v>Tuberia 6" de segunda (Tipo petrolera)</v>
          </cell>
          <cell r="B213" t="str">
            <v>ml</v>
          </cell>
          <cell r="C213">
            <v>200000</v>
          </cell>
        </row>
        <row r="214">
          <cell r="A214" t="str">
            <v>Tuberia 8" de segunda (Tipo petrolera)</v>
          </cell>
          <cell r="B214" t="str">
            <v>ml</v>
          </cell>
          <cell r="C214">
            <v>250000</v>
          </cell>
        </row>
        <row r="215">
          <cell r="A215" t="str">
            <v>Tuberia 10" de segunda (Tipo petrolera)</v>
          </cell>
          <cell r="B215" t="str">
            <v>ml</v>
          </cell>
          <cell r="C215">
            <v>300000</v>
          </cell>
        </row>
        <row r="216">
          <cell r="A216" t="str">
            <v>Tuberia 12" de segunda (Tipo petrolera)</v>
          </cell>
          <cell r="B216" t="str">
            <v>ml</v>
          </cell>
          <cell r="C216">
            <v>350000</v>
          </cell>
        </row>
        <row r="217">
          <cell r="A217" t="str">
            <v>Pulidora</v>
          </cell>
          <cell r="C217">
            <v>4000</v>
          </cell>
        </row>
        <row r="220">
          <cell r="A220" t="str">
            <v>kg: KILOGRAMO</v>
          </cell>
        </row>
        <row r="221">
          <cell r="A221" t="str">
            <v>lb: LIBRA</v>
          </cell>
        </row>
        <row r="222">
          <cell r="A222" t="str">
            <v>m²: METRO CUADRADO</v>
          </cell>
        </row>
        <row r="223">
          <cell r="A223" t="str">
            <v>m³: METRO CUBICO</v>
          </cell>
        </row>
        <row r="224">
          <cell r="A224" t="str">
            <v>m: METRO LINEAL</v>
          </cell>
        </row>
        <row r="225">
          <cell r="A225" t="str">
            <v>l: LITRO</v>
          </cell>
        </row>
        <row r="226">
          <cell r="A226" t="str">
            <v>u: UNIDAD</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Index"/>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 PRECIOS"/>
      <sheetName val="CUADRI"/>
      <sheetName val="MOR1-4"/>
      <sheetName val="MOR 1-5"/>
      <sheetName val="Cto2500"/>
      <sheetName val="Cto3000"/>
      <sheetName val="ACERO0 A-37"/>
      <sheetName val="ACERO PDR-60"/>
      <sheetName val="DESMONTE"/>
      <sheetName val="DESCAPOTE"/>
      <sheetName val="REPLANTEO Y TRAZADO"/>
      <sheetName val="EXCAV. REDES"/>
      <sheetName val="EXCAV CIMIENTO"/>
      <sheetName val="RELLENO  RECEBO COMPAC"/>
      <sheetName val="ALISTADO DE PISO e= 0,04"/>
      <sheetName val="CICLOPEO"/>
      <sheetName val="VIGA CIMENTA,15 x.20"/>
      <sheetName val="VIGA AEREA (0,15x.20) "/>
      <sheetName val="COL(,15X.20)"/>
      <sheetName val="VIGA CINTA DE AMARRE"/>
      <sheetName val="MAMPOSTERIA  TOLETE"/>
      <sheetName val="MAMPOSTERIA BLOQUE N°5"/>
      <sheetName val="CUBIE ASBESTO CEMEN TEJ N°6 "/>
      <sheetName val="CUBIE ASBESTO CEMEN TEJ N°8"/>
      <sheetName val="PAÑETE LISO"/>
      <sheetName val="PLACA DE CONTRAPISO e=0,06"/>
      <sheetName val="PLACA TANQUE e=0,10"/>
      <sheetName val="INST.MARCOS"/>
      <sheetName val="INSTAL. VENTANA "/>
      <sheetName val="INSTAL. PUERTAS"/>
      <sheetName val="ENCNAPE COCINA"/>
      <sheetName val="ENCHAPE BAÑO PISO"/>
      <sheetName val="ENCHAPE BAÑO PARED"/>
      <sheetName val="PISO CERAMICA"/>
      <sheetName val="ADOQUIN"/>
      <sheetName val="INST. VIDRIOS"/>
      <sheetName val="ESTUCO Y PINTURA TIPO1"/>
      <sheetName val="VINILO S-PAÑETE 2 MANOS"/>
      <sheetName val="LADRIL A LA VISTA"/>
      <sheetName val="INST. Y SUMINISTRO BAÑO"/>
      <sheetName val="INST. TANQUE"/>
      <sheetName val="ASEO GENERAL"/>
      <sheetName val="PUNTO SANITARIO 3&quot;"/>
      <sheetName val="PUNTO SANIT2&quot;"/>
      <sheetName val="PUNTO SANIT 4&quot;"/>
      <sheetName val="PUNTO SANITN 6&quot;"/>
      <sheetName val="RED HIDRAULICA"/>
      <sheetName val="TUBERIA GRES 4&quot;"/>
      <sheetName val="CINSPEC,5x,5"/>
      <sheetName val="CINSPEC.7x.7"/>
      <sheetName val="LAMPARA TOMECON"/>
      <sheetName val="POLO TIERRA"/>
      <sheetName val="TABLER.PARCIAL4CIRC"/>
      <sheetName val="RED ELECTRICA"/>
      <sheetName val="LAVADERO PREFABRICADO"/>
      <sheetName val="MESON"/>
      <sheetName val="EXPLAN Y COMP VIA"/>
      <sheetName val="BASE RECEBO"/>
      <sheetName val="SUB BASE"/>
      <sheetName val="EXCAVACION BORDILLO"/>
      <sheetName val="INSTL BORDILLO PREFABRICADO"/>
      <sheetName val="RESUMEN"/>
      <sheetName val="RESUMEN2"/>
      <sheetName val="M_PROY"/>
      <sheetName val="otros"/>
      <sheetName val="Equipo"/>
      <sheetName val="EQUIP"/>
      <sheetName val="ESTADO VÍA-CRIT.TECNICO"/>
    </sheetNames>
    <sheetDataSet>
      <sheetData sheetId="0" refreshError="1">
        <row r="5">
          <cell r="A5" t="str">
            <v>REFE</v>
          </cell>
          <cell r="B5" t="str">
            <v>MATERIAL</v>
          </cell>
          <cell r="C5" t="str">
            <v>UNID</v>
          </cell>
          <cell r="D5" t="str">
            <v>PRECIO</v>
          </cell>
        </row>
        <row r="7">
          <cell r="A7" t="str">
            <v>000100</v>
          </cell>
          <cell r="B7" t="str">
            <v>AGREGADOS Y CEMENTO</v>
          </cell>
        </row>
        <row r="8">
          <cell r="A8" t="str">
            <v>000101</v>
          </cell>
          <cell r="B8" t="str">
            <v xml:space="preserve">ARENA </v>
          </cell>
          <cell r="C8" t="str">
            <v>M3.</v>
          </cell>
          <cell r="D8">
            <v>18000</v>
          </cell>
        </row>
        <row r="9">
          <cell r="A9" t="str">
            <v>000102</v>
          </cell>
          <cell r="B9" t="str">
            <v>AGUA</v>
          </cell>
          <cell r="C9" t="str">
            <v>LTS.</v>
          </cell>
          <cell r="D9">
            <v>5</v>
          </cell>
        </row>
        <row r="10">
          <cell r="A10" t="str">
            <v>000103</v>
          </cell>
          <cell r="B10" t="str">
            <v>GRAVILLA TRITURADA</v>
          </cell>
          <cell r="C10" t="str">
            <v>CUBO</v>
          </cell>
          <cell r="D10">
            <v>50000</v>
          </cell>
        </row>
        <row r="11">
          <cell r="A11" t="str">
            <v>000104</v>
          </cell>
          <cell r="B11" t="str">
            <v>PIEDRA MEDIA ZONGA</v>
          </cell>
          <cell r="C11" t="str">
            <v>M3.</v>
          </cell>
          <cell r="D11">
            <v>28000</v>
          </cell>
        </row>
        <row r="12">
          <cell r="A12" t="str">
            <v>000105</v>
          </cell>
          <cell r="B12" t="str">
            <v xml:space="preserve">CEMENTO GRIS </v>
          </cell>
          <cell r="C12" t="str">
            <v>KG.</v>
          </cell>
          <cell r="D12">
            <v>200</v>
          </cell>
        </row>
        <row r="13">
          <cell r="A13" t="str">
            <v>000106</v>
          </cell>
          <cell r="B13" t="str">
            <v>COLOR MINERAL NACIONAL</v>
          </cell>
          <cell r="C13" t="str">
            <v>KG.</v>
          </cell>
          <cell r="D13">
            <v>2400</v>
          </cell>
        </row>
        <row r="14">
          <cell r="A14" t="str">
            <v>000107</v>
          </cell>
          <cell r="B14" t="str">
            <v>CAL (BLANCA) 10 Kg</v>
          </cell>
          <cell r="C14" t="str">
            <v>KG.</v>
          </cell>
          <cell r="D14">
            <v>4500</v>
          </cell>
        </row>
        <row r="15">
          <cell r="A15" t="str">
            <v>000108</v>
          </cell>
          <cell r="B15" t="str">
            <v>CONCRETO 2500 PSI</v>
          </cell>
          <cell r="C15" t="str">
            <v>M3.</v>
          </cell>
          <cell r="D15">
            <v>194022.128</v>
          </cell>
        </row>
        <row r="16">
          <cell r="A16" t="str">
            <v>000109</v>
          </cell>
          <cell r="B16" t="str">
            <v>MORTERO 1:4</v>
          </cell>
          <cell r="C16" t="str">
            <v>M3.</v>
          </cell>
          <cell r="D16">
            <v>162022.22399999999</v>
          </cell>
        </row>
        <row r="17">
          <cell r="A17" t="str">
            <v>000110</v>
          </cell>
          <cell r="B17" t="str">
            <v>CONCRETO 3000 PSI</v>
          </cell>
          <cell r="C17" t="str">
            <v>M3.</v>
          </cell>
          <cell r="D17">
            <v>213813.136</v>
          </cell>
        </row>
        <row r="18">
          <cell r="A18" t="str">
            <v>000111</v>
          </cell>
          <cell r="B18" t="str">
            <v xml:space="preserve">CEMENTO BLANCO </v>
          </cell>
          <cell r="C18" t="str">
            <v>KG.</v>
          </cell>
          <cell r="D18">
            <v>600</v>
          </cell>
        </row>
        <row r="19">
          <cell r="A19" t="str">
            <v>000112</v>
          </cell>
          <cell r="B19" t="str">
            <v xml:space="preserve">RECEBO </v>
          </cell>
          <cell r="C19" t="str">
            <v>M3.</v>
          </cell>
          <cell r="D19">
            <v>8000</v>
          </cell>
        </row>
        <row r="20">
          <cell r="A20" t="str">
            <v>000113</v>
          </cell>
          <cell r="B20" t="str">
            <v>BALASTRO VOLQUETA</v>
          </cell>
          <cell r="C20" t="str">
            <v>UND.</v>
          </cell>
          <cell r="D20">
            <v>68000</v>
          </cell>
        </row>
        <row r="21">
          <cell r="A21" t="str">
            <v>000114</v>
          </cell>
          <cell r="B21" t="str">
            <v>PIEDRA VOLQUETA</v>
          </cell>
          <cell r="C21" t="str">
            <v>UND.</v>
          </cell>
          <cell r="D21">
            <v>68000</v>
          </cell>
        </row>
        <row r="22">
          <cell r="A22" t="str">
            <v>000115</v>
          </cell>
          <cell r="B22" t="str">
            <v>GRAVA 3/4"</v>
          </cell>
          <cell r="C22" t="str">
            <v>M3.</v>
          </cell>
          <cell r="D22">
            <v>31800</v>
          </cell>
        </row>
        <row r="23">
          <cell r="A23" t="str">
            <v>000116</v>
          </cell>
          <cell r="B23" t="str">
            <v>MEZCLA ASFALTICA</v>
          </cell>
          <cell r="D23">
            <v>180000</v>
          </cell>
        </row>
        <row r="24">
          <cell r="A24" t="str">
            <v>000117</v>
          </cell>
          <cell r="B24" t="str">
            <v>MIXTO PARA CONCRETO</v>
          </cell>
          <cell r="C24" t="str">
            <v>M3.</v>
          </cell>
          <cell r="D24">
            <v>30700</v>
          </cell>
        </row>
        <row r="25">
          <cell r="A25" t="str">
            <v>000118</v>
          </cell>
          <cell r="B25" t="str">
            <v>ARENA EXTRAFINA</v>
          </cell>
          <cell r="C25" t="str">
            <v>M3.</v>
          </cell>
          <cell r="D25">
            <v>0</v>
          </cell>
        </row>
        <row r="27">
          <cell r="A27" t="str">
            <v>000200</v>
          </cell>
          <cell r="B27" t="str">
            <v>MANPOSTERIA</v>
          </cell>
        </row>
        <row r="28">
          <cell r="A28" t="str">
            <v>000201</v>
          </cell>
          <cell r="B28" t="str">
            <v>BLOQUE HUECO N° 4</v>
          </cell>
          <cell r="C28" t="str">
            <v>UND.</v>
          </cell>
          <cell r="D28">
            <v>650</v>
          </cell>
        </row>
        <row r="29">
          <cell r="A29" t="str">
            <v>000202</v>
          </cell>
          <cell r="B29" t="str">
            <v>BLOQUE HUECO N° 5</v>
          </cell>
          <cell r="C29" t="str">
            <v>UND.</v>
          </cell>
          <cell r="D29">
            <v>750</v>
          </cell>
        </row>
        <row r="30">
          <cell r="A30" t="str">
            <v>000203</v>
          </cell>
          <cell r="B30" t="str">
            <v>BLOQUE TOLETE</v>
          </cell>
          <cell r="C30" t="str">
            <v>UND.</v>
          </cell>
          <cell r="D30">
            <v>280</v>
          </cell>
        </row>
        <row r="31">
          <cell r="A31" t="str">
            <v>000204</v>
          </cell>
          <cell r="B31" t="str">
            <v>LADRILLO HUECO Nº 4</v>
          </cell>
          <cell r="C31" t="str">
            <v>UND.</v>
          </cell>
          <cell r="D31">
            <v>700</v>
          </cell>
        </row>
        <row r="32">
          <cell r="A32" t="str">
            <v>000205</v>
          </cell>
          <cell r="B32" t="str">
            <v>LADRILLO HUECO Nº 5</v>
          </cell>
          <cell r="C32" t="str">
            <v>UND.</v>
          </cell>
          <cell r="D32">
            <v>750</v>
          </cell>
        </row>
        <row r="33">
          <cell r="A33" t="str">
            <v>000206</v>
          </cell>
          <cell r="B33" t="str">
            <v>LADRILLO TOLETE COMUN</v>
          </cell>
          <cell r="C33" t="str">
            <v>UND.</v>
          </cell>
          <cell r="D33">
            <v>140</v>
          </cell>
        </row>
        <row r="34">
          <cell r="A34" t="str">
            <v>000207</v>
          </cell>
          <cell r="B34" t="str">
            <v>LADRILLO SANTA FE</v>
          </cell>
          <cell r="C34" t="str">
            <v>UND.</v>
          </cell>
          <cell r="D34">
            <v>850</v>
          </cell>
        </row>
        <row r="35">
          <cell r="A35" t="str">
            <v>000208</v>
          </cell>
          <cell r="B35" t="str">
            <v>ADOQUIN RECTANGULAR</v>
          </cell>
          <cell r="C35" t="str">
            <v>UND.</v>
          </cell>
          <cell r="D35">
            <v>200</v>
          </cell>
        </row>
        <row r="36">
          <cell r="A36" t="str">
            <v>000209</v>
          </cell>
          <cell r="B36" t="str">
            <v>ADOQUIN CORBATIN</v>
          </cell>
          <cell r="C36" t="str">
            <v>UND.</v>
          </cell>
          <cell r="D36">
            <v>270</v>
          </cell>
        </row>
        <row r="37">
          <cell r="A37" t="str">
            <v>000210</v>
          </cell>
          <cell r="B37" t="str">
            <v>BORDILLO PREF CONCR</v>
          </cell>
          <cell r="C37" t="str">
            <v>UND.</v>
          </cell>
          <cell r="D37">
            <v>0</v>
          </cell>
        </row>
        <row r="39">
          <cell r="A39" t="str">
            <v>000300</v>
          </cell>
          <cell r="B39" t="str">
            <v>CUBIERTAS</v>
          </cell>
        </row>
        <row r="40">
          <cell r="A40" t="str">
            <v>000301</v>
          </cell>
          <cell r="B40" t="str">
            <v>TEJA  ONDULADA Eternit Nº 6</v>
          </cell>
          <cell r="C40" t="str">
            <v>UND.</v>
          </cell>
          <cell r="D40">
            <v>17600</v>
          </cell>
        </row>
        <row r="41">
          <cell r="A41" t="str">
            <v>000302</v>
          </cell>
          <cell r="B41" t="str">
            <v xml:space="preserve">TEJA  ONDULADA Eternit Nº 5 </v>
          </cell>
          <cell r="C41" t="str">
            <v>UND.</v>
          </cell>
          <cell r="D41">
            <v>14400</v>
          </cell>
        </row>
        <row r="42">
          <cell r="A42" t="str">
            <v>000303</v>
          </cell>
          <cell r="B42" t="str">
            <v xml:space="preserve">CABALLETE FIJO ETERNIT </v>
          </cell>
          <cell r="C42" t="str">
            <v>UND.</v>
          </cell>
          <cell r="D42">
            <v>13000</v>
          </cell>
        </row>
        <row r="43">
          <cell r="A43" t="str">
            <v>000304</v>
          </cell>
          <cell r="B43" t="str">
            <v>PERFIL HG de 10*5 Calb 18</v>
          </cell>
          <cell r="C43" t="str">
            <v>UND.</v>
          </cell>
          <cell r="D43">
            <v>43000</v>
          </cell>
        </row>
        <row r="44">
          <cell r="A44" t="str">
            <v>000305</v>
          </cell>
          <cell r="B44" t="str">
            <v>GANCHO PARA TEJA ETERNIT</v>
          </cell>
          <cell r="C44" t="str">
            <v>UND.</v>
          </cell>
          <cell r="D44">
            <v>200</v>
          </cell>
        </row>
        <row r="45">
          <cell r="A45" t="str">
            <v>000306</v>
          </cell>
          <cell r="B45" t="str">
            <v>AMARRE PARA TEJA</v>
          </cell>
          <cell r="C45" t="str">
            <v>UND.</v>
          </cell>
          <cell r="D45">
            <v>60</v>
          </cell>
        </row>
        <row r="46">
          <cell r="A46" t="str">
            <v>000307</v>
          </cell>
          <cell r="B46" t="str">
            <v xml:space="preserve">TEJA ONDULADA Eternit </v>
          </cell>
          <cell r="C46" t="str">
            <v>UND.</v>
          </cell>
          <cell r="D46">
            <v>10400</v>
          </cell>
        </row>
        <row r="47">
          <cell r="A47" t="str">
            <v>000308</v>
          </cell>
          <cell r="B47" t="str">
            <v>TEJA ONDULADA Eternit Nº 8</v>
          </cell>
          <cell r="C47" t="str">
            <v>UND.</v>
          </cell>
          <cell r="D47">
            <v>21800</v>
          </cell>
        </row>
        <row r="48">
          <cell r="A48" t="str">
            <v>000309</v>
          </cell>
          <cell r="B48" t="str">
            <v>TUBO RECTANG. de 3*11/2 Calb 18</v>
          </cell>
          <cell r="C48" t="str">
            <v>UND.</v>
          </cell>
          <cell r="D48">
            <v>30000</v>
          </cell>
        </row>
        <row r="49">
          <cell r="A49" t="str">
            <v>000310</v>
          </cell>
          <cell r="B49" t="str">
            <v>PERFIL CAL18 de 3*1 1/2 CERR. COLD ROLLED</v>
          </cell>
          <cell r="C49" t="str">
            <v>ML</v>
          </cell>
          <cell r="D49">
            <v>11000</v>
          </cell>
        </row>
        <row r="50">
          <cell r="A50" t="str">
            <v>000311</v>
          </cell>
          <cell r="B50" t="str">
            <v>PERFIL CAL 18 DE 10*5 HG ABIERTO</v>
          </cell>
          <cell r="C50" t="str">
            <v>UND.</v>
          </cell>
          <cell r="D50">
            <v>45000</v>
          </cell>
        </row>
        <row r="51">
          <cell r="A51" t="str">
            <v>000312</v>
          </cell>
          <cell r="B51" t="str">
            <v>GANCHO PARA TEJA ETERNIT</v>
          </cell>
          <cell r="C51" t="str">
            <v>UND.</v>
          </cell>
          <cell r="D51">
            <v>260</v>
          </cell>
        </row>
        <row r="52">
          <cell r="A52" t="str">
            <v>000313</v>
          </cell>
          <cell r="B52" t="str">
            <v xml:space="preserve">CABALLETE </v>
          </cell>
          <cell r="C52" t="str">
            <v>UND.</v>
          </cell>
          <cell r="D52">
            <v>12500</v>
          </cell>
        </row>
        <row r="53">
          <cell r="A53" t="str">
            <v>000314</v>
          </cell>
          <cell r="B53" t="str">
            <v>TEJA DE ZINC 2.14 CAL. 33</v>
          </cell>
          <cell r="C53" t="str">
            <v>UND.</v>
          </cell>
          <cell r="D53">
            <v>12000</v>
          </cell>
        </row>
        <row r="54">
          <cell r="A54" t="str">
            <v>000315</v>
          </cell>
          <cell r="B54" t="str">
            <v>TEJA ZINC 3.05 CAL. 33</v>
          </cell>
          <cell r="C54" t="str">
            <v>UND.</v>
          </cell>
          <cell r="D54">
            <v>16000</v>
          </cell>
        </row>
        <row r="55">
          <cell r="A55" t="str">
            <v>000316</v>
          </cell>
          <cell r="B55" t="str">
            <v>TEJA ETERNIT  Nº 10</v>
          </cell>
          <cell r="C55" t="str">
            <v>UND.</v>
          </cell>
          <cell r="D55">
            <v>29500</v>
          </cell>
        </row>
        <row r="56">
          <cell r="A56" t="str">
            <v>000317</v>
          </cell>
          <cell r="B56" t="str">
            <v>CULATA</v>
          </cell>
          <cell r="C56" t="str">
            <v>UND.</v>
          </cell>
          <cell r="D56">
            <v>10000</v>
          </cell>
        </row>
        <row r="57">
          <cell r="A57" t="str">
            <v>000318</v>
          </cell>
          <cell r="B57" t="str">
            <v>LAM. SUPER BOARD 6mm (122*244)</v>
          </cell>
          <cell r="C57" t="str">
            <v>UND.</v>
          </cell>
          <cell r="D57">
            <v>26850</v>
          </cell>
        </row>
        <row r="58">
          <cell r="A58" t="str">
            <v>000319</v>
          </cell>
          <cell r="B58" t="str">
            <v>PERFIL ALUMINIO ANG. (6M)</v>
          </cell>
          <cell r="C58" t="str">
            <v>ML</v>
          </cell>
          <cell r="D58">
            <v>1400</v>
          </cell>
        </row>
        <row r="59">
          <cell r="A59" t="str">
            <v>000320</v>
          </cell>
          <cell r="B59" t="str">
            <v>PERFIL ALUMINIO TEE (6M)</v>
          </cell>
          <cell r="C59" t="str">
            <v>ML</v>
          </cell>
          <cell r="D59">
            <v>1450</v>
          </cell>
        </row>
        <row r="60">
          <cell r="A60" t="str">
            <v>000321</v>
          </cell>
          <cell r="B60" t="str">
            <v>CERCHA METALICA</v>
          </cell>
          <cell r="C60" t="str">
            <v>ML</v>
          </cell>
          <cell r="D60">
            <v>55000</v>
          </cell>
        </row>
        <row r="61">
          <cell r="A61" t="str">
            <v>000400</v>
          </cell>
          <cell r="B61" t="str">
            <v>PINTURAS</v>
          </cell>
        </row>
        <row r="62">
          <cell r="A62" t="str">
            <v>000401</v>
          </cell>
          <cell r="B62" t="str">
            <v>ANTICORROSIVO ROJO</v>
          </cell>
          <cell r="C62" t="str">
            <v>GAL</v>
          </cell>
          <cell r="D62">
            <v>22000</v>
          </cell>
        </row>
        <row r="63">
          <cell r="A63" t="str">
            <v>000402</v>
          </cell>
          <cell r="B63" t="str">
            <v>ESMALTE</v>
          </cell>
          <cell r="C63" t="str">
            <v>GAL</v>
          </cell>
          <cell r="D63">
            <v>28000</v>
          </cell>
        </row>
        <row r="64">
          <cell r="A64" t="str">
            <v>000403</v>
          </cell>
          <cell r="B64" t="str">
            <v>VINILO TIP.1 VINILICO</v>
          </cell>
          <cell r="C64" t="str">
            <v>CAN</v>
          </cell>
          <cell r="D64">
            <v>169500</v>
          </cell>
        </row>
        <row r="65">
          <cell r="A65" t="str">
            <v>000404</v>
          </cell>
          <cell r="B65" t="str">
            <v>PINTURA VINILTEX</v>
          </cell>
          <cell r="C65" t="str">
            <v>CAN</v>
          </cell>
          <cell r="D65">
            <v>200280</v>
          </cell>
        </row>
        <row r="66">
          <cell r="A66" t="str">
            <v>000405</v>
          </cell>
          <cell r="B66" t="str">
            <v>PINTURA KORAZA</v>
          </cell>
          <cell r="C66" t="str">
            <v>CAN</v>
          </cell>
          <cell r="D66">
            <v>216630</v>
          </cell>
        </row>
        <row r="67">
          <cell r="A67" t="str">
            <v>000406</v>
          </cell>
          <cell r="B67" t="str">
            <v>ESTUCO PROFESIONAL</v>
          </cell>
          <cell r="C67" t="str">
            <v>CAN</v>
          </cell>
          <cell r="D67">
            <v>52040</v>
          </cell>
        </row>
        <row r="68">
          <cell r="A68" t="str">
            <v>000407</v>
          </cell>
          <cell r="B68" t="str">
            <v>BOLSA ESTUCO *2 Kg</v>
          </cell>
          <cell r="C68" t="str">
            <v>KG</v>
          </cell>
          <cell r="D68">
            <v>2022</v>
          </cell>
        </row>
        <row r="69">
          <cell r="A69" t="str">
            <v>000408</v>
          </cell>
          <cell r="B69" t="str">
            <v>GRANIPLAST TONO CLARO</v>
          </cell>
          <cell r="C69" t="str">
            <v>KIL.</v>
          </cell>
          <cell r="D69">
            <v>1000</v>
          </cell>
        </row>
        <row r="70">
          <cell r="A70" t="str">
            <v>000409</v>
          </cell>
          <cell r="B70" t="str">
            <v>VINILO ESPLENDOR MARCA ICO</v>
          </cell>
          <cell r="C70" t="str">
            <v>CAN</v>
          </cell>
          <cell r="D70">
            <v>38000</v>
          </cell>
        </row>
        <row r="71">
          <cell r="A71" t="str">
            <v>000410</v>
          </cell>
          <cell r="B71" t="str">
            <v xml:space="preserve">VINILO TIPO 2 </v>
          </cell>
          <cell r="C71" t="str">
            <v>CAN</v>
          </cell>
          <cell r="D71">
            <v>110000</v>
          </cell>
        </row>
        <row r="72">
          <cell r="A72" t="str">
            <v>000411</v>
          </cell>
          <cell r="B72" t="str">
            <v>ESMALTE FESTIVAL MARCA ICO</v>
          </cell>
          <cell r="C72" t="str">
            <v>GAL</v>
          </cell>
          <cell r="D72">
            <v>26000</v>
          </cell>
        </row>
        <row r="73">
          <cell r="A73" t="str">
            <v>000412</v>
          </cell>
          <cell r="B73" t="str">
            <v>YESO</v>
          </cell>
          <cell r="C73" t="str">
            <v>BUL.</v>
          </cell>
          <cell r="D73">
            <v>10700</v>
          </cell>
        </row>
        <row r="74">
          <cell r="A74" t="str">
            <v>000413</v>
          </cell>
          <cell r="B74" t="str">
            <v>CAOLIN</v>
          </cell>
          <cell r="C74" t="str">
            <v>BUL.</v>
          </cell>
          <cell r="D74">
            <v>3800</v>
          </cell>
        </row>
        <row r="75">
          <cell r="A75" t="str">
            <v>000414</v>
          </cell>
          <cell r="B75" t="str">
            <v>CUÑETE ESTUCO PLASTICO</v>
          </cell>
          <cell r="C75" t="str">
            <v>UND.</v>
          </cell>
          <cell r="D75">
            <v>43800</v>
          </cell>
        </row>
        <row r="76">
          <cell r="A76" t="str">
            <v>000415</v>
          </cell>
          <cell r="B76" t="str">
            <v>GRANIPLAST TONO OSCURO</v>
          </cell>
          <cell r="C76" t="str">
            <v>KIL.</v>
          </cell>
          <cell r="D76">
            <v>1200</v>
          </cell>
        </row>
        <row r="77">
          <cell r="A77" t="str">
            <v>000416</v>
          </cell>
          <cell r="B77" t="str">
            <v>BARNIZ TRANSPARENTE</v>
          </cell>
          <cell r="C77" t="str">
            <v>GAL</v>
          </cell>
          <cell r="D77">
            <v>20000</v>
          </cell>
        </row>
        <row r="79">
          <cell r="A79" t="str">
            <v>000500</v>
          </cell>
          <cell r="B79" t="str">
            <v>CARPINTERIA METALICA</v>
          </cell>
        </row>
        <row r="80">
          <cell r="A80" t="str">
            <v>000501</v>
          </cell>
          <cell r="B80" t="str">
            <v>PUERTA METALICA</v>
          </cell>
          <cell r="C80" t="str">
            <v>M2.</v>
          </cell>
          <cell r="D80">
            <v>75000</v>
          </cell>
        </row>
        <row r="81">
          <cell r="A81" t="str">
            <v>000504</v>
          </cell>
          <cell r="B81" t="str">
            <v xml:space="preserve">VENTANA METALICA </v>
          </cell>
          <cell r="C81" t="str">
            <v>M2.</v>
          </cell>
          <cell r="D81">
            <v>50000</v>
          </cell>
        </row>
        <row r="82">
          <cell r="A82" t="str">
            <v>000505</v>
          </cell>
          <cell r="B82" t="str">
            <v>CHAPA DE SEGURIDAD GATO</v>
          </cell>
          <cell r="C82" t="str">
            <v>UND.</v>
          </cell>
          <cell r="D82">
            <v>36000</v>
          </cell>
        </row>
        <row r="83">
          <cell r="A83" t="str">
            <v>000506</v>
          </cell>
          <cell r="B83" t="str">
            <v>MARCO PUERTAS</v>
          </cell>
          <cell r="C83" t="str">
            <v>UND.</v>
          </cell>
          <cell r="D83">
            <v>35000</v>
          </cell>
        </row>
        <row r="85">
          <cell r="A85" t="str">
            <v>000600</v>
          </cell>
          <cell r="B85" t="str">
            <v>PISOS Y ENCHAPES</v>
          </cell>
        </row>
        <row r="86">
          <cell r="A86" t="str">
            <v>000601</v>
          </cell>
          <cell r="B86" t="str">
            <v>PISO BOSTON BEIGE 45*45 EURO TRAF 4</v>
          </cell>
          <cell r="C86" t="str">
            <v>M2.</v>
          </cell>
          <cell r="D86">
            <v>18000</v>
          </cell>
        </row>
        <row r="87">
          <cell r="A87" t="str">
            <v>000602</v>
          </cell>
          <cell r="B87" t="str">
            <v>PISO BOSTON BEIGE 32*32 EURO TRAF 4</v>
          </cell>
          <cell r="C87" t="str">
            <v>M2.</v>
          </cell>
          <cell r="D87">
            <v>17000</v>
          </cell>
        </row>
        <row r="88">
          <cell r="A88" t="str">
            <v>000603</v>
          </cell>
          <cell r="B88" t="str">
            <v>PISO SELENIO BLANCO CORONA 41*41 TRAF 4</v>
          </cell>
          <cell r="C88" t="str">
            <v>M2.</v>
          </cell>
          <cell r="D88">
            <v>23500</v>
          </cell>
        </row>
        <row r="89">
          <cell r="A89" t="str">
            <v>000604</v>
          </cell>
          <cell r="B89" t="str">
            <v>PISO SILEX BEIGE CORONA 41*41 TRAF 4</v>
          </cell>
          <cell r="C89" t="str">
            <v>M2.</v>
          </cell>
          <cell r="D89">
            <v>23500</v>
          </cell>
        </row>
        <row r="90">
          <cell r="A90" t="str">
            <v>000605</v>
          </cell>
          <cell r="B90" t="str">
            <v>ENCHAP. BAÑO PARED  CORONA 20*25</v>
          </cell>
          <cell r="C90" t="str">
            <v>M2.</v>
          </cell>
          <cell r="D90">
            <v>16300</v>
          </cell>
        </row>
        <row r="91">
          <cell r="A91" t="str">
            <v>000606</v>
          </cell>
          <cell r="B91" t="str">
            <v xml:space="preserve">ENCHAP. BAÑO PISO 30*30 BLAN. </v>
          </cell>
          <cell r="C91" t="str">
            <v>M2.</v>
          </cell>
          <cell r="D91">
            <v>17100</v>
          </cell>
        </row>
        <row r="92">
          <cell r="A92" t="str">
            <v>000607</v>
          </cell>
          <cell r="B92" t="str">
            <v>ENCHAPE BAÑO PISO 20.5*20.5 BLANCO CORONA</v>
          </cell>
          <cell r="C92" t="str">
            <v>M2.</v>
          </cell>
          <cell r="D92">
            <v>17500</v>
          </cell>
        </row>
        <row r="93">
          <cell r="A93" t="str">
            <v>000608</v>
          </cell>
          <cell r="B93" t="str">
            <v>ADOQUIN RECTANGULAR PEATONAL e=4cm</v>
          </cell>
          <cell r="C93" t="str">
            <v>M2.</v>
          </cell>
          <cell r="D93">
            <v>11500</v>
          </cell>
        </row>
        <row r="94">
          <cell r="A94" t="str">
            <v>000609</v>
          </cell>
          <cell r="B94" t="str">
            <v>TABLON 33*33 GRAFILADO TRAF 4</v>
          </cell>
          <cell r="C94" t="str">
            <v>M2.</v>
          </cell>
          <cell r="D94">
            <v>9700</v>
          </cell>
        </row>
        <row r="95">
          <cell r="A95" t="str">
            <v>000610</v>
          </cell>
          <cell r="B95" t="str">
            <v>TABLON 25*25 GRAFILADO TRAF 4</v>
          </cell>
          <cell r="C95" t="str">
            <v>M2.</v>
          </cell>
          <cell r="D95">
            <v>8500</v>
          </cell>
        </row>
        <row r="96">
          <cell r="A96" t="str">
            <v>000611</v>
          </cell>
          <cell r="B96" t="str">
            <v>ENCHAPE PISO BAÑO 20*32 BLANCO EURO TRAF 4</v>
          </cell>
          <cell r="C96" t="str">
            <v>M2.</v>
          </cell>
          <cell r="D96">
            <v>14800</v>
          </cell>
        </row>
        <row r="97">
          <cell r="A97" t="str">
            <v>000612</v>
          </cell>
          <cell r="B97" t="str">
            <v>ENCHAPE PISO CAREY TRF1</v>
          </cell>
          <cell r="C97" t="str">
            <v>M2.</v>
          </cell>
          <cell r="D97">
            <v>16000</v>
          </cell>
        </row>
        <row r="98">
          <cell r="A98" t="str">
            <v>000613</v>
          </cell>
          <cell r="B98" t="str">
            <v>ENCHAPE PISO OPAL 20.5*20.5</v>
          </cell>
          <cell r="C98" t="str">
            <v>M2.</v>
          </cell>
          <cell r="D98">
            <v>17500</v>
          </cell>
        </row>
        <row r="99">
          <cell r="A99" t="str">
            <v>000614</v>
          </cell>
          <cell r="B99" t="str">
            <v>ENCHAPE PARED EGEO</v>
          </cell>
          <cell r="C99" t="str">
            <v>M2.</v>
          </cell>
          <cell r="D99">
            <v>14900</v>
          </cell>
        </row>
        <row r="101">
          <cell r="A101" t="str">
            <v>000700</v>
          </cell>
          <cell r="B101" t="str">
            <v>VIDRIOS Y ESPEJOS</v>
          </cell>
        </row>
        <row r="102">
          <cell r="A102" t="str">
            <v>000701</v>
          </cell>
          <cell r="B102" t="str">
            <v>VIDRIO 3MM</v>
          </cell>
          <cell r="C102" t="str">
            <v>M2.</v>
          </cell>
          <cell r="D102">
            <v>21000</v>
          </cell>
        </row>
        <row r="111">
          <cell r="A111" t="str">
            <v>LISTA DE PRECIOS</v>
          </cell>
        </row>
        <row r="112">
          <cell r="A112" t="str">
            <v>HOSPITAL DEPARTAMENTAL SAN ANTONIO DE PADUA  (LA PLATA)</v>
          </cell>
        </row>
        <row r="113">
          <cell r="D113" t="str">
            <v>FECHA:</v>
          </cell>
        </row>
        <row r="114">
          <cell r="A114" t="str">
            <v>REFE</v>
          </cell>
          <cell r="B114" t="str">
            <v>MATERIAL</v>
          </cell>
          <cell r="C114" t="str">
            <v>UNID</v>
          </cell>
          <cell r="D114" t="str">
            <v>PRECIO</v>
          </cell>
        </row>
        <row r="116">
          <cell r="A116" t="str">
            <v>000800</v>
          </cell>
          <cell r="B116" t="str">
            <v>APARATOS SANITARIOS</v>
          </cell>
        </row>
        <row r="117">
          <cell r="A117" t="str">
            <v>000801</v>
          </cell>
          <cell r="B117" t="str">
            <v xml:space="preserve">SANITARIO </v>
          </cell>
          <cell r="C117" t="str">
            <v>UND.</v>
          </cell>
          <cell r="D117">
            <v>135000</v>
          </cell>
        </row>
        <row r="118">
          <cell r="A118" t="str">
            <v>000802</v>
          </cell>
          <cell r="B118" t="str">
            <v>GRIFERIA SANITARIA</v>
          </cell>
          <cell r="C118" t="str">
            <v>UND.</v>
          </cell>
          <cell r="D118">
            <v>12000</v>
          </cell>
        </row>
        <row r="119">
          <cell r="A119" t="str">
            <v>000803</v>
          </cell>
          <cell r="B119" t="str">
            <v xml:space="preserve">LAVAMANOS </v>
          </cell>
          <cell r="C119" t="str">
            <v>UND.</v>
          </cell>
          <cell r="D119">
            <v>80000</v>
          </cell>
        </row>
        <row r="120">
          <cell r="A120" t="str">
            <v>000804</v>
          </cell>
          <cell r="B120" t="str">
            <v>LAVAPLATOS</v>
          </cell>
          <cell r="C120" t="str">
            <v>UND.</v>
          </cell>
          <cell r="D120">
            <v>45000</v>
          </cell>
        </row>
        <row r="121">
          <cell r="A121" t="str">
            <v>000805</v>
          </cell>
          <cell r="B121" t="str">
            <v xml:space="preserve">LAVADERO </v>
          </cell>
          <cell r="C121" t="str">
            <v>UND.</v>
          </cell>
          <cell r="D121">
            <v>80000</v>
          </cell>
        </row>
        <row r="122">
          <cell r="A122" t="str">
            <v>000806</v>
          </cell>
          <cell r="B122" t="str">
            <v xml:space="preserve">TANQUE DE 500 LITROS </v>
          </cell>
          <cell r="C122" t="str">
            <v>UND.</v>
          </cell>
          <cell r="D122">
            <v>110000</v>
          </cell>
        </row>
        <row r="123">
          <cell r="A123" t="str">
            <v>000807</v>
          </cell>
          <cell r="B123" t="str">
            <v>LLAVE TANQUE 1/2"</v>
          </cell>
          <cell r="C123" t="str">
            <v>UND.</v>
          </cell>
          <cell r="D123">
            <v>5000</v>
          </cell>
        </row>
        <row r="124">
          <cell r="A124" t="str">
            <v>000808</v>
          </cell>
          <cell r="B124" t="str">
            <v>FLOTADOR METALICO</v>
          </cell>
          <cell r="C124" t="str">
            <v>UND.</v>
          </cell>
          <cell r="D124">
            <v>7000</v>
          </cell>
        </row>
        <row r="125">
          <cell r="A125" t="str">
            <v>000809</v>
          </cell>
          <cell r="B125" t="str">
            <v xml:space="preserve">LLAVE DUCHA </v>
          </cell>
          <cell r="C125" t="str">
            <v>UND.</v>
          </cell>
          <cell r="D125">
            <v>1200</v>
          </cell>
        </row>
        <row r="126">
          <cell r="A126" t="str">
            <v>000810</v>
          </cell>
          <cell r="B126" t="str">
            <v>TUBO 1/2 PRESION TL * 6M</v>
          </cell>
          <cell r="C126" t="str">
            <v>UND.</v>
          </cell>
          <cell r="D126">
            <v>6000</v>
          </cell>
        </row>
        <row r="127">
          <cell r="A127" t="str">
            <v>000811</v>
          </cell>
          <cell r="B127" t="str">
            <v>TUBO 1/2 PRESION TP * 6M</v>
          </cell>
          <cell r="C127" t="str">
            <v>UND.</v>
          </cell>
          <cell r="D127">
            <v>7500</v>
          </cell>
        </row>
        <row r="128">
          <cell r="A128" t="str">
            <v>000812</v>
          </cell>
          <cell r="B128" t="str">
            <v>TUBO 2" SANITARIO TL * 6M</v>
          </cell>
          <cell r="C128" t="str">
            <v>UND.</v>
          </cell>
          <cell r="D128">
            <v>18500</v>
          </cell>
        </row>
        <row r="129">
          <cell r="A129" t="str">
            <v>000813</v>
          </cell>
          <cell r="B129" t="str">
            <v>TUBO 3" SANITARIO TL *6M</v>
          </cell>
          <cell r="C129" t="str">
            <v>UND.</v>
          </cell>
          <cell r="D129">
            <v>25500</v>
          </cell>
        </row>
        <row r="130">
          <cell r="A130" t="str">
            <v>000814</v>
          </cell>
          <cell r="B130" t="str">
            <v>TUBO 4" SANITARIO TL * 6M</v>
          </cell>
          <cell r="C130" t="str">
            <v>UND.</v>
          </cell>
          <cell r="D130">
            <v>38500</v>
          </cell>
        </row>
        <row r="131">
          <cell r="A131" t="str">
            <v>000815</v>
          </cell>
          <cell r="B131" t="str">
            <v>TUBO 6" SANITARIO TL * 6M</v>
          </cell>
          <cell r="C131" t="str">
            <v>UND.</v>
          </cell>
          <cell r="D131">
            <v>107000</v>
          </cell>
        </row>
        <row r="132">
          <cell r="A132" t="str">
            <v>000816</v>
          </cell>
          <cell r="B132" t="str">
            <v>ACCESORIOS 1/2 PRESION PVC</v>
          </cell>
          <cell r="C132" t="str">
            <v>UND.</v>
          </cell>
          <cell r="D132">
            <v>250</v>
          </cell>
        </row>
        <row r="133">
          <cell r="A133" t="str">
            <v>000817</v>
          </cell>
          <cell r="B133" t="str">
            <v>TEE 1/2 PRESION PVC</v>
          </cell>
          <cell r="C133" t="str">
            <v>UND.</v>
          </cell>
          <cell r="D133">
            <v>300</v>
          </cell>
        </row>
        <row r="134">
          <cell r="A134" t="str">
            <v>000818</v>
          </cell>
          <cell r="B134" t="str">
            <v xml:space="preserve">LAVAMANOS </v>
          </cell>
          <cell r="C134" t="str">
            <v>UND.</v>
          </cell>
          <cell r="D134">
            <v>95000</v>
          </cell>
        </row>
        <row r="135">
          <cell r="A135" t="str">
            <v>000819</v>
          </cell>
          <cell r="B135" t="str">
            <v>COMBO ACUACER BLANCO CORONA</v>
          </cell>
          <cell r="C135" t="str">
            <v>UND.</v>
          </cell>
          <cell r="D135">
            <v>190000</v>
          </cell>
        </row>
        <row r="136">
          <cell r="A136" t="str">
            <v>000820</v>
          </cell>
          <cell r="B136" t="str">
            <v xml:space="preserve">ACCESORIO LAVAMANO </v>
          </cell>
          <cell r="C136" t="str">
            <v>UND.</v>
          </cell>
          <cell r="D136">
            <v>35000</v>
          </cell>
        </row>
        <row r="137">
          <cell r="A137" t="str">
            <v>000821</v>
          </cell>
          <cell r="B137" t="str">
            <v>LIMPIADOR PVC LIQU 1/4 DE GAL</v>
          </cell>
          <cell r="C137" t="str">
            <v>UND.</v>
          </cell>
          <cell r="D137">
            <v>15200</v>
          </cell>
        </row>
        <row r="138">
          <cell r="A138" t="str">
            <v>000822</v>
          </cell>
          <cell r="B138" t="str">
            <v>SOLDADURA PVC LIQU 1/4 DE GAL</v>
          </cell>
          <cell r="C138" t="str">
            <v>UND.</v>
          </cell>
          <cell r="D138">
            <v>31500</v>
          </cell>
        </row>
        <row r="139">
          <cell r="A139" t="str">
            <v>000823</v>
          </cell>
          <cell r="B139" t="str">
            <v>CODO 90 4" PVC SANITARIO</v>
          </cell>
          <cell r="C139" t="str">
            <v>UND.</v>
          </cell>
          <cell r="D139">
            <v>5000</v>
          </cell>
        </row>
        <row r="140">
          <cell r="A140" t="str">
            <v>000824</v>
          </cell>
          <cell r="B140" t="str">
            <v>CODO 90 3" PVC SANITARIO</v>
          </cell>
          <cell r="C140" t="str">
            <v>UND.</v>
          </cell>
          <cell r="D140">
            <v>2800</v>
          </cell>
        </row>
        <row r="141">
          <cell r="A141" t="str">
            <v>000825</v>
          </cell>
          <cell r="B141" t="str">
            <v>CODO 90 2" PVC SANITARIO</v>
          </cell>
          <cell r="C141" t="str">
            <v>UND.</v>
          </cell>
          <cell r="D141">
            <v>1250</v>
          </cell>
        </row>
        <row r="142">
          <cell r="A142" t="str">
            <v>000826</v>
          </cell>
          <cell r="B142" t="str">
            <v>SIFON 90 3" PVC SANITARIO</v>
          </cell>
          <cell r="C142" t="str">
            <v>UND.</v>
          </cell>
          <cell r="D142">
            <v>3900</v>
          </cell>
        </row>
        <row r="143">
          <cell r="A143" t="str">
            <v>000827</v>
          </cell>
          <cell r="B143" t="str">
            <v>SEMICODO CAMP POR CAMP 3"</v>
          </cell>
          <cell r="C143" t="str">
            <v>UND.</v>
          </cell>
          <cell r="D143">
            <v>3200</v>
          </cell>
        </row>
        <row r="144">
          <cell r="A144" t="str">
            <v>000828</v>
          </cell>
          <cell r="B144" t="str">
            <v>SIFON DE 2" PVC SANITARIO</v>
          </cell>
          <cell r="C144" t="str">
            <v>UND.</v>
          </cell>
          <cell r="D144">
            <v>2050</v>
          </cell>
        </row>
        <row r="145">
          <cell r="A145" t="str">
            <v>000829</v>
          </cell>
          <cell r="B145" t="str">
            <v>CODO CAMPANA POR ESPIGO 2"</v>
          </cell>
          <cell r="C145" t="str">
            <v>UND.</v>
          </cell>
          <cell r="D145">
            <v>1532</v>
          </cell>
        </row>
        <row r="146">
          <cell r="A146" t="str">
            <v>000830</v>
          </cell>
          <cell r="B146" t="str">
            <v>TUBO GRES 3"</v>
          </cell>
          <cell r="C146" t="str">
            <v>UND.</v>
          </cell>
          <cell r="D146">
            <v>3000</v>
          </cell>
        </row>
        <row r="147">
          <cell r="A147" t="str">
            <v>000831</v>
          </cell>
          <cell r="B147" t="str">
            <v>TUBO GRES 4"</v>
          </cell>
          <cell r="C147" t="str">
            <v>UND.</v>
          </cell>
          <cell r="D147">
            <v>3200</v>
          </cell>
        </row>
        <row r="148">
          <cell r="A148" t="str">
            <v>000832</v>
          </cell>
          <cell r="B148" t="str">
            <v>TUBO GRES 6"</v>
          </cell>
          <cell r="C148" t="str">
            <v>UND.</v>
          </cell>
          <cell r="D148">
            <v>4200</v>
          </cell>
        </row>
        <row r="149">
          <cell r="A149" t="str">
            <v>000833</v>
          </cell>
          <cell r="B149" t="str">
            <v>ACCESORIO GRES 3"</v>
          </cell>
          <cell r="C149" t="str">
            <v>UND.</v>
          </cell>
          <cell r="D149">
            <v>3000</v>
          </cell>
        </row>
        <row r="150">
          <cell r="A150" t="str">
            <v>000834</v>
          </cell>
          <cell r="B150" t="str">
            <v>ACCESORIO GRES 4"</v>
          </cell>
          <cell r="C150" t="str">
            <v>UND.</v>
          </cell>
          <cell r="D150">
            <v>3200</v>
          </cell>
        </row>
        <row r="151">
          <cell r="A151" t="str">
            <v>000835</v>
          </cell>
          <cell r="B151" t="str">
            <v>ACCESORIO GRES 6"</v>
          </cell>
          <cell r="C151" t="str">
            <v>UND.</v>
          </cell>
          <cell r="D151">
            <v>4200</v>
          </cell>
        </row>
        <row r="152">
          <cell r="A152" t="str">
            <v>000836</v>
          </cell>
          <cell r="B152" t="str">
            <v>LLAVE BOLA DE 1/2</v>
          </cell>
          <cell r="C152" t="str">
            <v>UND.</v>
          </cell>
          <cell r="D152">
            <v>6500</v>
          </cell>
        </row>
        <row r="153">
          <cell r="A153" t="str">
            <v>000837</v>
          </cell>
          <cell r="B153" t="str">
            <v>LLAVE TERMINAL</v>
          </cell>
          <cell r="C153" t="str">
            <v>UND.</v>
          </cell>
          <cell r="D153">
            <v>4000</v>
          </cell>
        </row>
        <row r="154">
          <cell r="A154" t="str">
            <v>000838</v>
          </cell>
          <cell r="B154" t="str">
            <v>ACCESORIOS LAVAPLATOS</v>
          </cell>
          <cell r="C154" t="str">
            <v>UND.</v>
          </cell>
          <cell r="D154">
            <v>13500</v>
          </cell>
        </row>
        <row r="155">
          <cell r="A155" t="str">
            <v>000839</v>
          </cell>
          <cell r="B155" t="str">
            <v>CODO 90 1/2"</v>
          </cell>
          <cell r="C155" t="str">
            <v>UND.</v>
          </cell>
          <cell r="D155">
            <v>1059</v>
          </cell>
        </row>
        <row r="156">
          <cell r="A156" t="str">
            <v>000840</v>
          </cell>
          <cell r="B156" t="str">
            <v>CODO 45 1/2"</v>
          </cell>
          <cell r="C156" t="str">
            <v>UND.</v>
          </cell>
          <cell r="D156">
            <v>1226</v>
          </cell>
        </row>
        <row r="157">
          <cell r="A157" t="str">
            <v>000841</v>
          </cell>
          <cell r="B157" t="str">
            <v>TEE REDUCCION 1/2"</v>
          </cell>
          <cell r="C157" t="str">
            <v>UND.</v>
          </cell>
          <cell r="D157">
            <v>2212</v>
          </cell>
        </row>
        <row r="158">
          <cell r="A158" t="str">
            <v>000842</v>
          </cell>
          <cell r="B158" t="str">
            <v>ADAPTADOR MACHO 1/2"</v>
          </cell>
          <cell r="C158" t="str">
            <v>UND.</v>
          </cell>
          <cell r="D158">
            <v>0</v>
          </cell>
        </row>
        <row r="159">
          <cell r="A159" t="str">
            <v>000843</v>
          </cell>
          <cell r="B159" t="str">
            <v>ADAPTADOR HEMBRA 1/2"</v>
          </cell>
          <cell r="C159" t="str">
            <v>UND.</v>
          </cell>
          <cell r="D159">
            <v>2767</v>
          </cell>
        </row>
        <row r="160">
          <cell r="A160" t="str">
            <v>000844</v>
          </cell>
          <cell r="B160" t="str">
            <v>ACOPLE SANITARIO</v>
          </cell>
          <cell r="C160" t="str">
            <v>UND.</v>
          </cell>
          <cell r="D160">
            <v>0</v>
          </cell>
        </row>
        <row r="161">
          <cell r="A161" t="str">
            <v>000845</v>
          </cell>
          <cell r="B161" t="str">
            <v>ACOPLE LAVAMANO</v>
          </cell>
          <cell r="C161" t="str">
            <v>UND.</v>
          </cell>
          <cell r="D161">
            <v>0</v>
          </cell>
        </row>
        <row r="164">
          <cell r="A164" t="str">
            <v>000900</v>
          </cell>
          <cell r="B164" t="str">
            <v>EQUIPO</v>
          </cell>
        </row>
        <row r="165">
          <cell r="A165" t="str">
            <v>000901</v>
          </cell>
          <cell r="B165" t="str">
            <v>ANDAMIO METALICO</v>
          </cell>
          <cell r="C165" t="str">
            <v>DIA.</v>
          </cell>
          <cell r="D165">
            <v>1000</v>
          </cell>
        </row>
        <row r="166">
          <cell r="A166" t="str">
            <v>000902</v>
          </cell>
          <cell r="B166" t="str">
            <v>VIBRADOR CONCRETO</v>
          </cell>
          <cell r="C166" t="str">
            <v>DIA.</v>
          </cell>
          <cell r="D166">
            <v>29000</v>
          </cell>
        </row>
        <row r="167">
          <cell r="A167" t="str">
            <v>000903</v>
          </cell>
          <cell r="B167" t="str">
            <v>MEZCLADORA CONCRETO</v>
          </cell>
          <cell r="C167" t="str">
            <v>DIA.</v>
          </cell>
          <cell r="D167">
            <v>35000</v>
          </cell>
        </row>
        <row r="168">
          <cell r="A168" t="str">
            <v>000904</v>
          </cell>
          <cell r="B168" t="str">
            <v>FORMALETA MADERA PLACA TABLERO</v>
          </cell>
          <cell r="C168" t="str">
            <v>DIA.</v>
          </cell>
          <cell r="D168">
            <v>150</v>
          </cell>
        </row>
        <row r="169">
          <cell r="A169" t="str">
            <v>000905</v>
          </cell>
          <cell r="B169" t="str">
            <v>HERRAMIENTA MENOR</v>
          </cell>
          <cell r="C169" t="str">
            <v>DIA.</v>
          </cell>
          <cell r="D169">
            <v>5600</v>
          </cell>
        </row>
        <row r="170">
          <cell r="A170" t="str">
            <v>000906</v>
          </cell>
          <cell r="B170" t="str">
            <v>RANAS</v>
          </cell>
          <cell r="C170" t="str">
            <v>DIA.</v>
          </cell>
          <cell r="D170">
            <v>30160</v>
          </cell>
        </row>
        <row r="171">
          <cell r="A171" t="str">
            <v>000907</v>
          </cell>
          <cell r="B171" t="str">
            <v>CAMILLAS</v>
          </cell>
          <cell r="C171" t="str">
            <v>DIA.</v>
          </cell>
          <cell r="D171">
            <v>150</v>
          </cell>
        </row>
        <row r="172">
          <cell r="A172" t="str">
            <v>000908</v>
          </cell>
          <cell r="B172" t="str">
            <v>PARALES</v>
          </cell>
          <cell r="C172" t="str">
            <v>DIA.</v>
          </cell>
          <cell r="D172">
            <v>140</v>
          </cell>
        </row>
        <row r="173">
          <cell r="A173" t="str">
            <v>000909</v>
          </cell>
          <cell r="B173" t="str">
            <v>CERCHAS</v>
          </cell>
          <cell r="C173" t="str">
            <v>DIA.</v>
          </cell>
          <cell r="D173">
            <v>140</v>
          </cell>
        </row>
        <row r="174">
          <cell r="A174" t="str">
            <v>000910</v>
          </cell>
          <cell r="B174" t="str">
            <v>ANDAMIO</v>
          </cell>
          <cell r="C174" t="str">
            <v>DIA.</v>
          </cell>
          <cell r="D174">
            <v>1000</v>
          </cell>
        </row>
        <row r="175">
          <cell r="A175" t="str">
            <v>000911</v>
          </cell>
          <cell r="B175" t="str">
            <v xml:space="preserve">FORMALETA COLUMNA 30*30 </v>
          </cell>
          <cell r="C175" t="str">
            <v>DIA.</v>
          </cell>
          <cell r="D175">
            <v>12000</v>
          </cell>
        </row>
        <row r="176">
          <cell r="A176" t="str">
            <v>000912</v>
          </cell>
          <cell r="B176" t="str">
            <v>FORMALETA VIGUETA</v>
          </cell>
          <cell r="C176" t="str">
            <v>DIA.</v>
          </cell>
          <cell r="D176">
            <v>4000</v>
          </cell>
        </row>
        <row r="177">
          <cell r="A177" t="str">
            <v>000913</v>
          </cell>
          <cell r="B177" t="str">
            <v>GATOS</v>
          </cell>
          <cell r="C177" t="str">
            <v>DIA.</v>
          </cell>
          <cell r="D177">
            <v>120</v>
          </cell>
        </row>
        <row r="178">
          <cell r="A178" t="str">
            <v>000914</v>
          </cell>
          <cell r="B178" t="str">
            <v>TIJERA</v>
          </cell>
          <cell r="C178" t="str">
            <v>DIA.</v>
          </cell>
          <cell r="D178">
            <v>60</v>
          </cell>
        </row>
        <row r="179">
          <cell r="A179" t="str">
            <v>000915</v>
          </cell>
          <cell r="B179" t="str">
            <v>TACO CORTO</v>
          </cell>
          <cell r="C179" t="str">
            <v>DIA.</v>
          </cell>
          <cell r="D179">
            <v>116</v>
          </cell>
        </row>
        <row r="180">
          <cell r="A180" t="str">
            <v>000916</v>
          </cell>
          <cell r="B180" t="str">
            <v>TACO LARGO</v>
          </cell>
          <cell r="C180" t="str">
            <v>DIA.</v>
          </cell>
          <cell r="D180">
            <v>174</v>
          </cell>
        </row>
        <row r="181">
          <cell r="A181" t="str">
            <v>000917</v>
          </cell>
          <cell r="B181" t="str">
            <v>CERCHA METALICA</v>
          </cell>
          <cell r="C181" t="str">
            <v>DIA.</v>
          </cell>
          <cell r="D181">
            <v>135</v>
          </cell>
        </row>
        <row r="182">
          <cell r="A182" t="str">
            <v>000918</v>
          </cell>
          <cell r="B182" t="str">
            <v>DIAGONALES</v>
          </cell>
          <cell r="C182" t="str">
            <v>DIA.</v>
          </cell>
          <cell r="D182">
            <v>50</v>
          </cell>
        </row>
        <row r="183">
          <cell r="A183" t="str">
            <v>000919</v>
          </cell>
          <cell r="B183" t="str">
            <v>SECCIONES DE ANDAMIO</v>
          </cell>
          <cell r="C183" t="str">
            <v>DIA.</v>
          </cell>
          <cell r="D183">
            <v>650</v>
          </cell>
        </row>
        <row r="184">
          <cell r="A184" t="str">
            <v>000920</v>
          </cell>
          <cell r="B184" t="str">
            <v>BUGGY</v>
          </cell>
          <cell r="C184" t="str">
            <v>DIA.</v>
          </cell>
          <cell r="D184">
            <v>1740</v>
          </cell>
        </row>
        <row r="185">
          <cell r="A185" t="str">
            <v>000921</v>
          </cell>
          <cell r="B185" t="str">
            <v>FORMALETA</v>
          </cell>
          <cell r="C185" t="str">
            <v>MES.</v>
          </cell>
          <cell r="D185">
            <v>9800</v>
          </cell>
        </row>
        <row r="186">
          <cell r="A186" t="str">
            <v>000922</v>
          </cell>
          <cell r="B186" t="str">
            <v>CASETON EN HICOPOR</v>
          </cell>
          <cell r="C186" t="str">
            <v>M2.</v>
          </cell>
          <cell r="D186">
            <v>18000</v>
          </cell>
        </row>
        <row r="187">
          <cell r="A187" t="str">
            <v>000923</v>
          </cell>
          <cell r="B187" t="str">
            <v>VOLQUETA</v>
          </cell>
          <cell r="C187" t="str">
            <v>M3</v>
          </cell>
          <cell r="D187">
            <v>0</v>
          </cell>
        </row>
        <row r="188">
          <cell r="A188" t="str">
            <v>000924</v>
          </cell>
          <cell r="B188" t="str">
            <v>VIBROCOMPACTADOR</v>
          </cell>
          <cell r="C188" t="str">
            <v>M3</v>
          </cell>
          <cell r="D188">
            <v>0</v>
          </cell>
        </row>
        <row r="189">
          <cell r="A189" t="str">
            <v>000925</v>
          </cell>
          <cell r="B189" t="str">
            <v xml:space="preserve">CARGADOR FRONTAL </v>
          </cell>
          <cell r="C189" t="str">
            <v>M3</v>
          </cell>
          <cell r="D189">
            <v>0</v>
          </cell>
        </row>
        <row r="190">
          <cell r="A190" t="str">
            <v>000926</v>
          </cell>
          <cell r="B190" t="str">
            <v>BULDOZER</v>
          </cell>
          <cell r="C190" t="str">
            <v>DIA.</v>
          </cell>
          <cell r="D190">
            <v>0</v>
          </cell>
        </row>
        <row r="192">
          <cell r="A192" t="str">
            <v>00100</v>
          </cell>
          <cell r="B192" t="str">
            <v>MADERA</v>
          </cell>
        </row>
        <row r="193">
          <cell r="A193" t="str">
            <v>00101</v>
          </cell>
          <cell r="B193" t="str">
            <v>CHAFLAN (0.05*0.10*3.0)</v>
          </cell>
          <cell r="C193" t="str">
            <v>UND,</v>
          </cell>
          <cell r="D193">
            <v>4000</v>
          </cell>
        </row>
        <row r="194">
          <cell r="A194" t="str">
            <v>00102</v>
          </cell>
          <cell r="B194" t="str">
            <v xml:space="preserve">INMUNIZANTE DE MADERA </v>
          </cell>
          <cell r="C194" t="str">
            <v>UND,</v>
          </cell>
          <cell r="D194">
            <v>4000</v>
          </cell>
        </row>
        <row r="195">
          <cell r="A195" t="str">
            <v>00103</v>
          </cell>
          <cell r="B195" t="str">
            <v>POLIN (5*5*3)</v>
          </cell>
          <cell r="C195" t="str">
            <v>ML</v>
          </cell>
          <cell r="D195">
            <v>750</v>
          </cell>
        </row>
        <row r="196">
          <cell r="A196" t="str">
            <v>00104</v>
          </cell>
          <cell r="B196" t="str">
            <v>LISTON DE (0.25*0,04*3,0)</v>
          </cell>
          <cell r="C196" t="str">
            <v>UND,</v>
          </cell>
          <cell r="D196">
            <v>2000</v>
          </cell>
        </row>
        <row r="197">
          <cell r="A197" t="str">
            <v>00105</v>
          </cell>
          <cell r="B197" t="str">
            <v>TABLA COMUN CHAPA 3*0.30*0.02</v>
          </cell>
          <cell r="C197" t="str">
            <v>ML</v>
          </cell>
          <cell r="D197">
            <v>7000</v>
          </cell>
        </row>
        <row r="198">
          <cell r="A198" t="str">
            <v>00106</v>
          </cell>
          <cell r="B198" t="str">
            <v>LISTON DE (0.02*0,04*3,0)</v>
          </cell>
          <cell r="C198" t="str">
            <v>UND</v>
          </cell>
          <cell r="D198">
            <v>1500</v>
          </cell>
        </row>
        <row r="199">
          <cell r="A199" t="str">
            <v>00107</v>
          </cell>
          <cell r="B199" t="str">
            <v>CERCO (10*5*3)</v>
          </cell>
          <cell r="C199" t="str">
            <v>UND.</v>
          </cell>
          <cell r="D199">
            <v>6000</v>
          </cell>
        </row>
        <row r="200">
          <cell r="A200" t="str">
            <v>00108</v>
          </cell>
          <cell r="B200" t="str">
            <v>TABLA BURRA 3*0.3*0.03</v>
          </cell>
          <cell r="C200" t="str">
            <v>ML</v>
          </cell>
          <cell r="D200">
            <v>3400</v>
          </cell>
        </row>
        <row r="201">
          <cell r="A201" t="str">
            <v>00109</v>
          </cell>
          <cell r="B201" t="str">
            <v>TABLA COM. CHAP. 3*0.25*0.02</v>
          </cell>
          <cell r="C201" t="str">
            <v>ML</v>
          </cell>
          <cell r="D201">
            <v>2000</v>
          </cell>
        </row>
        <row r="202">
          <cell r="A202" t="str">
            <v>00110</v>
          </cell>
          <cell r="B202" t="str">
            <v>TABLA BURRA 3*0.25*0.03</v>
          </cell>
          <cell r="C202" t="str">
            <v>ML</v>
          </cell>
          <cell r="D202">
            <v>3000</v>
          </cell>
        </row>
        <row r="204">
          <cell r="A204" t="str">
            <v>00200</v>
          </cell>
          <cell r="B204" t="str">
            <v>REFUERZO</v>
          </cell>
        </row>
        <row r="205">
          <cell r="A205" t="str">
            <v>00201</v>
          </cell>
          <cell r="B205" t="str">
            <v xml:space="preserve">ACERO PDR-60 Corrugada </v>
          </cell>
          <cell r="C205" t="str">
            <v>KG.</v>
          </cell>
          <cell r="D205">
            <v>1835</v>
          </cell>
        </row>
        <row r="206">
          <cell r="A206" t="str">
            <v>00202</v>
          </cell>
          <cell r="B206" t="str">
            <v>ACERO A-37"</v>
          </cell>
          <cell r="C206" t="str">
            <v>KG.</v>
          </cell>
          <cell r="D206">
            <v>1900</v>
          </cell>
        </row>
        <row r="207">
          <cell r="A207" t="str">
            <v>00203</v>
          </cell>
          <cell r="B207" t="str">
            <v xml:space="preserve">ALAMBRE NEGRO Cal. 18 </v>
          </cell>
          <cell r="C207" t="str">
            <v>KG.</v>
          </cell>
          <cell r="D207">
            <v>2800</v>
          </cell>
        </row>
        <row r="208">
          <cell r="A208" t="str">
            <v>00204</v>
          </cell>
          <cell r="B208" t="str">
            <v>HOJA DE CEGUETA</v>
          </cell>
          <cell r="C208" t="str">
            <v>UND.</v>
          </cell>
          <cell r="D208">
            <v>1500</v>
          </cell>
        </row>
        <row r="209">
          <cell r="A209" t="str">
            <v>00205</v>
          </cell>
          <cell r="B209" t="str">
            <v>VARIILA DE 1/2 * 60000 (6M)</v>
          </cell>
          <cell r="C209" t="str">
            <v>ML.</v>
          </cell>
          <cell r="D209">
            <v>1800</v>
          </cell>
        </row>
        <row r="210">
          <cell r="A210" t="str">
            <v>00206</v>
          </cell>
          <cell r="B210" t="str">
            <v>VARILLA DE 12 Mil</v>
          </cell>
          <cell r="D210">
            <v>9800</v>
          </cell>
        </row>
        <row r="211">
          <cell r="A211" t="str">
            <v>00207</v>
          </cell>
          <cell r="B211" t="str">
            <v>VARILLA DE 11 Mil</v>
          </cell>
          <cell r="D211">
            <v>8800</v>
          </cell>
        </row>
        <row r="212">
          <cell r="A212" t="str">
            <v>00208</v>
          </cell>
          <cell r="B212" t="str">
            <v>HIERRO 1/4 y 3/8</v>
          </cell>
          <cell r="C212" t="str">
            <v>KG:</v>
          </cell>
          <cell r="D212">
            <v>2100</v>
          </cell>
        </row>
        <row r="213">
          <cell r="A213" t="str">
            <v>000209</v>
          </cell>
          <cell r="B213" t="str">
            <v>VARILLA 5/8 (6M)</v>
          </cell>
          <cell r="C213" t="str">
            <v>ML.</v>
          </cell>
          <cell r="D213">
            <v>2990</v>
          </cell>
        </row>
        <row r="214">
          <cell r="A214" t="str">
            <v>000210</v>
          </cell>
          <cell r="B214" t="str">
            <v>VARILLA 3/8 95mm (6M)</v>
          </cell>
          <cell r="C214" t="str">
            <v>ML.</v>
          </cell>
          <cell r="D214">
            <v>1050</v>
          </cell>
        </row>
        <row r="215">
          <cell r="A215" t="str">
            <v>000211</v>
          </cell>
          <cell r="B215" t="str">
            <v>VARILLA 3/8 90mm (6M)</v>
          </cell>
          <cell r="C215" t="str">
            <v>ML.</v>
          </cell>
          <cell r="D215">
            <v>950</v>
          </cell>
        </row>
        <row r="216">
          <cell r="A216" t="str">
            <v>000212</v>
          </cell>
          <cell r="B216" t="str">
            <v>VARILLA 3/8</v>
          </cell>
          <cell r="C216" t="str">
            <v>KG.</v>
          </cell>
          <cell r="D216">
            <v>1835</v>
          </cell>
        </row>
        <row r="217">
          <cell r="A217" t="str">
            <v>000213</v>
          </cell>
          <cell r="B217" t="str">
            <v>VARILLA 1/4</v>
          </cell>
          <cell r="C217" t="str">
            <v>KG.</v>
          </cell>
          <cell r="D217">
            <v>1835</v>
          </cell>
        </row>
        <row r="218">
          <cell r="A218" t="str">
            <v>000214</v>
          </cell>
          <cell r="B218" t="str">
            <v>CHIPA 1/4 - 3/8</v>
          </cell>
          <cell r="C218" t="str">
            <v>KIL.</v>
          </cell>
          <cell r="D218">
            <v>1920</v>
          </cell>
        </row>
        <row r="219">
          <cell r="A219" t="str">
            <v>000215</v>
          </cell>
          <cell r="B219" t="str">
            <v>VARILLA 3/4 (6M)</v>
          </cell>
          <cell r="C219" t="str">
            <v>ML.</v>
          </cell>
          <cell r="D219">
            <v>4650</v>
          </cell>
        </row>
        <row r="221">
          <cell r="A221" t="str">
            <v>00300</v>
          </cell>
          <cell r="B221" t="str">
            <v>OTROS</v>
          </cell>
        </row>
        <row r="222">
          <cell r="A222" t="str">
            <v>00301</v>
          </cell>
          <cell r="B222" t="str">
            <v>PUNTILLA</v>
          </cell>
          <cell r="C222" t="str">
            <v>LB</v>
          </cell>
          <cell r="D222">
            <v>1400</v>
          </cell>
        </row>
        <row r="223">
          <cell r="A223" t="str">
            <v>00302</v>
          </cell>
          <cell r="B223" t="str">
            <v>SILICONA TRANSPARENTE</v>
          </cell>
          <cell r="C223" t="str">
            <v>UND.</v>
          </cell>
          <cell r="D223">
            <v>5000</v>
          </cell>
        </row>
        <row r="224">
          <cell r="A224" t="str">
            <v>00303</v>
          </cell>
          <cell r="B224" t="str">
            <v>HOJA DE SEGUETA</v>
          </cell>
          <cell r="C224" t="str">
            <v>UND.</v>
          </cell>
          <cell r="D224">
            <v>2000</v>
          </cell>
        </row>
        <row r="225">
          <cell r="A225" t="str">
            <v>00304</v>
          </cell>
          <cell r="B225" t="str">
            <v>MULTI PEGA 10 KG</v>
          </cell>
          <cell r="C225" t="str">
            <v>KG.</v>
          </cell>
          <cell r="D225">
            <v>500</v>
          </cell>
        </row>
        <row r="226">
          <cell r="A226" t="str">
            <v>00305</v>
          </cell>
          <cell r="B226" t="str">
            <v>TELA CERRAMIENTO</v>
          </cell>
          <cell r="C226" t="str">
            <v>MT</v>
          </cell>
          <cell r="D226">
            <v>2400</v>
          </cell>
        </row>
        <row r="227">
          <cell r="A227" t="str">
            <v>00306</v>
          </cell>
          <cell r="B227" t="str">
            <v>MALLA CON VENA</v>
          </cell>
          <cell r="C227" t="str">
            <v>MT</v>
          </cell>
          <cell r="D227">
            <v>4800</v>
          </cell>
        </row>
        <row r="228">
          <cell r="A228" t="str">
            <v>00307</v>
          </cell>
          <cell r="B228" t="str">
            <v>CERCHA METALICA CAL 20</v>
          </cell>
          <cell r="C228" t="str">
            <v>UND.</v>
          </cell>
          <cell r="D228">
            <v>29000</v>
          </cell>
        </row>
        <row r="229">
          <cell r="A229" t="str">
            <v>00308</v>
          </cell>
          <cell r="B229" t="str">
            <v>CERCHA METALICA CAL 18</v>
          </cell>
          <cell r="C229" t="str">
            <v>UND.</v>
          </cell>
          <cell r="D229">
            <v>34000</v>
          </cell>
        </row>
        <row r="230">
          <cell r="A230" t="str">
            <v>00309</v>
          </cell>
          <cell r="B230" t="str">
            <v>PALA CON CABO Nº 2</v>
          </cell>
          <cell r="C230" t="str">
            <v>UND.</v>
          </cell>
          <cell r="D230">
            <v>10800</v>
          </cell>
        </row>
        <row r="231">
          <cell r="A231" t="str">
            <v>00310</v>
          </cell>
          <cell r="B231" t="str">
            <v>PICA CON CABO</v>
          </cell>
          <cell r="C231" t="str">
            <v>UND.</v>
          </cell>
          <cell r="D231">
            <v>14000</v>
          </cell>
        </row>
        <row r="232">
          <cell r="A232" t="str">
            <v>00311</v>
          </cell>
          <cell r="B232" t="str">
            <v>BALDE DE CONSTRUCCION</v>
          </cell>
          <cell r="C232" t="str">
            <v>UND.</v>
          </cell>
          <cell r="D232">
            <v>2300</v>
          </cell>
        </row>
        <row r="233">
          <cell r="A233" t="str">
            <v>00312</v>
          </cell>
          <cell r="B233" t="str">
            <v>CERRADURA YALE</v>
          </cell>
          <cell r="C233" t="str">
            <v>UND.</v>
          </cell>
          <cell r="D233">
            <v>36500</v>
          </cell>
        </row>
        <row r="234">
          <cell r="A234" t="str">
            <v>00313</v>
          </cell>
          <cell r="B234" t="str">
            <v>ALAMBRE N- 8</v>
          </cell>
          <cell r="C234" t="str">
            <v>ML</v>
          </cell>
          <cell r="D234">
            <v>850</v>
          </cell>
        </row>
        <row r="235">
          <cell r="A235" t="str">
            <v>00314</v>
          </cell>
          <cell r="B235" t="str">
            <v>ALAMBRE N- 10</v>
          </cell>
          <cell r="C235" t="str">
            <v>ML</v>
          </cell>
          <cell r="D235">
            <v>600</v>
          </cell>
        </row>
        <row r="236">
          <cell r="A236" t="str">
            <v>00315</v>
          </cell>
          <cell r="B236" t="str">
            <v>ALAMBRE N - 12</v>
          </cell>
          <cell r="C236" t="str">
            <v>ML</v>
          </cell>
          <cell r="D236">
            <v>400</v>
          </cell>
        </row>
        <row r="237">
          <cell r="A237" t="str">
            <v>00316</v>
          </cell>
          <cell r="B237" t="str">
            <v>ALAMBRE N - 14</v>
          </cell>
          <cell r="C237" t="str">
            <v>ML</v>
          </cell>
          <cell r="D237">
            <v>300</v>
          </cell>
        </row>
        <row r="238">
          <cell r="A238" t="str">
            <v>00317</v>
          </cell>
          <cell r="B238" t="str">
            <v>PLAFON</v>
          </cell>
          <cell r="C238" t="str">
            <v>UND</v>
          </cell>
          <cell r="D238">
            <v>1200</v>
          </cell>
        </row>
        <row r="239">
          <cell r="A239" t="str">
            <v>00318</v>
          </cell>
          <cell r="B239" t="str">
            <v>CAJILLA OCTAGONAL</v>
          </cell>
          <cell r="C239" t="str">
            <v>UND</v>
          </cell>
          <cell r="D239">
            <v>600</v>
          </cell>
        </row>
        <row r="240">
          <cell r="A240" t="str">
            <v>00319</v>
          </cell>
          <cell r="B240" t="str">
            <v>CAJILLA 5800</v>
          </cell>
          <cell r="C240" t="str">
            <v>UND</v>
          </cell>
          <cell r="D240">
            <v>600</v>
          </cell>
        </row>
        <row r="241">
          <cell r="A241" t="str">
            <v>00320</v>
          </cell>
          <cell r="B241" t="str">
            <v>TUBO PVC 1/2" 4 M</v>
          </cell>
          <cell r="C241" t="str">
            <v>UND</v>
          </cell>
          <cell r="D241">
            <v>2400</v>
          </cell>
        </row>
        <row r="242">
          <cell r="A242" t="str">
            <v>00321</v>
          </cell>
          <cell r="B242" t="str">
            <v>CAJILLA CONTADOR</v>
          </cell>
          <cell r="C242" t="str">
            <v>UND</v>
          </cell>
          <cell r="D242">
            <v>24000</v>
          </cell>
        </row>
        <row r="243">
          <cell r="A243" t="str">
            <v>00322</v>
          </cell>
          <cell r="B243" t="str">
            <v>CAJA DE DOS TACOS</v>
          </cell>
          <cell r="C243" t="str">
            <v>UND</v>
          </cell>
          <cell r="D243">
            <v>5000</v>
          </cell>
        </row>
        <row r="244">
          <cell r="A244" t="str">
            <v>00323</v>
          </cell>
          <cell r="B244" t="str">
            <v>CAJA DE 4 TACOS</v>
          </cell>
          <cell r="C244" t="str">
            <v>UND</v>
          </cell>
          <cell r="D244">
            <v>8900</v>
          </cell>
        </row>
        <row r="245">
          <cell r="A245" t="str">
            <v>00324</v>
          </cell>
          <cell r="B245" t="str">
            <v>INTERRUPTOR SENCILLO</v>
          </cell>
          <cell r="C245" t="str">
            <v>UND</v>
          </cell>
          <cell r="D245">
            <v>0</v>
          </cell>
        </row>
        <row r="246">
          <cell r="A246" t="str">
            <v>00325</v>
          </cell>
          <cell r="B246" t="str">
            <v>TOMA SENCILLO AMERICANO</v>
          </cell>
          <cell r="C246" t="str">
            <v>UND</v>
          </cell>
          <cell r="D246">
            <v>0</v>
          </cell>
        </row>
        <row r="247">
          <cell r="A247" t="str">
            <v>00326</v>
          </cell>
          <cell r="B247" t="str">
            <v>ADAPTADOR TERMINAL COND. 1/2"</v>
          </cell>
          <cell r="C247" t="str">
            <v>UND</v>
          </cell>
          <cell r="D247">
            <v>0</v>
          </cell>
        </row>
        <row r="248">
          <cell r="A248" t="str">
            <v>00327</v>
          </cell>
          <cell r="B248" t="str">
            <v>CAJA SENCILLA</v>
          </cell>
          <cell r="C248" t="str">
            <v>UND</v>
          </cell>
          <cell r="D248">
            <v>0</v>
          </cell>
        </row>
        <row r="249">
          <cell r="A249" t="str">
            <v>00328</v>
          </cell>
          <cell r="B249" t="str">
            <v>TAPON 3" PVC</v>
          </cell>
          <cell r="C249" t="str">
            <v>UND</v>
          </cell>
          <cell r="D249">
            <v>7000</v>
          </cell>
        </row>
        <row r="250">
          <cell r="A250" t="str">
            <v>00329</v>
          </cell>
          <cell r="B250" t="str">
            <v>VARILLA 120 3" COB COB</v>
          </cell>
          <cell r="C250" t="str">
            <v>UND</v>
          </cell>
          <cell r="D250">
            <v>28000</v>
          </cell>
        </row>
        <row r="251">
          <cell r="A251" t="str">
            <v>00330</v>
          </cell>
          <cell r="B251" t="str">
            <v>TACO SE</v>
          </cell>
          <cell r="C251" t="str">
            <v>UND</v>
          </cell>
          <cell r="D251">
            <v>6800</v>
          </cell>
        </row>
        <row r="252">
          <cell r="A252" t="str">
            <v>00331</v>
          </cell>
          <cell r="B252" t="str">
            <v>TACO SA</v>
          </cell>
          <cell r="C252" t="str">
            <v>UND</v>
          </cell>
          <cell r="D252">
            <v>9400</v>
          </cell>
        </row>
        <row r="253">
          <cell r="A253" t="str">
            <v>00332</v>
          </cell>
          <cell r="B253" t="str">
            <v>TUBO GALV. 3/4" 3M</v>
          </cell>
          <cell r="C253" t="str">
            <v>UND</v>
          </cell>
          <cell r="D253">
            <v>0</v>
          </cell>
        </row>
        <row r="254">
          <cell r="A254" t="str">
            <v>00333</v>
          </cell>
          <cell r="B254" t="str">
            <v>CAPACETE 3/4</v>
          </cell>
          <cell r="C254" t="str">
            <v>UND</v>
          </cell>
          <cell r="D254">
            <v>0</v>
          </cell>
        </row>
        <row r="255">
          <cell r="A255" t="str">
            <v>00334</v>
          </cell>
          <cell r="B255" t="str">
            <v>TACOS TERMOMG. UNIPOL. 30A</v>
          </cell>
          <cell r="C255" t="str">
            <v>UND</v>
          </cell>
          <cell r="D255">
            <v>0</v>
          </cell>
        </row>
        <row r="256">
          <cell r="A256" t="str">
            <v>00335</v>
          </cell>
          <cell r="B256" t="str">
            <v>TOMA DOBLE</v>
          </cell>
          <cell r="C256" t="str">
            <v>UND</v>
          </cell>
          <cell r="D256">
            <v>0</v>
          </cell>
        </row>
        <row r="257">
          <cell r="A257" t="str">
            <v>00336</v>
          </cell>
          <cell r="B257" t="str">
            <v>CAJILLA 4600</v>
          </cell>
          <cell r="C257" t="str">
            <v>UND</v>
          </cell>
          <cell r="D257">
            <v>0</v>
          </cell>
        </row>
        <row r="258">
          <cell r="A258" t="str">
            <v>00337</v>
          </cell>
          <cell r="B258" t="str">
            <v>VARILLA COPEL WELL</v>
          </cell>
          <cell r="C258" t="str">
            <v>UND</v>
          </cell>
          <cell r="D258">
            <v>0</v>
          </cell>
        </row>
        <row r="259">
          <cell r="A259" t="str">
            <v>00338</v>
          </cell>
          <cell r="B259" t="str">
            <v>TAPON REVISION</v>
          </cell>
          <cell r="C259" t="str">
            <v>UND</v>
          </cell>
          <cell r="D259">
            <v>0</v>
          </cell>
        </row>
        <row r="260">
          <cell r="A260" t="str">
            <v>00339</v>
          </cell>
          <cell r="B260" t="str">
            <v>ALAMBRE DESNUDO</v>
          </cell>
          <cell r="C260" t="str">
            <v>ML</v>
          </cell>
          <cell r="D260">
            <v>0</v>
          </cell>
        </row>
        <row r="262">
          <cell r="A262" t="str">
            <v>00400</v>
          </cell>
          <cell r="B262" t="str">
            <v>CARPINTERIA DE MADERA</v>
          </cell>
        </row>
        <row r="263">
          <cell r="A263" t="str">
            <v>00401</v>
          </cell>
          <cell r="B263" t="str">
            <v>CLOSETS (0,6*2,5*2)</v>
          </cell>
          <cell r="C263" t="str">
            <v>UND</v>
          </cell>
          <cell r="D263">
            <v>400000</v>
          </cell>
        </row>
        <row r="264">
          <cell r="A264" t="str">
            <v>00402</v>
          </cell>
          <cell r="B264" t="str">
            <v xml:space="preserve">PUERTA </v>
          </cell>
          <cell r="C264" t="str">
            <v>UND</v>
          </cell>
          <cell r="D264">
            <v>120000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39">
          <cell r="C39" t="str">
            <v>ML</v>
          </cell>
        </row>
        <row r="40">
          <cell r="C40" t="str">
            <v>ML</v>
          </cell>
        </row>
        <row r="178">
          <cell r="C178" t="str">
            <v>ML</v>
          </cell>
        </row>
        <row r="179">
          <cell r="C179" t="str">
            <v>ML</v>
          </cell>
        </row>
        <row r="181">
          <cell r="C181" t="str">
            <v>ML</v>
          </cell>
        </row>
        <row r="183">
          <cell r="C183" t="str">
            <v>ML</v>
          </cell>
        </row>
        <row r="186">
          <cell r="C186" t="str">
            <v>ML</v>
          </cell>
        </row>
      </sheetData>
      <sheetData sheetId="2"/>
      <sheetData sheetId="3"/>
      <sheetData sheetId="4"/>
      <sheetData sheetId="5"/>
      <sheetData sheetId="6"/>
      <sheetData sheetId="7"/>
      <sheetData sheetId="8"/>
      <sheetData sheetId="9"/>
      <sheetData sheetId="10"/>
      <sheetData sheetId="11">
        <row r="25">
          <cell r="F25">
            <v>333922</v>
          </cell>
        </row>
      </sheetData>
      <sheetData sheetId="12">
        <row r="31">
          <cell r="F31">
            <v>34978.9</v>
          </cell>
        </row>
      </sheetData>
      <sheetData sheetId="13">
        <row r="7">
          <cell r="D7">
            <v>2200</v>
          </cell>
        </row>
      </sheetData>
      <sheetData sheetId="14">
        <row r="1">
          <cell r="A1" t="str">
            <v>GOBERNACION DEL HUILA</v>
          </cell>
        </row>
      </sheetData>
      <sheetData sheetId="15"/>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ANALISIS BASICOS"/>
      <sheetName val="13. ELECTRICOS (2)"/>
      <sheetName val="LISTADO EQUIPOS"/>
      <sheetName val="MAT_ELEC"/>
      <sheetName val="Hoja3"/>
    </sheetNames>
    <sheetDataSet>
      <sheetData sheetId="0">
        <row r="7">
          <cell r="A7" t="str">
            <v>ALCALDIA MUNICIPAL DE NEIVA</v>
          </cell>
        </row>
        <row r="8">
          <cell r="A8" t="str">
            <v>LISTADO DE PRECIOS UNITARIOS - OFICIAL</v>
          </cell>
        </row>
        <row r="10">
          <cell r="A10" t="str">
            <v>MANO DE OBRA - CUADRILLAS</v>
          </cell>
        </row>
        <row r="12">
          <cell r="A12" t="str">
            <v>AÑO 2014</v>
          </cell>
        </row>
        <row r="14">
          <cell r="A14" t="str">
            <v>SALARIO MINIMO LEGAL - AÑO 2014</v>
          </cell>
          <cell r="E14">
            <v>616000</v>
          </cell>
        </row>
        <row r="16">
          <cell r="A16" t="str">
            <v>1. Ayudante (Incl. Prestaciones)</v>
          </cell>
        </row>
        <row r="17">
          <cell r="A17" t="str">
            <v>DESCRIPCIÓN</v>
          </cell>
          <cell r="B17" t="str">
            <v>UNIDAD</v>
          </cell>
          <cell r="C17" t="str">
            <v>CANT</v>
          </cell>
          <cell r="D17" t="str">
            <v>V/r UNITARIO</v>
          </cell>
          <cell r="E17" t="str">
            <v>V/r PARCIAL</v>
          </cell>
        </row>
        <row r="18">
          <cell r="A18" t="str">
            <v>AYUDANTE</v>
          </cell>
          <cell r="B18" t="str">
            <v>DIA</v>
          </cell>
          <cell r="C18">
            <v>1</v>
          </cell>
          <cell r="D18">
            <v>20533.333333333332</v>
          </cell>
          <cell r="E18">
            <v>20533.333333333332</v>
          </cell>
        </row>
        <row r="20">
          <cell r="A20" t="str">
            <v>PRESTACIONES SOCIALES</v>
          </cell>
        </row>
        <row r="21">
          <cell r="A21" t="str">
            <v>Subsidio de transporte</v>
          </cell>
          <cell r="B21" t="str">
            <v>%</v>
          </cell>
          <cell r="C21">
            <v>0.1169</v>
          </cell>
          <cell r="D21">
            <v>20533.333333333332</v>
          </cell>
          <cell r="E21">
            <v>2400.3466666666668</v>
          </cell>
        </row>
        <row r="22">
          <cell r="A22" t="str">
            <v>Cesantias</v>
          </cell>
          <cell r="B22" t="str">
            <v>%</v>
          </cell>
          <cell r="C22">
            <v>8.3299999999999999E-2</v>
          </cell>
          <cell r="D22">
            <v>20533.333333333332</v>
          </cell>
          <cell r="E22">
            <v>1710.4266666666665</v>
          </cell>
        </row>
        <row r="23">
          <cell r="A23" t="str">
            <v>Intereses de cesantias</v>
          </cell>
          <cell r="B23" t="str">
            <v>%</v>
          </cell>
          <cell r="C23">
            <v>0.01</v>
          </cell>
          <cell r="D23">
            <v>20533.333333333332</v>
          </cell>
          <cell r="E23">
            <v>205.33333333333331</v>
          </cell>
        </row>
        <row r="24">
          <cell r="A24" t="str">
            <v>Prima legal</v>
          </cell>
          <cell r="B24" t="str">
            <v>%</v>
          </cell>
          <cell r="C24">
            <v>8.3299999999999999E-2</v>
          </cell>
          <cell r="D24">
            <v>20533.333333333332</v>
          </cell>
          <cell r="E24">
            <v>1710.4266666666665</v>
          </cell>
        </row>
        <row r="25">
          <cell r="A25" t="str">
            <v>Vacaciones</v>
          </cell>
          <cell r="B25" t="str">
            <v>%</v>
          </cell>
          <cell r="C25">
            <v>4.1599999999999998E-2</v>
          </cell>
          <cell r="D25">
            <v>20533.333333333332</v>
          </cell>
          <cell r="E25">
            <v>854.18666666666661</v>
          </cell>
        </row>
        <row r="26">
          <cell r="A26" t="str">
            <v>Seguridad Social</v>
          </cell>
          <cell r="B26" t="str">
            <v>%</v>
          </cell>
          <cell r="C26">
            <v>0.35460000000000003</v>
          </cell>
          <cell r="D26">
            <v>20533.333333333332</v>
          </cell>
          <cell r="E26">
            <v>7281.12</v>
          </cell>
        </row>
        <row r="28">
          <cell r="A28" t="str">
            <v>APORTES PARAFISCALES:</v>
          </cell>
        </row>
        <row r="29">
          <cell r="A29" t="str">
            <v>Caja de compensacion familiar</v>
          </cell>
          <cell r="B29" t="str">
            <v>%</v>
          </cell>
          <cell r="C29">
            <v>0.04</v>
          </cell>
          <cell r="D29">
            <v>20533.333333333332</v>
          </cell>
          <cell r="E29">
            <v>821.33333333333326</v>
          </cell>
        </row>
        <row r="30">
          <cell r="A30" t="str">
            <v>Sena</v>
          </cell>
          <cell r="B30" t="str">
            <v>%</v>
          </cell>
          <cell r="C30">
            <v>0.02</v>
          </cell>
          <cell r="D30">
            <v>20533.333333333332</v>
          </cell>
          <cell r="E30">
            <v>410.66666666666663</v>
          </cell>
        </row>
        <row r="31">
          <cell r="A31" t="str">
            <v>FIC</v>
          </cell>
          <cell r="B31" t="str">
            <v>%</v>
          </cell>
          <cell r="C31">
            <v>1.7500000000000002E-2</v>
          </cell>
          <cell r="D31">
            <v>20533.333333333332</v>
          </cell>
          <cell r="E31">
            <v>359.33333333333337</v>
          </cell>
        </row>
        <row r="32">
          <cell r="A32" t="str">
            <v>ICBF</v>
          </cell>
          <cell r="B32" t="str">
            <v>%</v>
          </cell>
          <cell r="C32">
            <v>0.03</v>
          </cell>
          <cell r="D32">
            <v>20533.333333333332</v>
          </cell>
          <cell r="E32">
            <v>615.99999999999989</v>
          </cell>
        </row>
        <row r="34">
          <cell r="A34" t="str">
            <v>DOTACIÓN - SEGURIDAD INDUSTRIAL</v>
          </cell>
          <cell r="B34" t="str">
            <v>%</v>
          </cell>
          <cell r="C34">
            <v>5.28E-2</v>
          </cell>
          <cell r="D34">
            <v>20533.333333333332</v>
          </cell>
          <cell r="E34">
            <v>1084.1599999999999</v>
          </cell>
        </row>
        <row r="36">
          <cell r="A36" t="str">
            <v>Incremento Salarial - TOTAL</v>
          </cell>
          <cell r="B36" t="str">
            <v>%</v>
          </cell>
          <cell r="C36">
            <v>0.85</v>
          </cell>
        </row>
        <row r="37">
          <cell r="A37" t="str">
            <v>Valor Unitario</v>
          </cell>
          <cell r="D37" t="str">
            <v>(Día)</v>
          </cell>
          <cell r="E37">
            <v>37986.666666666672</v>
          </cell>
        </row>
        <row r="38">
          <cell r="A38" t="str">
            <v>Valor Unitario</v>
          </cell>
          <cell r="D38" t="str">
            <v>(Hora)</v>
          </cell>
          <cell r="E38">
            <v>4748.3333333333339</v>
          </cell>
        </row>
        <row r="40">
          <cell r="A40" t="str">
            <v>2. Oficial (Incl. Prestaciones)</v>
          </cell>
        </row>
        <row r="41">
          <cell r="A41" t="str">
            <v>DESCRIPCIÓN</v>
          </cell>
          <cell r="B41" t="str">
            <v>UNIDAD</v>
          </cell>
          <cell r="C41" t="str">
            <v>CANT</v>
          </cell>
          <cell r="D41" t="str">
            <v>V/r UNITARIO</v>
          </cell>
          <cell r="E41" t="str">
            <v>V/r PARCIAL</v>
          </cell>
        </row>
        <row r="42">
          <cell r="A42" t="str">
            <v>OFICIAL</v>
          </cell>
          <cell r="B42" t="str">
            <v>DIA</v>
          </cell>
          <cell r="C42">
            <v>1</v>
          </cell>
          <cell r="D42">
            <v>33500</v>
          </cell>
          <cell r="E42">
            <v>33500</v>
          </cell>
        </row>
        <row r="44">
          <cell r="A44" t="str">
            <v>PRESTACIONES SOCIALES</v>
          </cell>
        </row>
        <row r="45">
          <cell r="A45" t="str">
            <v>Subsidio de transporte</v>
          </cell>
          <cell r="B45" t="str">
            <v>%</v>
          </cell>
          <cell r="C45">
            <v>0.1169</v>
          </cell>
          <cell r="D45">
            <v>33500</v>
          </cell>
          <cell r="E45">
            <v>3916.15</v>
          </cell>
        </row>
        <row r="46">
          <cell r="A46" t="str">
            <v>Cesantias</v>
          </cell>
          <cell r="B46" t="str">
            <v>%</v>
          </cell>
          <cell r="C46">
            <v>8.3299999999999999E-2</v>
          </cell>
          <cell r="D46">
            <v>33500</v>
          </cell>
          <cell r="E46">
            <v>2790.55</v>
          </cell>
        </row>
        <row r="47">
          <cell r="A47" t="str">
            <v>Intereses de cesantias</v>
          </cell>
          <cell r="B47" t="str">
            <v>%</v>
          </cell>
          <cell r="C47">
            <v>0.01</v>
          </cell>
          <cell r="D47">
            <v>33500</v>
          </cell>
          <cell r="E47">
            <v>335</v>
          </cell>
        </row>
        <row r="48">
          <cell r="A48" t="str">
            <v>Prima legal</v>
          </cell>
          <cell r="B48" t="str">
            <v>%</v>
          </cell>
          <cell r="C48">
            <v>8.3299999999999999E-2</v>
          </cell>
          <cell r="D48">
            <v>33500</v>
          </cell>
          <cell r="E48">
            <v>2790.55</v>
          </cell>
        </row>
        <row r="49">
          <cell r="A49" t="str">
            <v>Vacaciones</v>
          </cell>
          <cell r="B49" t="str">
            <v>%</v>
          </cell>
          <cell r="C49">
            <v>4.1599999999999998E-2</v>
          </cell>
          <cell r="D49">
            <v>33500</v>
          </cell>
          <cell r="E49">
            <v>1393.6</v>
          </cell>
        </row>
        <row r="50">
          <cell r="A50" t="str">
            <v>Seguridad Social</v>
          </cell>
          <cell r="B50" t="str">
            <v>%</v>
          </cell>
          <cell r="C50">
            <v>0.35460000000000003</v>
          </cell>
          <cell r="D50">
            <v>33500</v>
          </cell>
          <cell r="E50">
            <v>11879.1</v>
          </cell>
        </row>
        <row r="52">
          <cell r="A52" t="str">
            <v>APORTES PARAFISCALES:</v>
          </cell>
        </row>
        <row r="53">
          <cell r="A53" t="str">
            <v>Caja de compesnacion familiar</v>
          </cell>
          <cell r="B53" t="str">
            <v>%</v>
          </cell>
          <cell r="C53">
            <v>0.04</v>
          </cell>
          <cell r="D53">
            <v>33500</v>
          </cell>
          <cell r="E53">
            <v>1340</v>
          </cell>
        </row>
        <row r="54">
          <cell r="A54" t="str">
            <v>Sena</v>
          </cell>
          <cell r="B54" t="str">
            <v>%</v>
          </cell>
          <cell r="C54">
            <v>0.02</v>
          </cell>
          <cell r="D54">
            <v>33500</v>
          </cell>
          <cell r="E54">
            <v>670</v>
          </cell>
        </row>
        <row r="55">
          <cell r="A55" t="str">
            <v>FIC</v>
          </cell>
          <cell r="B55" t="str">
            <v>%</v>
          </cell>
          <cell r="C55">
            <v>1.7500000000000002E-2</v>
          </cell>
          <cell r="D55">
            <v>33500</v>
          </cell>
          <cell r="E55">
            <v>586.25</v>
          </cell>
        </row>
        <row r="56">
          <cell r="A56" t="str">
            <v>ICBF</v>
          </cell>
          <cell r="B56" t="str">
            <v>%</v>
          </cell>
          <cell r="C56">
            <v>0.03</v>
          </cell>
          <cell r="D56">
            <v>33500</v>
          </cell>
          <cell r="E56">
            <v>1005</v>
          </cell>
        </row>
        <row r="58">
          <cell r="A58" t="str">
            <v>DOTACIÓN</v>
          </cell>
          <cell r="B58" t="str">
            <v>%</v>
          </cell>
          <cell r="C58">
            <v>5.28E-2</v>
          </cell>
          <cell r="D58">
            <v>33500</v>
          </cell>
          <cell r="E58">
            <v>1768.8</v>
          </cell>
        </row>
        <row r="60">
          <cell r="A60" t="str">
            <v>Incremento Salarial - TOTAL</v>
          </cell>
          <cell r="B60" t="str">
            <v>%</v>
          </cell>
          <cell r="C60">
            <v>0.85</v>
          </cell>
        </row>
        <row r="61">
          <cell r="A61" t="str">
            <v>Valor Unitario</v>
          </cell>
          <cell r="D61" t="str">
            <v>(Día)</v>
          </cell>
          <cell r="E61">
            <v>61975.000000000007</v>
          </cell>
        </row>
        <row r="62">
          <cell r="A62" t="str">
            <v>Valor Unitario</v>
          </cell>
          <cell r="D62" t="str">
            <v>(Hora)</v>
          </cell>
          <cell r="E62">
            <v>7746.8750000000009</v>
          </cell>
        </row>
        <row r="64">
          <cell r="A64" t="str">
            <v>3. Tecnico Elec (Inc. Prest.)</v>
          </cell>
        </row>
        <row r="65">
          <cell r="A65" t="str">
            <v>DESCRIPCIÓN</v>
          </cell>
          <cell r="B65" t="str">
            <v>UNIDAD</v>
          </cell>
          <cell r="C65" t="str">
            <v>CANT</v>
          </cell>
          <cell r="D65" t="str">
            <v>V/r UNITARIO</v>
          </cell>
          <cell r="E65" t="str">
            <v>V/r PARCIAL</v>
          </cell>
        </row>
        <row r="66">
          <cell r="A66" t="str">
            <v>TECNICO</v>
          </cell>
          <cell r="B66" t="str">
            <v>DIA</v>
          </cell>
          <cell r="C66">
            <v>1</v>
          </cell>
          <cell r="D66">
            <v>35000</v>
          </cell>
          <cell r="E66">
            <v>35000</v>
          </cell>
        </row>
        <row r="68">
          <cell r="A68" t="str">
            <v>PRESTACIONES SOCIALES</v>
          </cell>
        </row>
        <row r="69">
          <cell r="A69" t="str">
            <v>Subsidio de transporte</v>
          </cell>
          <cell r="B69" t="str">
            <v>%</v>
          </cell>
          <cell r="C69">
            <v>0.1169</v>
          </cell>
          <cell r="D69">
            <v>35000</v>
          </cell>
          <cell r="E69">
            <v>4091.5</v>
          </cell>
        </row>
        <row r="70">
          <cell r="A70" t="str">
            <v>Cesantias</v>
          </cell>
          <cell r="B70" t="str">
            <v>%</v>
          </cell>
          <cell r="C70">
            <v>8.3299999999999999E-2</v>
          </cell>
          <cell r="D70">
            <v>35000</v>
          </cell>
          <cell r="E70">
            <v>2915.5</v>
          </cell>
        </row>
        <row r="71">
          <cell r="A71" t="str">
            <v>Intereses de cesantias</v>
          </cell>
          <cell r="B71" t="str">
            <v>%</v>
          </cell>
          <cell r="C71">
            <v>0.01</v>
          </cell>
          <cell r="D71">
            <v>35000</v>
          </cell>
          <cell r="E71">
            <v>350</v>
          </cell>
        </row>
        <row r="72">
          <cell r="A72" t="str">
            <v>Prima legal</v>
          </cell>
          <cell r="B72" t="str">
            <v>%</v>
          </cell>
          <cell r="C72">
            <v>8.3299999999999999E-2</v>
          </cell>
          <cell r="D72">
            <v>35000</v>
          </cell>
          <cell r="E72">
            <v>2915.5</v>
          </cell>
        </row>
        <row r="73">
          <cell r="A73" t="str">
            <v>Vacaciones</v>
          </cell>
          <cell r="B73" t="str">
            <v>%</v>
          </cell>
          <cell r="C73">
            <v>4.1599999999999998E-2</v>
          </cell>
          <cell r="D73">
            <v>35000</v>
          </cell>
          <cell r="E73">
            <v>1456</v>
          </cell>
        </row>
        <row r="74">
          <cell r="A74" t="str">
            <v>Seguridad Social</v>
          </cell>
          <cell r="B74" t="str">
            <v>%</v>
          </cell>
          <cell r="C74">
            <v>0.35460000000000003</v>
          </cell>
          <cell r="D74">
            <v>35000</v>
          </cell>
          <cell r="E74">
            <v>12411.000000000002</v>
          </cell>
        </row>
        <row r="76">
          <cell r="A76" t="str">
            <v>APORTES PARAFISCALES:</v>
          </cell>
        </row>
        <row r="77">
          <cell r="A77" t="str">
            <v>Caja de compesnacion familiar</v>
          </cell>
          <cell r="B77" t="str">
            <v>%</v>
          </cell>
          <cell r="C77">
            <v>0.04</v>
          </cell>
          <cell r="D77">
            <v>35000</v>
          </cell>
          <cell r="E77">
            <v>1400</v>
          </cell>
        </row>
        <row r="78">
          <cell r="A78" t="str">
            <v>Sena</v>
          </cell>
          <cell r="B78" t="str">
            <v>%</v>
          </cell>
          <cell r="C78">
            <v>0.02</v>
          </cell>
          <cell r="D78">
            <v>35000</v>
          </cell>
          <cell r="E78">
            <v>700</v>
          </cell>
        </row>
        <row r="79">
          <cell r="A79" t="str">
            <v>FIC</v>
          </cell>
          <cell r="B79" t="str">
            <v>%</v>
          </cell>
          <cell r="C79">
            <v>1.7500000000000002E-2</v>
          </cell>
          <cell r="D79">
            <v>35000</v>
          </cell>
          <cell r="E79">
            <v>612.50000000000011</v>
          </cell>
        </row>
        <row r="80">
          <cell r="A80" t="str">
            <v>ICBF</v>
          </cell>
          <cell r="B80" t="str">
            <v>%</v>
          </cell>
          <cell r="C80">
            <v>0.03</v>
          </cell>
          <cell r="D80">
            <v>35000</v>
          </cell>
          <cell r="E80">
            <v>1050</v>
          </cell>
        </row>
        <row r="82">
          <cell r="A82" t="str">
            <v>DOTACIÓN</v>
          </cell>
          <cell r="B82" t="str">
            <v>%</v>
          </cell>
          <cell r="C82">
            <v>5.28E-2</v>
          </cell>
          <cell r="D82">
            <v>35000</v>
          </cell>
          <cell r="E82">
            <v>1848</v>
          </cell>
        </row>
        <row r="84">
          <cell r="A84" t="str">
            <v>Incremento Salarial - TOTAL</v>
          </cell>
          <cell r="B84" t="str">
            <v>%</v>
          </cell>
          <cell r="C84">
            <v>0.85</v>
          </cell>
        </row>
        <row r="85">
          <cell r="A85" t="str">
            <v>Valor Unitario</v>
          </cell>
          <cell r="D85" t="str">
            <v>(Día)</v>
          </cell>
          <cell r="E85">
            <v>64750</v>
          </cell>
        </row>
        <row r="86">
          <cell r="A86" t="str">
            <v>Valor Unitario</v>
          </cell>
          <cell r="D86" t="str">
            <v>(Hora)</v>
          </cell>
          <cell r="E86">
            <v>8093.75</v>
          </cell>
        </row>
        <row r="88">
          <cell r="A88" t="str">
            <v>4. Ayudante Elec (Inc. Prest.)</v>
          </cell>
        </row>
        <row r="89">
          <cell r="A89" t="str">
            <v>DESCRIPCIÓN</v>
          </cell>
          <cell r="B89" t="str">
            <v>UNIDAD</v>
          </cell>
          <cell r="C89" t="str">
            <v>CANT</v>
          </cell>
          <cell r="D89" t="str">
            <v>V/r UNITARIO</v>
          </cell>
          <cell r="E89" t="str">
            <v>V/r PARCIAL</v>
          </cell>
        </row>
        <row r="90">
          <cell r="A90" t="str">
            <v>AYUDANTE</v>
          </cell>
          <cell r="B90" t="str">
            <v>DIA</v>
          </cell>
          <cell r="C90">
            <v>1</v>
          </cell>
          <cell r="D90">
            <v>25000</v>
          </cell>
          <cell r="E90">
            <v>25000</v>
          </cell>
        </row>
        <row r="92">
          <cell r="A92" t="str">
            <v>PRESTACIONES SOCIALES</v>
          </cell>
        </row>
        <row r="93">
          <cell r="A93" t="str">
            <v>Subsidio de transporte</v>
          </cell>
          <cell r="B93" t="str">
            <v>%</v>
          </cell>
          <cell r="C93">
            <v>0.1169</v>
          </cell>
          <cell r="D93">
            <v>25000</v>
          </cell>
          <cell r="E93">
            <v>2922.5</v>
          </cell>
        </row>
        <row r="94">
          <cell r="A94" t="str">
            <v>Cesantias</v>
          </cell>
          <cell r="B94" t="str">
            <v>%</v>
          </cell>
          <cell r="C94">
            <v>8.3299999999999999E-2</v>
          </cell>
          <cell r="D94">
            <v>25000</v>
          </cell>
          <cell r="E94">
            <v>2082.5</v>
          </cell>
        </row>
        <row r="95">
          <cell r="A95" t="str">
            <v>Intereses de cesantias</v>
          </cell>
          <cell r="B95" t="str">
            <v>%</v>
          </cell>
          <cell r="C95">
            <v>0.01</v>
          </cell>
          <cell r="D95">
            <v>25000</v>
          </cell>
          <cell r="E95">
            <v>250</v>
          </cell>
        </row>
        <row r="96">
          <cell r="A96" t="str">
            <v>Prima legal</v>
          </cell>
          <cell r="B96" t="str">
            <v>%</v>
          </cell>
          <cell r="C96">
            <v>8.3299999999999999E-2</v>
          </cell>
          <cell r="D96">
            <v>25000</v>
          </cell>
          <cell r="E96">
            <v>2082.5</v>
          </cell>
        </row>
        <row r="97">
          <cell r="A97" t="str">
            <v>Vacaciones</v>
          </cell>
          <cell r="B97" t="str">
            <v>%</v>
          </cell>
          <cell r="C97">
            <v>4.1599999999999998E-2</v>
          </cell>
          <cell r="D97">
            <v>25000</v>
          </cell>
          <cell r="E97">
            <v>1040</v>
          </cell>
        </row>
        <row r="98">
          <cell r="A98" t="str">
            <v>Seguridad Social</v>
          </cell>
          <cell r="B98" t="str">
            <v>%</v>
          </cell>
          <cell r="C98">
            <v>0.35460000000000003</v>
          </cell>
          <cell r="D98">
            <v>25000</v>
          </cell>
          <cell r="E98">
            <v>8865</v>
          </cell>
        </row>
        <row r="100">
          <cell r="A100" t="str">
            <v>APORTES PARAFISCALES:</v>
          </cell>
        </row>
        <row r="101">
          <cell r="A101" t="str">
            <v>Caja de compesnacion familiar</v>
          </cell>
          <cell r="B101" t="str">
            <v>%</v>
          </cell>
          <cell r="C101">
            <v>0.04</v>
          </cell>
          <cell r="D101">
            <v>25000</v>
          </cell>
          <cell r="E101">
            <v>1000</v>
          </cell>
        </row>
        <row r="102">
          <cell r="A102" t="str">
            <v>Sena</v>
          </cell>
          <cell r="B102" t="str">
            <v>%</v>
          </cell>
          <cell r="C102">
            <v>0.02</v>
          </cell>
          <cell r="D102">
            <v>25000</v>
          </cell>
          <cell r="E102">
            <v>500</v>
          </cell>
        </row>
        <row r="103">
          <cell r="A103" t="str">
            <v>FIC</v>
          </cell>
          <cell r="B103" t="str">
            <v>%</v>
          </cell>
          <cell r="C103">
            <v>1.7500000000000002E-2</v>
          </cell>
          <cell r="D103">
            <v>25000</v>
          </cell>
          <cell r="E103">
            <v>437.50000000000006</v>
          </cell>
        </row>
        <row r="104">
          <cell r="A104" t="str">
            <v>ICBF</v>
          </cell>
          <cell r="B104" t="str">
            <v>%</v>
          </cell>
          <cell r="C104">
            <v>0.03</v>
          </cell>
          <cell r="D104">
            <v>25000</v>
          </cell>
          <cell r="E104">
            <v>750</v>
          </cell>
        </row>
        <row r="106">
          <cell r="A106" t="str">
            <v>DOTACIÓN</v>
          </cell>
          <cell r="B106" t="str">
            <v>%</v>
          </cell>
          <cell r="C106">
            <v>5.28E-2</v>
          </cell>
          <cell r="D106">
            <v>25000</v>
          </cell>
          <cell r="E106">
            <v>1320</v>
          </cell>
        </row>
        <row r="108">
          <cell r="A108" t="str">
            <v>Incremento Salarial - TOTAL</v>
          </cell>
          <cell r="B108" t="str">
            <v>%</v>
          </cell>
          <cell r="C108">
            <v>0.85</v>
          </cell>
        </row>
        <row r="109">
          <cell r="A109" t="str">
            <v>Valor Unitario</v>
          </cell>
          <cell r="D109" t="str">
            <v>(Día)</v>
          </cell>
          <cell r="E109">
            <v>46250</v>
          </cell>
        </row>
        <row r="110">
          <cell r="A110" t="str">
            <v>Valor Unitario</v>
          </cell>
          <cell r="D110" t="str">
            <v>(Hora)</v>
          </cell>
          <cell r="E110">
            <v>5781.25</v>
          </cell>
        </row>
        <row r="112">
          <cell r="A112" t="str">
            <v>5. Topografo (Inc. Prest.)</v>
          </cell>
        </row>
        <row r="113">
          <cell r="A113" t="str">
            <v>DESCRIPCIÓN</v>
          </cell>
          <cell r="B113" t="str">
            <v>UNIDAD</v>
          </cell>
          <cell r="C113" t="str">
            <v>CANT</v>
          </cell>
          <cell r="D113" t="str">
            <v>V/r UNITARIO</v>
          </cell>
          <cell r="E113" t="str">
            <v>V/r PARCIAL</v>
          </cell>
        </row>
        <row r="114">
          <cell r="A114" t="str">
            <v xml:space="preserve">TOPOGRAFO </v>
          </cell>
          <cell r="B114" t="str">
            <v>DIA</v>
          </cell>
          <cell r="C114">
            <v>1</v>
          </cell>
          <cell r="D114">
            <v>45000</v>
          </cell>
          <cell r="E114">
            <v>45000</v>
          </cell>
        </row>
        <row r="116">
          <cell r="A116" t="str">
            <v>PRESTACIONES SOCIALES</v>
          </cell>
        </row>
        <row r="117">
          <cell r="A117" t="str">
            <v>Subsidio de transporte</v>
          </cell>
          <cell r="B117" t="str">
            <v>%</v>
          </cell>
          <cell r="C117">
            <v>0.1169</v>
          </cell>
          <cell r="D117">
            <v>45000</v>
          </cell>
          <cell r="E117">
            <v>5260.5</v>
          </cell>
        </row>
        <row r="118">
          <cell r="A118" t="str">
            <v>Cesantias</v>
          </cell>
          <cell r="B118" t="str">
            <v>%</v>
          </cell>
          <cell r="C118">
            <v>8.3299999999999999E-2</v>
          </cell>
          <cell r="D118">
            <v>45000</v>
          </cell>
          <cell r="E118">
            <v>3748.5</v>
          </cell>
        </row>
        <row r="119">
          <cell r="A119" t="str">
            <v>Intereses de cesantias</v>
          </cell>
          <cell r="B119" t="str">
            <v>%</v>
          </cell>
          <cell r="C119">
            <v>0.01</v>
          </cell>
          <cell r="D119">
            <v>45000</v>
          </cell>
          <cell r="E119">
            <v>450</v>
          </cell>
        </row>
        <row r="120">
          <cell r="A120" t="str">
            <v>Prima legal</v>
          </cell>
          <cell r="B120" t="str">
            <v>%</v>
          </cell>
          <cell r="C120">
            <v>8.3299999999999999E-2</v>
          </cell>
          <cell r="D120">
            <v>45000</v>
          </cell>
          <cell r="E120">
            <v>3748.5</v>
          </cell>
        </row>
        <row r="121">
          <cell r="A121" t="str">
            <v>Vacaciones</v>
          </cell>
          <cell r="B121" t="str">
            <v>%</v>
          </cell>
          <cell r="C121">
            <v>4.1599999999999998E-2</v>
          </cell>
          <cell r="D121">
            <v>45000</v>
          </cell>
          <cell r="E121">
            <v>1872</v>
          </cell>
        </row>
        <row r="122">
          <cell r="A122" t="str">
            <v>Seguridad Social</v>
          </cell>
          <cell r="B122" t="str">
            <v>%</v>
          </cell>
          <cell r="C122">
            <v>0.35460000000000003</v>
          </cell>
          <cell r="D122">
            <v>45000</v>
          </cell>
          <cell r="E122">
            <v>15957.000000000002</v>
          </cell>
        </row>
        <row r="124">
          <cell r="A124" t="str">
            <v>APORTES PARAFISCALES:</v>
          </cell>
        </row>
        <row r="125">
          <cell r="A125" t="str">
            <v>Caja de compesnacion familiar</v>
          </cell>
          <cell r="B125" t="str">
            <v>%</v>
          </cell>
          <cell r="C125">
            <v>0.04</v>
          </cell>
          <cell r="D125">
            <v>45000</v>
          </cell>
          <cell r="E125">
            <v>1800</v>
          </cell>
        </row>
        <row r="126">
          <cell r="A126" t="str">
            <v>Sena</v>
          </cell>
          <cell r="B126" t="str">
            <v>%</v>
          </cell>
          <cell r="C126">
            <v>0.02</v>
          </cell>
          <cell r="D126">
            <v>45000</v>
          </cell>
          <cell r="E126">
            <v>900</v>
          </cell>
        </row>
        <row r="127">
          <cell r="A127" t="str">
            <v>FIC</v>
          </cell>
          <cell r="B127" t="str">
            <v>%</v>
          </cell>
          <cell r="C127">
            <v>1.7500000000000002E-2</v>
          </cell>
          <cell r="D127">
            <v>45000</v>
          </cell>
          <cell r="E127">
            <v>787.50000000000011</v>
          </cell>
        </row>
        <row r="128">
          <cell r="A128" t="str">
            <v>ICBF</v>
          </cell>
          <cell r="B128" t="str">
            <v>%</v>
          </cell>
          <cell r="C128">
            <v>0.03</v>
          </cell>
          <cell r="D128">
            <v>45000</v>
          </cell>
          <cell r="E128">
            <v>1350</v>
          </cell>
        </row>
        <row r="130">
          <cell r="A130" t="str">
            <v>DOTACIÓN</v>
          </cell>
          <cell r="B130" t="str">
            <v>%</v>
          </cell>
          <cell r="C130">
            <v>5.28E-2</v>
          </cell>
          <cell r="D130">
            <v>45000</v>
          </cell>
          <cell r="E130">
            <v>2376</v>
          </cell>
        </row>
        <row r="132">
          <cell r="A132" t="str">
            <v>Incremento Salarial - TOTAL</v>
          </cell>
          <cell r="B132" t="str">
            <v>%</v>
          </cell>
          <cell r="C132">
            <v>0.85</v>
          </cell>
        </row>
        <row r="133">
          <cell r="A133" t="str">
            <v>Valor Unitario</v>
          </cell>
          <cell r="D133" t="str">
            <v>(Día)</v>
          </cell>
          <cell r="E133">
            <v>83250</v>
          </cell>
        </row>
        <row r="134">
          <cell r="A134" t="str">
            <v>Valor Unitario</v>
          </cell>
          <cell r="D134" t="str">
            <v>(Hora)</v>
          </cell>
          <cell r="E134">
            <v>10406.25</v>
          </cell>
        </row>
        <row r="136">
          <cell r="A136" t="str">
            <v>6. Dibujante (Inc. Prest.)</v>
          </cell>
        </row>
        <row r="137">
          <cell r="A137" t="str">
            <v>DESCRIPCIÓN</v>
          </cell>
          <cell r="B137" t="str">
            <v>UNIDAD</v>
          </cell>
          <cell r="C137" t="str">
            <v>CANT</v>
          </cell>
          <cell r="D137" t="str">
            <v>V/r UNITARIO</v>
          </cell>
          <cell r="E137" t="str">
            <v>V/r PARCIAL</v>
          </cell>
        </row>
        <row r="138">
          <cell r="A138" t="str">
            <v>DIBUJANTE</v>
          </cell>
          <cell r="B138" t="str">
            <v>DIA</v>
          </cell>
          <cell r="C138">
            <v>1</v>
          </cell>
          <cell r="D138">
            <v>25000</v>
          </cell>
          <cell r="E138">
            <v>25000</v>
          </cell>
        </row>
        <row r="140">
          <cell r="A140" t="str">
            <v>PRESTACIONES SOCIALES</v>
          </cell>
        </row>
        <row r="141">
          <cell r="A141" t="str">
            <v>Subsidio de transporte</v>
          </cell>
          <cell r="B141" t="str">
            <v>%</v>
          </cell>
          <cell r="C141">
            <v>0.1169</v>
          </cell>
          <cell r="D141">
            <v>25000</v>
          </cell>
          <cell r="E141">
            <v>2922.5</v>
          </cell>
        </row>
        <row r="142">
          <cell r="A142" t="str">
            <v>Cesantias</v>
          </cell>
          <cell r="B142" t="str">
            <v>%</v>
          </cell>
          <cell r="C142">
            <v>8.3299999999999999E-2</v>
          </cell>
          <cell r="D142">
            <v>25000</v>
          </cell>
          <cell r="E142">
            <v>2082.5</v>
          </cell>
        </row>
        <row r="143">
          <cell r="A143" t="str">
            <v>Intereses de cesantias</v>
          </cell>
          <cell r="B143" t="str">
            <v>%</v>
          </cell>
          <cell r="C143">
            <v>0.01</v>
          </cell>
          <cell r="D143">
            <v>25000</v>
          </cell>
          <cell r="E143">
            <v>250</v>
          </cell>
        </row>
        <row r="144">
          <cell r="A144" t="str">
            <v>Prima legal</v>
          </cell>
          <cell r="B144" t="str">
            <v>%</v>
          </cell>
          <cell r="C144">
            <v>8.3299999999999999E-2</v>
          </cell>
          <cell r="D144">
            <v>25000</v>
          </cell>
          <cell r="E144">
            <v>2082.5</v>
          </cell>
        </row>
        <row r="145">
          <cell r="A145" t="str">
            <v>Vacaciones</v>
          </cell>
          <cell r="B145" t="str">
            <v>%</v>
          </cell>
          <cell r="C145">
            <v>4.1599999999999998E-2</v>
          </cell>
          <cell r="D145">
            <v>25000</v>
          </cell>
          <cell r="E145">
            <v>1040</v>
          </cell>
        </row>
        <row r="146">
          <cell r="A146" t="str">
            <v>Seguridad Social</v>
          </cell>
          <cell r="B146" t="str">
            <v>%</v>
          </cell>
          <cell r="C146">
            <v>0.35460000000000003</v>
          </cell>
          <cell r="D146">
            <v>25000</v>
          </cell>
          <cell r="E146">
            <v>8865</v>
          </cell>
        </row>
        <row r="148">
          <cell r="A148" t="str">
            <v>APORTES PARAFISCALES:</v>
          </cell>
        </row>
        <row r="149">
          <cell r="A149" t="str">
            <v>Caja de compesnacion familiar</v>
          </cell>
          <cell r="B149" t="str">
            <v>%</v>
          </cell>
          <cell r="C149">
            <v>0.04</v>
          </cell>
          <cell r="D149">
            <v>25000</v>
          </cell>
          <cell r="E149">
            <v>1000</v>
          </cell>
        </row>
        <row r="150">
          <cell r="A150" t="str">
            <v>Sena</v>
          </cell>
          <cell r="B150" t="str">
            <v>%</v>
          </cell>
          <cell r="C150">
            <v>0.02</v>
          </cell>
          <cell r="D150">
            <v>25000</v>
          </cell>
          <cell r="E150">
            <v>500</v>
          </cell>
        </row>
        <row r="151">
          <cell r="A151" t="str">
            <v>FIC</v>
          </cell>
          <cell r="B151" t="str">
            <v>%</v>
          </cell>
          <cell r="C151">
            <v>1.7500000000000002E-2</v>
          </cell>
          <cell r="D151">
            <v>25000</v>
          </cell>
          <cell r="E151">
            <v>437.50000000000006</v>
          </cell>
        </row>
        <row r="152">
          <cell r="A152" t="str">
            <v>ICBF</v>
          </cell>
          <cell r="B152" t="str">
            <v>%</v>
          </cell>
          <cell r="C152">
            <v>0.03</v>
          </cell>
          <cell r="D152">
            <v>25000</v>
          </cell>
          <cell r="E152">
            <v>750</v>
          </cell>
        </row>
        <row r="154">
          <cell r="A154" t="str">
            <v>DOTACIÓN</v>
          </cell>
          <cell r="B154" t="str">
            <v>%</v>
          </cell>
          <cell r="C154">
            <v>5.28E-2</v>
          </cell>
          <cell r="D154">
            <v>25000</v>
          </cell>
          <cell r="E154">
            <v>1320</v>
          </cell>
        </row>
        <row r="156">
          <cell r="A156" t="str">
            <v>Incremento Salarial - TOTAL</v>
          </cell>
          <cell r="B156" t="str">
            <v>%</v>
          </cell>
          <cell r="C156">
            <v>0.85</v>
          </cell>
        </row>
        <row r="157">
          <cell r="A157" t="str">
            <v>Valor Unitario</v>
          </cell>
          <cell r="D157" t="str">
            <v>(Día)</v>
          </cell>
          <cell r="E157">
            <v>46250</v>
          </cell>
        </row>
        <row r="158">
          <cell r="A158" t="str">
            <v>Valor Unitario</v>
          </cell>
          <cell r="D158" t="str">
            <v>(Hora)</v>
          </cell>
          <cell r="E158">
            <v>5781.25</v>
          </cell>
        </row>
        <row r="160">
          <cell r="A160" t="str">
            <v>7. Ingeniero Elec (Inc. Prest.)</v>
          </cell>
        </row>
        <row r="161">
          <cell r="A161" t="str">
            <v>DESCRIPCIÓN</v>
          </cell>
          <cell r="B161" t="str">
            <v>UNIDAD</v>
          </cell>
          <cell r="C161" t="str">
            <v>CANT</v>
          </cell>
          <cell r="D161" t="str">
            <v>V/r UNITARIO</v>
          </cell>
          <cell r="E161" t="str">
            <v>V/r PARCIAL</v>
          </cell>
        </row>
        <row r="162">
          <cell r="A162" t="str">
            <v>INGENIERO</v>
          </cell>
          <cell r="B162" t="str">
            <v>DIA</v>
          </cell>
          <cell r="C162">
            <v>1</v>
          </cell>
          <cell r="D162">
            <v>53333</v>
          </cell>
          <cell r="E162">
            <v>53333</v>
          </cell>
        </row>
        <row r="164">
          <cell r="A164" t="str">
            <v>PRESTACIONES SOCIALES</v>
          </cell>
        </row>
        <row r="165">
          <cell r="A165" t="str">
            <v>Subsidio de transporte</v>
          </cell>
          <cell r="B165" t="str">
            <v>%</v>
          </cell>
          <cell r="C165">
            <v>0.1169</v>
          </cell>
          <cell r="D165">
            <v>53333</v>
          </cell>
          <cell r="E165">
            <v>6234.6277</v>
          </cell>
        </row>
        <row r="166">
          <cell r="A166" t="str">
            <v>Cesantias</v>
          </cell>
          <cell r="B166" t="str">
            <v>%</v>
          </cell>
          <cell r="C166">
            <v>8.3299999999999999E-2</v>
          </cell>
          <cell r="D166">
            <v>53333</v>
          </cell>
          <cell r="E166">
            <v>4442.6388999999999</v>
          </cell>
        </row>
        <row r="167">
          <cell r="A167" t="str">
            <v>Intereses de cesantias</v>
          </cell>
          <cell r="B167" t="str">
            <v>%</v>
          </cell>
          <cell r="C167">
            <v>0.01</v>
          </cell>
          <cell r="D167">
            <v>53333</v>
          </cell>
          <cell r="E167">
            <v>533.33000000000004</v>
          </cell>
        </row>
        <row r="168">
          <cell r="A168" t="str">
            <v>Prima legal</v>
          </cell>
          <cell r="B168" t="str">
            <v>%</v>
          </cell>
          <cell r="C168">
            <v>8.3299999999999999E-2</v>
          </cell>
          <cell r="D168">
            <v>53333</v>
          </cell>
          <cell r="E168">
            <v>4442.6388999999999</v>
          </cell>
        </row>
        <row r="169">
          <cell r="A169" t="str">
            <v>Vacaciones</v>
          </cell>
          <cell r="B169" t="str">
            <v>%</v>
          </cell>
          <cell r="C169">
            <v>4.1599999999999998E-2</v>
          </cell>
          <cell r="D169">
            <v>53333</v>
          </cell>
          <cell r="E169">
            <v>2218.6527999999998</v>
          </cell>
        </row>
        <row r="170">
          <cell r="A170" t="str">
            <v>Seguridad Social</v>
          </cell>
          <cell r="B170" t="str">
            <v>%</v>
          </cell>
          <cell r="C170">
            <v>0.35460000000000003</v>
          </cell>
          <cell r="D170">
            <v>53333</v>
          </cell>
          <cell r="E170">
            <v>18911.881800000003</v>
          </cell>
        </row>
        <row r="172">
          <cell r="A172" t="str">
            <v>APORTES PARAFISCALES:</v>
          </cell>
        </row>
        <row r="173">
          <cell r="A173" t="str">
            <v>Caja de compesnacion familiar</v>
          </cell>
          <cell r="B173" t="str">
            <v>%</v>
          </cell>
          <cell r="C173">
            <v>0.04</v>
          </cell>
          <cell r="D173">
            <v>53333</v>
          </cell>
          <cell r="E173">
            <v>2133.3200000000002</v>
          </cell>
        </row>
        <row r="174">
          <cell r="A174" t="str">
            <v>Sena</v>
          </cell>
          <cell r="B174" t="str">
            <v>%</v>
          </cell>
          <cell r="C174">
            <v>0.02</v>
          </cell>
          <cell r="D174">
            <v>53333</v>
          </cell>
          <cell r="E174">
            <v>1066.6600000000001</v>
          </cell>
        </row>
        <row r="175">
          <cell r="A175" t="str">
            <v>FIC</v>
          </cell>
          <cell r="B175" t="str">
            <v>%</v>
          </cell>
          <cell r="C175">
            <v>1.7500000000000002E-2</v>
          </cell>
          <cell r="D175">
            <v>53333</v>
          </cell>
          <cell r="E175">
            <v>933.3275000000001</v>
          </cell>
        </row>
        <row r="176">
          <cell r="A176" t="str">
            <v>ICBF</v>
          </cell>
          <cell r="B176" t="str">
            <v>%</v>
          </cell>
          <cell r="C176">
            <v>0.03</v>
          </cell>
          <cell r="D176">
            <v>53333</v>
          </cell>
          <cell r="E176">
            <v>1599.99</v>
          </cell>
        </row>
        <row r="178">
          <cell r="A178" t="str">
            <v>DOTACIÓN</v>
          </cell>
          <cell r="B178" t="str">
            <v>%</v>
          </cell>
          <cell r="C178">
            <v>5.28E-2</v>
          </cell>
          <cell r="D178">
            <v>53333</v>
          </cell>
          <cell r="E178">
            <v>2815.9823999999999</v>
          </cell>
        </row>
        <row r="180">
          <cell r="A180" t="str">
            <v>Incremento Salarial - TOTAL</v>
          </cell>
          <cell r="B180" t="str">
            <v>%</v>
          </cell>
          <cell r="C180">
            <v>0.85</v>
          </cell>
        </row>
        <row r="181">
          <cell r="A181" t="str">
            <v>Valor Unitario</v>
          </cell>
          <cell r="D181" t="str">
            <v>(Día)</v>
          </cell>
          <cell r="E181">
            <v>98666.05</v>
          </cell>
        </row>
        <row r="182">
          <cell r="A182" t="str">
            <v>Valor Unitario</v>
          </cell>
          <cell r="D182" t="str">
            <v>(Hora)</v>
          </cell>
          <cell r="E182">
            <v>12333.25625</v>
          </cell>
        </row>
        <row r="184">
          <cell r="A184" t="str">
            <v>MANO DE OBRA A</v>
          </cell>
        </row>
        <row r="185">
          <cell r="A185" t="str">
            <v>DESCRIPCIÓN</v>
          </cell>
          <cell r="B185" t="str">
            <v>UNIDAD</v>
          </cell>
          <cell r="C185" t="str">
            <v>CANT</v>
          </cell>
          <cell r="D185" t="str">
            <v>V/r UNITARIO</v>
          </cell>
          <cell r="E185" t="str">
            <v>V/r PARCIAL</v>
          </cell>
        </row>
        <row r="186">
          <cell r="A186" t="str">
            <v>Oficial (Incl. Prestaciones)</v>
          </cell>
          <cell r="B186" t="str">
            <v>Hr</v>
          </cell>
          <cell r="C186">
            <v>1</v>
          </cell>
          <cell r="D186">
            <v>7746.8750000000009</v>
          </cell>
          <cell r="E186">
            <v>7746.8750000000009</v>
          </cell>
        </row>
        <row r="187">
          <cell r="A187" t="str">
            <v>Ayudante (Incl. Prestaciones)</v>
          </cell>
          <cell r="B187" t="str">
            <v>Hr</v>
          </cell>
          <cell r="C187">
            <v>1</v>
          </cell>
          <cell r="D187">
            <v>4748.3333333333339</v>
          </cell>
          <cell r="E187">
            <v>4748.3333333333339</v>
          </cell>
        </row>
        <row r="189">
          <cell r="A189" t="str">
            <v>Valor Unitario</v>
          </cell>
          <cell r="D189" t="str">
            <v>(Hora)</v>
          </cell>
          <cell r="E189">
            <v>12495.208333333336</v>
          </cell>
        </row>
        <row r="191">
          <cell r="A191" t="str">
            <v>MANO DE OBRA - ELECTRICO</v>
          </cell>
        </row>
        <row r="192">
          <cell r="A192" t="str">
            <v>DESCRIPCIÓN</v>
          </cell>
          <cell r="B192" t="str">
            <v>UNIDAD</v>
          </cell>
          <cell r="C192" t="str">
            <v>CANT</v>
          </cell>
          <cell r="D192" t="str">
            <v>V/r UNITARIO</v>
          </cell>
          <cell r="E192" t="str">
            <v>V/r PARCIAL</v>
          </cell>
        </row>
        <row r="193">
          <cell r="A193" t="str">
            <v>Tecnico Elec (Inc. Prest.)</v>
          </cell>
          <cell r="B193" t="str">
            <v>Hr</v>
          </cell>
          <cell r="C193">
            <v>1.35</v>
          </cell>
          <cell r="D193">
            <v>8093.75</v>
          </cell>
          <cell r="E193">
            <v>10926.5625</v>
          </cell>
        </row>
        <row r="194">
          <cell r="A194" t="str">
            <v>Ayudante Elec (Inc. Prest.)</v>
          </cell>
          <cell r="B194" t="str">
            <v>Hr</v>
          </cell>
          <cell r="C194">
            <v>1.35</v>
          </cell>
          <cell r="D194">
            <v>5781.25</v>
          </cell>
          <cell r="E194">
            <v>7804.6875000000009</v>
          </cell>
        </row>
        <row r="195">
          <cell r="A195" t="str">
            <v>Dibujante (Inc. Prest.)</v>
          </cell>
          <cell r="B195" t="str">
            <v>Hr</v>
          </cell>
          <cell r="C195">
            <v>1.35</v>
          </cell>
          <cell r="D195">
            <v>5781.25</v>
          </cell>
          <cell r="E195">
            <v>7804.6875000000009</v>
          </cell>
        </row>
        <row r="196">
          <cell r="A196" t="str">
            <v>Topografo (Inc. Prest.)</v>
          </cell>
          <cell r="B196" t="str">
            <v>Hr</v>
          </cell>
          <cell r="C196">
            <v>1.35</v>
          </cell>
          <cell r="D196">
            <v>10406.25</v>
          </cell>
          <cell r="E196">
            <v>14048.437500000002</v>
          </cell>
        </row>
        <row r="197">
          <cell r="A197" t="str">
            <v>Ingeniero Elec (Inc. Prest.)</v>
          </cell>
          <cell r="B197" t="str">
            <v>Hr</v>
          </cell>
          <cell r="C197">
            <v>1.35</v>
          </cell>
          <cell r="D197">
            <v>12333.25625</v>
          </cell>
          <cell r="E197">
            <v>16649.895937500001</v>
          </cell>
        </row>
        <row r="198">
          <cell r="A198" t="str">
            <v>Valor Unitario</v>
          </cell>
          <cell r="D198" t="str">
            <v>(Hora)</v>
          </cell>
          <cell r="E198">
            <v>57234.270937499998</v>
          </cell>
        </row>
        <row r="200">
          <cell r="A200" t="str">
            <v>MANO DE OBRA - PINTURA</v>
          </cell>
        </row>
        <row r="201">
          <cell r="A201" t="str">
            <v>DESCRIPCIÓN</v>
          </cell>
          <cell r="B201" t="str">
            <v>UNIDAD</v>
          </cell>
          <cell r="C201" t="str">
            <v>CANT</v>
          </cell>
          <cell r="D201" t="str">
            <v>V/r UNITARIO</v>
          </cell>
          <cell r="E201" t="str">
            <v>V/r PARCIAL</v>
          </cell>
        </row>
        <row r="202">
          <cell r="A202" t="str">
            <v>Oficial - Acabados (Incl. Prestaciones)</v>
          </cell>
          <cell r="B202" t="str">
            <v>Hr</v>
          </cell>
          <cell r="C202">
            <v>1.1499999999999999</v>
          </cell>
          <cell r="D202">
            <v>7746.8750000000009</v>
          </cell>
          <cell r="E202">
            <v>8908.90625</v>
          </cell>
        </row>
        <row r="203">
          <cell r="A203" t="str">
            <v>Ayudante (Incl. Prestaciones)</v>
          </cell>
          <cell r="B203" t="str">
            <v>Hr</v>
          </cell>
          <cell r="C203">
            <v>1.1499999999999999</v>
          </cell>
          <cell r="D203">
            <v>4748.3333333333339</v>
          </cell>
          <cell r="E203">
            <v>5460.5833333333339</v>
          </cell>
        </row>
        <row r="205">
          <cell r="A205" t="str">
            <v>Valor Unitario</v>
          </cell>
          <cell r="D205" t="str">
            <v>(Hora)</v>
          </cell>
          <cell r="E205">
            <v>14369.489583333334</v>
          </cell>
        </row>
        <row r="207">
          <cell r="A207" t="str">
            <v>MANO DE OBRA - INST. HIDRAULICAS</v>
          </cell>
        </row>
        <row r="208">
          <cell r="A208" t="str">
            <v>DESCRIPCIÓN</v>
          </cell>
          <cell r="B208" t="str">
            <v>UNIDAD</v>
          </cell>
          <cell r="C208" t="str">
            <v>CANT</v>
          </cell>
          <cell r="D208" t="str">
            <v>V/r UNITARIO</v>
          </cell>
          <cell r="E208" t="str">
            <v>V/r PARCIAL</v>
          </cell>
        </row>
        <row r="209">
          <cell r="A209" t="str">
            <v>Oficial (Incl. Prestaciones)</v>
          </cell>
          <cell r="B209" t="str">
            <v>Hr</v>
          </cell>
          <cell r="C209">
            <v>1.1000000000000001</v>
          </cell>
          <cell r="D209">
            <v>7746.8750000000009</v>
          </cell>
          <cell r="E209">
            <v>8521.5625000000018</v>
          </cell>
        </row>
        <row r="210">
          <cell r="A210" t="str">
            <v>Ayudante (Incl. Prestaciones)</v>
          </cell>
          <cell r="B210" t="str">
            <v>Hr</v>
          </cell>
          <cell r="C210">
            <v>1.1000000000000001</v>
          </cell>
          <cell r="D210">
            <v>4748.3333333333339</v>
          </cell>
          <cell r="E210">
            <v>5223.1666666666679</v>
          </cell>
        </row>
        <row r="212">
          <cell r="A212" t="str">
            <v>Valor Unitario</v>
          </cell>
          <cell r="D212" t="str">
            <v>(Hora)</v>
          </cell>
          <cell r="E212">
            <v>13744.72916666667</v>
          </cell>
        </row>
        <row r="214">
          <cell r="A214" t="str">
            <v>MANO DE OBRA - CARPINTERIA MET.</v>
          </cell>
        </row>
        <row r="215">
          <cell r="A215" t="str">
            <v>DESCRIPCIÓN</v>
          </cell>
          <cell r="B215" t="str">
            <v>UNIDAD</v>
          </cell>
          <cell r="C215" t="str">
            <v>CANT</v>
          </cell>
          <cell r="D215" t="str">
            <v>V/r UNITARIO</v>
          </cell>
          <cell r="E215" t="str">
            <v>V/r PARCIAL</v>
          </cell>
        </row>
        <row r="216">
          <cell r="A216" t="str">
            <v>Oficial (Incl. Prestaciones)</v>
          </cell>
          <cell r="B216" t="str">
            <v>Hr</v>
          </cell>
          <cell r="C216">
            <v>1.2</v>
          </cell>
          <cell r="D216">
            <v>7746.8750000000009</v>
          </cell>
          <cell r="E216">
            <v>9296.25</v>
          </cell>
        </row>
        <row r="217">
          <cell r="A217" t="str">
            <v>Ayudante (Incl. Prestaciones)</v>
          </cell>
          <cell r="B217" t="str">
            <v>Hr</v>
          </cell>
          <cell r="C217">
            <v>1.2</v>
          </cell>
          <cell r="D217">
            <v>4748.3333333333339</v>
          </cell>
          <cell r="E217">
            <v>5698.0000000000009</v>
          </cell>
        </row>
        <row r="219">
          <cell r="A219" t="str">
            <v>MANO OBRA CARPINTERIA MET.</v>
          </cell>
          <cell r="B219" t="str">
            <v>Vr. Unit.</v>
          </cell>
          <cell r="D219" t="str">
            <v>(Hora)</v>
          </cell>
          <cell r="E219">
            <v>14994.25</v>
          </cell>
        </row>
        <row r="221">
          <cell r="A221" t="str">
            <v>MANO DE OBRA - VÌAS - ASFALTO</v>
          </cell>
        </row>
        <row r="222">
          <cell r="A222" t="str">
            <v>DESCRIPCIÓN</v>
          </cell>
          <cell r="B222" t="str">
            <v>UNIDAD</v>
          </cell>
          <cell r="C222" t="str">
            <v>CANT</v>
          </cell>
          <cell r="D222" t="str">
            <v>V/r UNITARIO</v>
          </cell>
          <cell r="E222" t="str">
            <v>V/r PARCIAL</v>
          </cell>
        </row>
        <row r="223">
          <cell r="A223" t="str">
            <v>Oficial (Incl. Prestaciones)</v>
          </cell>
          <cell r="B223" t="str">
            <v>Hr</v>
          </cell>
          <cell r="C223">
            <v>1.4</v>
          </cell>
          <cell r="D223">
            <v>7746.8750000000009</v>
          </cell>
          <cell r="E223">
            <v>10845.625</v>
          </cell>
        </row>
        <row r="224">
          <cell r="A224" t="str">
            <v>Ayudante (Incl. Prestaciones)</v>
          </cell>
          <cell r="B224" t="str">
            <v>Hr</v>
          </cell>
          <cell r="C224">
            <v>1.4</v>
          </cell>
          <cell r="D224">
            <v>4748.3333333333339</v>
          </cell>
          <cell r="E224">
            <v>6647.666666666667</v>
          </cell>
        </row>
        <row r="226">
          <cell r="A226" t="str">
            <v>Valor Unitario</v>
          </cell>
          <cell r="D226" t="str">
            <v>(Hora)</v>
          </cell>
          <cell r="E226">
            <v>17493.291666666668</v>
          </cell>
        </row>
      </sheetData>
      <sheetData sheetId="1" refreshError="1"/>
      <sheetData sheetId="2"/>
      <sheetData sheetId="3"/>
      <sheetData sheetId="4"/>
      <sheetData sheetId="5"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TA CECILIA"/>
      <sheetName val="Hoja1"/>
      <sheetName val="Hoja2"/>
      <sheetName val="ESTADO RED"/>
    </sheetNames>
    <sheetDataSet>
      <sheetData sheetId="0"/>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t="str">
            <v/>
          </cell>
          <cell r="C258" t="str">
            <v/>
          </cell>
          <cell r="D258" t="str">
            <v>VICTOR HERNANDEZ SALCEDO</v>
          </cell>
          <cell r="E258" t="str">
            <v>CR 28 45 27</v>
          </cell>
        </row>
        <row r="259">
          <cell r="A259">
            <v>6200002</v>
          </cell>
          <cell r="B259" t="str">
            <v/>
          </cell>
          <cell r="C259" t="str">
            <v/>
          </cell>
          <cell r="D259" t="str">
            <v>BETTY ALVAREZ</v>
          </cell>
          <cell r="E259" t="str">
            <v>CR 28B 44 10</v>
          </cell>
        </row>
        <row r="260">
          <cell r="A260">
            <v>6200222</v>
          </cell>
          <cell r="B260" t="str">
            <v/>
          </cell>
          <cell r="C260" t="str">
            <v/>
          </cell>
          <cell r="D260" t="str">
            <v>MARIA SALOM TUIRAN</v>
          </cell>
          <cell r="E260" t="str">
            <v>CL 43A 28 40</v>
          </cell>
        </row>
        <row r="261">
          <cell r="A261">
            <v>6200227</v>
          </cell>
          <cell r="B261" t="str">
            <v/>
          </cell>
          <cell r="C261" t="str">
            <v/>
          </cell>
          <cell r="D261" t="str">
            <v>GABRIEL JIMENEZ ORDONEZ</v>
          </cell>
          <cell r="E261" t="str">
            <v>CL 40 27 25</v>
          </cell>
        </row>
      </sheetData>
      <sheetData sheetId="2"/>
      <sheetData sheetId="3"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es"/>
      <sheetName val="otros"/>
      <sheetName val="INDICE"/>
      <sheetName val="interventoria"/>
      <sheetName val="REMOCION DERRUMBES"/>
      <sheetName val="200.1"/>
      <sheetName val="200.2"/>
      <sheetName val="200P ROCERIA"/>
      <sheetName val="201.1P y 201.5P EDIF M2"/>
      <sheetName val="201.2P  DEMESTRU.OXI"/>
      <sheetName val="201.3P dem PIO AND BOR"/>
      <sheetName val="201.4P y 201.10P Obst"/>
      <sheetName val="201.6P ciclopeo"/>
      <sheetName val="201.7P PAV"/>
      <sheetName val="201.8P EST MET"/>
      <sheetName val="201.9ARB"/>
      <sheetName val="201.11"/>
      <sheetName val="201.12ALC"/>
      <sheetName val="201.13CERC"/>
      <sheetName val="201.14"/>
      <sheetName val="210.1"/>
      <sheetName val="210.2"/>
      <sheetName val="210.2 OTRA"/>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20.3"/>
      <sheetName val="320.4"/>
      <sheetName val="330.1"/>
      <sheetName val="330.2"/>
      <sheetName val="340.1-02"/>
      <sheetName val="340.2"/>
      <sheetName val="340.3"/>
      <sheetName val="341.1"/>
      <sheetName val="341.2"/>
      <sheetName val="342P"/>
      <sheetName val="343.P"/>
      <sheetName val="344.P"/>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PREP VIA"/>
      <sheetName val="440.2PREP VIA "/>
      <sheetName val="440.3PREP VIA  "/>
      <sheetName val="440.4"/>
      <sheetName val="441.1"/>
      <sheetName val="441.1P COMPRADA"/>
      <sheetName val="441.2"/>
      <sheetName val="441.2P COMPRADA"/>
      <sheetName val="441.3P COMPRADA "/>
      <sheetName val="441.4"/>
      <sheetName val="450.1"/>
      <sheetName val="450.1P COMPRADA"/>
      <sheetName val="450.2"/>
      <sheetName val="450.2P COMPRADA"/>
      <sheetName val="450.3"/>
      <sheetName val="450.3P COMPRADA"/>
      <sheetName val="450.4"/>
      <sheetName val="450.4P COMPRADA"/>
      <sheetName val="450.5"/>
      <sheetName val="451.1"/>
      <sheetName val="451.1 COMPRADA"/>
      <sheetName val="451.2 COMPRADA "/>
      <sheetName val="451.3P COMPRADA  "/>
      <sheetName val="451.3 COMPRADA"/>
      <sheetName val="452.1"/>
      <sheetName val="452.1P COMPRADA"/>
      <sheetName val="452.2"/>
      <sheetName val="452.2P COMPRADA"/>
      <sheetName val="452.3"/>
      <sheetName val="452.3P COMPRADA"/>
      <sheetName val="452.4"/>
      <sheetName val="452.4 COMPRADA"/>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
      <sheetName val="632P"/>
      <sheetName val="640.1"/>
      <sheetName val="640.2"/>
      <sheetName val="640.3"/>
      <sheetName val="64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4"/>
      <sheetName val="675.1"/>
      <sheetName val="675.2"/>
      <sheetName val="675.3"/>
      <sheetName val="676"/>
      <sheetName val="680.1P"/>
      <sheetName val="680.2"/>
      <sheetName val="680.3"/>
      <sheetName val="680P"/>
      <sheetName val="681"/>
      <sheetName val="682"/>
      <sheetName val="683P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00P"/>
      <sheetName val="810.1"/>
      <sheetName val="810.1P"/>
      <sheetName val="810.2"/>
      <sheetName val="815P"/>
      <sheetName val="900.1"/>
      <sheetName val="900.2"/>
      <sheetName val="900.3"/>
    </sheetNames>
    <sheetDataSet>
      <sheetData sheetId="0" refreshError="1"/>
      <sheetData sheetId="1" refreshError="1"/>
      <sheetData sheetId="2" refreshError="1"/>
      <sheetData sheetId="3">
        <row r="3">
          <cell r="B3">
            <v>200</v>
          </cell>
          <cell r="C3" t="str">
            <v>200P1</v>
          </cell>
          <cell r="D3" t="str">
            <v>LOCALIZACION ESTRUCTURAS</v>
          </cell>
          <cell r="E3" t="str">
            <v>M²</v>
          </cell>
          <cell r="F3" t="e">
            <v>#REF!</v>
          </cell>
        </row>
        <row r="4">
          <cell r="C4" t="str">
            <v>200P2</v>
          </cell>
          <cell r="D4" t="str">
            <v>LOCALIZACION CARRETERAS</v>
          </cell>
          <cell r="E4" t="str">
            <v>ML</v>
          </cell>
          <cell r="F4" t="e">
            <v>#REF!</v>
          </cell>
        </row>
        <row r="5">
          <cell r="C5">
            <v>200.1</v>
          </cell>
          <cell r="D5" t="str">
            <v xml:space="preserve"> DESMONTE Y LIMPIEZA EN BOSQUE           </v>
          </cell>
          <cell r="E5" t="str">
            <v xml:space="preserve"> HA</v>
          </cell>
          <cell r="F5">
            <v>1629419</v>
          </cell>
        </row>
        <row r="6">
          <cell r="C6">
            <v>200.2</v>
          </cell>
          <cell r="D6" t="str">
            <v xml:space="preserve">DESMONTE Y LIMPIEZA EN ZONAS NO BOSCOSAS           </v>
          </cell>
          <cell r="E6" t="str">
            <v xml:space="preserve"> HA</v>
          </cell>
          <cell r="F6">
            <v>630187.78440041677</v>
          </cell>
        </row>
        <row r="7">
          <cell r="C7" t="str">
            <v>200P3</v>
          </cell>
          <cell r="D7" t="str">
            <v>ROCERIA</v>
          </cell>
          <cell r="E7" t="str">
            <v>HA</v>
          </cell>
          <cell r="F7">
            <v>290916.69778572919</v>
          </cell>
        </row>
        <row r="8">
          <cell r="B8">
            <v>201</v>
          </cell>
          <cell r="C8" t="str">
            <v>201,1P Y 201.5P</v>
          </cell>
          <cell r="D8" t="str">
            <v>DEMOLICIÓN DE EDIFICACIONES.</v>
          </cell>
          <cell r="E8" t="str">
            <v>M²</v>
          </cell>
          <cell r="F8">
            <v>3750</v>
          </cell>
        </row>
        <row r="9">
          <cell r="A9" t="str">
            <v>201.2P</v>
          </cell>
          <cell r="B9">
            <v>201</v>
          </cell>
          <cell r="C9" t="str">
            <v>201,2P Y 201.6P</v>
          </cell>
          <cell r="D9" t="str">
            <v>DEMOLICION DE ESTRUCTURAS</v>
          </cell>
          <cell r="E9" t="str">
            <v>M³</v>
          </cell>
          <cell r="F9">
            <v>105947</v>
          </cell>
        </row>
        <row r="10">
          <cell r="B10">
            <v>201</v>
          </cell>
          <cell r="C10" t="str">
            <v>201,2P</v>
          </cell>
          <cell r="D10" t="str">
            <v>DEMOLICION DE ESTRUCTURAS (CONCRETO CICLOPEO)</v>
          </cell>
          <cell r="E10" t="str">
            <v>M³</v>
          </cell>
          <cell r="F10">
            <v>98740</v>
          </cell>
        </row>
        <row r="11">
          <cell r="B11">
            <v>201</v>
          </cell>
          <cell r="C11" t="str">
            <v>201,2P</v>
          </cell>
          <cell r="D11" t="str">
            <v>DEMOLICION DE ESTRUCTURAS (CONCRETO REFORZADO)</v>
          </cell>
          <cell r="E11" t="str">
            <v>M³</v>
          </cell>
          <cell r="F11" t="e">
            <v>#REF!</v>
          </cell>
        </row>
        <row r="12">
          <cell r="A12" t="str">
            <v>201.3P</v>
          </cell>
          <cell r="B12">
            <v>201</v>
          </cell>
          <cell r="C12" t="str">
            <v>201,3P</v>
          </cell>
          <cell r="D12" t="str">
            <v xml:space="preserve">DEMOLICION PISOS, ANDENES Y BORDILLOS DE CONCRETO.  </v>
          </cell>
          <cell r="E12" t="str">
            <v>M³</v>
          </cell>
          <cell r="F12">
            <v>44627</v>
          </cell>
        </row>
        <row r="13">
          <cell r="A13" t="str">
            <v>201.7P</v>
          </cell>
          <cell r="B13">
            <v>201</v>
          </cell>
          <cell r="C13" t="str">
            <v>201.7P</v>
          </cell>
          <cell r="D13" t="str">
            <v xml:space="preserve">DEMOLICION DE PAVIMENTOS DE CONCRETO.    </v>
          </cell>
          <cell r="E13" t="str">
            <v>M³</v>
          </cell>
          <cell r="F13">
            <v>62173</v>
          </cell>
        </row>
        <row r="14">
          <cell r="B14">
            <v>201</v>
          </cell>
          <cell r="C14">
            <v>201.4</v>
          </cell>
          <cell r="D14" t="str">
            <v xml:space="preserve">DEMOLICION DE OBSTACULOS.   </v>
          </cell>
          <cell r="E14" t="str">
            <v>M³</v>
          </cell>
          <cell r="F14" t="e">
            <v>#REF!</v>
          </cell>
        </row>
        <row r="15">
          <cell r="B15">
            <v>201</v>
          </cell>
          <cell r="C15" t="str">
            <v>201,8P</v>
          </cell>
          <cell r="D15" t="str">
            <v xml:space="preserve">DESMONTAJE Y TRASLADO DE ESTRUCTURAS METALICAS. </v>
          </cell>
          <cell r="E15" t="str">
            <v>KG</v>
          </cell>
          <cell r="F15">
            <v>453</v>
          </cell>
        </row>
        <row r="16">
          <cell r="B16">
            <v>201</v>
          </cell>
          <cell r="C16">
            <v>201.9</v>
          </cell>
          <cell r="D16" t="str">
            <v xml:space="preserve">REMOCION DE ESPECIES VEGETALES    </v>
          </cell>
          <cell r="E16" t="str">
            <v>U</v>
          </cell>
          <cell r="F16">
            <v>254277</v>
          </cell>
        </row>
        <row r="17">
          <cell r="B17">
            <v>201</v>
          </cell>
          <cell r="C17" t="str">
            <v>201,10 Y 201.15</v>
          </cell>
          <cell r="D17" t="str">
            <v>REMOCION DE OBSTACULOS</v>
          </cell>
          <cell r="E17" t="str">
            <v>U Y ML</v>
          </cell>
          <cell r="F17">
            <v>0</v>
          </cell>
        </row>
        <row r="18">
          <cell r="B18">
            <v>201</v>
          </cell>
          <cell r="C18">
            <v>201.11</v>
          </cell>
          <cell r="D18" t="str">
            <v xml:space="preserve">REMOCION SERVICIOS EXISTENTES    </v>
          </cell>
          <cell r="E18" t="str">
            <v>U</v>
          </cell>
          <cell r="F18">
            <v>0</v>
          </cell>
        </row>
        <row r="19">
          <cell r="A19">
            <v>201.12</v>
          </cell>
          <cell r="B19">
            <v>201</v>
          </cell>
          <cell r="C19">
            <v>201.12</v>
          </cell>
          <cell r="D19" t="str">
            <v>REMOCION DE ALCANTARILLAS</v>
          </cell>
          <cell r="E19" t="str">
            <v>ML</v>
          </cell>
          <cell r="F19">
            <v>29253</v>
          </cell>
        </row>
        <row r="20">
          <cell r="B20">
            <v>201</v>
          </cell>
          <cell r="C20">
            <v>201.13</v>
          </cell>
          <cell r="D20" t="str">
            <v xml:space="preserve">REMOCION DE CERCAS DE ALAMBRE       </v>
          </cell>
          <cell r="E20" t="str">
            <v>ML</v>
          </cell>
          <cell r="F20">
            <v>2397</v>
          </cell>
        </row>
        <row r="21">
          <cell r="B21">
            <v>201</v>
          </cell>
          <cell r="C21">
            <v>201.14</v>
          </cell>
          <cell r="D21" t="str">
            <v xml:space="preserve">REMOCION SERVICIOS EXISTENTES </v>
          </cell>
          <cell r="E21" t="str">
            <v>ML</v>
          </cell>
          <cell r="F21">
            <v>0</v>
          </cell>
        </row>
        <row r="22">
          <cell r="A22">
            <v>210.1</v>
          </cell>
          <cell r="B22">
            <v>210</v>
          </cell>
          <cell r="C22">
            <v>210.1</v>
          </cell>
          <cell r="D22" t="str">
            <v>EXCAVACIÓN SIN CLASIFICAR DE LA EXPLANACIÓN, CANALES Y PRÉSTAMOS</v>
          </cell>
          <cell r="E22" t="str">
            <v>M³</v>
          </cell>
          <cell r="F22">
            <v>5104</v>
          </cell>
        </row>
        <row r="23">
          <cell r="C23">
            <v>210.2</v>
          </cell>
          <cell r="D23" t="str">
            <v xml:space="preserve">EXCAVACION EN ROCA DE LA EXPLANACION, CANALES Y PRESTAMOS </v>
          </cell>
          <cell r="E23" t="str">
            <v>M³</v>
          </cell>
          <cell r="F23">
            <v>21755</v>
          </cell>
        </row>
        <row r="24">
          <cell r="C24" t="str">
            <v>210,2 OTRA</v>
          </cell>
          <cell r="D24" t="str">
            <v xml:space="preserve"> EXCAVACION EN ROCA DE LA EXPLANACION, CANALES Y PRESTAMOS (sin explosivos)        </v>
          </cell>
          <cell r="E24" t="str">
            <v>M³</v>
          </cell>
          <cell r="F24">
            <v>13010</v>
          </cell>
        </row>
        <row r="25">
          <cell r="C25">
            <v>210.3</v>
          </cell>
          <cell r="D25" t="str">
            <v xml:space="preserve">EXCAVACION EN MATERIAL COMUN DE LA EXPLANACION, CANALES Y PRESTAMOS         </v>
          </cell>
          <cell r="E25" t="str">
            <v>M³</v>
          </cell>
          <cell r="F25">
            <v>4430</v>
          </cell>
        </row>
        <row r="26">
          <cell r="A26">
            <v>211</v>
          </cell>
          <cell r="B26">
            <v>211</v>
          </cell>
          <cell r="C26">
            <v>211</v>
          </cell>
          <cell r="D26" t="str">
            <v>REMOCION DE DERRUMBES</v>
          </cell>
          <cell r="E26" t="str">
            <v>M³</v>
          </cell>
          <cell r="F26">
            <v>2923</v>
          </cell>
        </row>
        <row r="27">
          <cell r="C27">
            <v>220</v>
          </cell>
          <cell r="D27" t="str">
            <v>TERRAPLEN</v>
          </cell>
          <cell r="E27" t="str">
            <v>M³</v>
          </cell>
          <cell r="F27">
            <v>5492</v>
          </cell>
        </row>
        <row r="28">
          <cell r="A28">
            <v>221.1</v>
          </cell>
          <cell r="B28">
            <v>221</v>
          </cell>
          <cell r="C28">
            <v>221.1</v>
          </cell>
          <cell r="D28" t="str">
            <v>PEDRAPLEN COMPACTO</v>
          </cell>
          <cell r="E28" t="str">
            <v>M³</v>
          </cell>
          <cell r="F28">
            <v>7936</v>
          </cell>
        </row>
        <row r="29">
          <cell r="C29">
            <v>221.2</v>
          </cell>
          <cell r="D29" t="str">
            <v>PEDRAPLEN SUELTO</v>
          </cell>
          <cell r="E29" t="str">
            <v>M³</v>
          </cell>
          <cell r="F29">
            <v>5221</v>
          </cell>
        </row>
        <row r="30">
          <cell r="C30" t="str">
            <v>225P</v>
          </cell>
          <cell r="D30" t="str">
            <v xml:space="preserve">CONFORMACION DE BOTADERO O ESCOMBRERAS </v>
          </cell>
          <cell r="E30" t="str">
            <v>M³</v>
          </cell>
          <cell r="F30">
            <v>1612</v>
          </cell>
        </row>
        <row r="31">
          <cell r="C31">
            <v>230.1</v>
          </cell>
          <cell r="D31" t="str">
            <v>MEJORAMIENTO DE LA SUBRASANTE INVOLUCRA SUELO EXISTENTE</v>
          </cell>
          <cell r="E31" t="str">
            <v>M²</v>
          </cell>
          <cell r="F31">
            <v>368</v>
          </cell>
        </row>
        <row r="32">
          <cell r="C32">
            <v>230.2</v>
          </cell>
          <cell r="D32" t="str">
            <v>MEJORAMIENTO DE LA SUBRASANTE ADICIONANDO MATERIAL</v>
          </cell>
          <cell r="E32" t="str">
            <v>M³</v>
          </cell>
          <cell r="F32">
            <v>8507</v>
          </cell>
        </row>
        <row r="33">
          <cell r="C33">
            <v>310</v>
          </cell>
          <cell r="D33" t="str">
            <v>CONFORMACION DE LA CALZADA EXISTENTE</v>
          </cell>
          <cell r="E33" t="str">
            <v>M²</v>
          </cell>
          <cell r="F33">
            <v>434</v>
          </cell>
        </row>
        <row r="34">
          <cell r="C34">
            <v>311</v>
          </cell>
          <cell r="D34" t="str">
            <v>AFIRMADO</v>
          </cell>
          <cell r="E34" t="str">
            <v>M³</v>
          </cell>
          <cell r="F34">
            <v>67396</v>
          </cell>
        </row>
        <row r="35">
          <cell r="C35" t="str">
            <v>311P1</v>
          </cell>
          <cell r="D35" t="str">
            <v>AFIRMADO ESTABILIZADO CON CEMENTO</v>
          </cell>
          <cell r="E35" t="str">
            <v>M³</v>
          </cell>
          <cell r="F35">
            <v>61223</v>
          </cell>
        </row>
        <row r="36">
          <cell r="C36" t="str">
            <v>311P2</v>
          </cell>
          <cell r="D36" t="str">
            <v>AFIRMADO ESTABILIZADO CON CAL</v>
          </cell>
          <cell r="E36" t="str">
            <v>M³</v>
          </cell>
          <cell r="F36">
            <v>68635</v>
          </cell>
        </row>
        <row r="37">
          <cell r="C37" t="str">
            <v>311P3</v>
          </cell>
          <cell r="D37" t="str">
            <v>BACHEO DE CARRETERAS EN AFIRMADO</v>
          </cell>
          <cell r="E37" t="str">
            <v>M³</v>
          </cell>
          <cell r="F37">
            <v>63318</v>
          </cell>
        </row>
        <row r="38">
          <cell r="C38">
            <v>320.10000000000002</v>
          </cell>
          <cell r="D38" t="str">
            <v>SUBBASE GRANULAR CBR&gt;20%</v>
          </cell>
          <cell r="E38" t="str">
            <v>M³</v>
          </cell>
          <cell r="F38">
            <v>88650</v>
          </cell>
        </row>
        <row r="39">
          <cell r="A39">
            <v>320.2</v>
          </cell>
          <cell r="B39">
            <v>320</v>
          </cell>
          <cell r="C39">
            <v>320.2</v>
          </cell>
          <cell r="D39" t="str">
            <v>SUBBASE GRANULAR CBR&gt;30%</v>
          </cell>
          <cell r="E39" t="str">
            <v>M³</v>
          </cell>
          <cell r="F39">
            <v>91326</v>
          </cell>
        </row>
        <row r="40">
          <cell r="C40">
            <v>320.3</v>
          </cell>
          <cell r="D40" t="str">
            <v>SUBBASE GRANULAR CBR&gt;40%</v>
          </cell>
          <cell r="E40" t="str">
            <v>M³</v>
          </cell>
          <cell r="F40">
            <v>92219</v>
          </cell>
        </row>
        <row r="41">
          <cell r="C41">
            <v>320.39999999999998</v>
          </cell>
          <cell r="D41" t="str">
            <v>SUBBASE GRANULAR PARA BACHEO</v>
          </cell>
          <cell r="E41" t="str">
            <v>M³</v>
          </cell>
          <cell r="F41">
            <v>103114</v>
          </cell>
        </row>
        <row r="42">
          <cell r="A42">
            <v>330.1</v>
          </cell>
          <cell r="B42" t="str">
            <v>330-02</v>
          </cell>
          <cell r="D42" t="str">
            <v>BASE GRANULAR</v>
          </cell>
          <cell r="E42" t="str">
            <v>M³</v>
          </cell>
          <cell r="F42">
            <v>117201</v>
          </cell>
        </row>
        <row r="43">
          <cell r="A43">
            <v>330.2</v>
          </cell>
          <cell r="B43" t="str">
            <v>330-02</v>
          </cell>
          <cell r="C43">
            <v>330.2</v>
          </cell>
          <cell r="D43" t="str">
            <v>BASE GRANULAR PARA BACHEO</v>
          </cell>
          <cell r="E43" t="str">
            <v>M³</v>
          </cell>
          <cell r="F43">
            <v>123922</v>
          </cell>
        </row>
        <row r="44">
          <cell r="A44">
            <v>340.1</v>
          </cell>
          <cell r="B44" t="str">
            <v>340-02</v>
          </cell>
          <cell r="C44">
            <v>340.1</v>
          </cell>
          <cell r="D44" t="str">
            <v>BASE ESTABILIZADA CON EMULSION ASFALTICA BEE-1</v>
          </cell>
          <cell r="E44" t="str">
            <v>M³</v>
          </cell>
          <cell r="F44">
            <v>120910</v>
          </cell>
        </row>
        <row r="45">
          <cell r="A45">
            <v>340.2</v>
          </cell>
          <cell r="B45" t="str">
            <v>340-02</v>
          </cell>
          <cell r="C45">
            <v>340.2</v>
          </cell>
          <cell r="D45" t="str">
            <v>BASE ESTABILIZADA CON EMULSION ASFALTICA BEE-2</v>
          </cell>
          <cell r="E45" t="str">
            <v>M³</v>
          </cell>
          <cell r="F45">
            <v>120910</v>
          </cell>
        </row>
        <row r="46">
          <cell r="A46">
            <v>340.3</v>
          </cell>
          <cell r="B46" t="str">
            <v>340-02</v>
          </cell>
          <cell r="C46">
            <v>340.3</v>
          </cell>
          <cell r="D46" t="str">
            <v>BASE ESTABILIZADA CON EMULSION ASFALTICA BEE-3</v>
          </cell>
          <cell r="E46" t="str">
            <v>M³</v>
          </cell>
          <cell r="F46">
            <v>120910</v>
          </cell>
        </row>
        <row r="47">
          <cell r="A47">
            <v>341.1</v>
          </cell>
          <cell r="B47" t="str">
            <v>341-02</v>
          </cell>
          <cell r="C47">
            <v>341.1</v>
          </cell>
          <cell r="D47" t="str">
            <v>BASE ESTABILIZADA CON CEMENTO</v>
          </cell>
          <cell r="E47" t="str">
            <v>M³</v>
          </cell>
          <cell r="F47">
            <v>35633</v>
          </cell>
        </row>
        <row r="48">
          <cell r="A48">
            <v>341.2</v>
          </cell>
          <cell r="B48" t="str">
            <v>341-02</v>
          </cell>
          <cell r="C48">
            <v>341.2</v>
          </cell>
          <cell r="D48" t="str">
            <v>CEMENTO</v>
          </cell>
          <cell r="E48" t="str">
            <v>KG</v>
          </cell>
          <cell r="F48">
            <v>412</v>
          </cell>
        </row>
        <row r="49">
          <cell r="C49" t="str">
            <v>342P</v>
          </cell>
          <cell r="D49" t="str">
            <v>BASE GRANULAR ESTABILIZADA CON CAL</v>
          </cell>
          <cell r="E49" t="str">
            <v>M³</v>
          </cell>
          <cell r="F49">
            <v>67370</v>
          </cell>
        </row>
        <row r="50">
          <cell r="A50">
            <v>410.1</v>
          </cell>
          <cell r="B50" t="str">
            <v>410-02</v>
          </cell>
          <cell r="C50">
            <v>410.1</v>
          </cell>
          <cell r="D50" t="str">
            <v>CEMENTO ASFALTICO DE PENETRACION 60-70</v>
          </cell>
          <cell r="E50" t="str">
            <v>KG</v>
          </cell>
          <cell r="F50">
            <v>824</v>
          </cell>
        </row>
        <row r="51">
          <cell r="A51">
            <v>410.2</v>
          </cell>
          <cell r="B51" t="str">
            <v>410-02</v>
          </cell>
          <cell r="C51">
            <v>410.2</v>
          </cell>
          <cell r="D51" t="str">
            <v>CEMENTO ASFALTICO DE PENETRACION 80-100</v>
          </cell>
          <cell r="E51" t="str">
            <v>KG</v>
          </cell>
          <cell r="F51">
            <v>961</v>
          </cell>
        </row>
        <row r="52">
          <cell r="B52" t="str">
            <v>411-02</v>
          </cell>
          <cell r="C52">
            <v>411.1</v>
          </cell>
          <cell r="D52" t="str">
            <v>EMULSION ASFALTICA DE ROTURA MEDIA CRM</v>
          </cell>
          <cell r="E52" t="str">
            <v>LT</v>
          </cell>
          <cell r="F52">
            <v>869</v>
          </cell>
        </row>
        <row r="53">
          <cell r="A53">
            <v>411.2</v>
          </cell>
          <cell r="B53" t="str">
            <v>411-02</v>
          </cell>
          <cell r="C53">
            <v>411.2</v>
          </cell>
          <cell r="D53" t="str">
            <v>EMULSION ASFALTICA DE ROTURA LENTA CRL</v>
          </cell>
          <cell r="E53" t="str">
            <v>LT</v>
          </cell>
          <cell r="F53">
            <v>931</v>
          </cell>
        </row>
        <row r="54">
          <cell r="B54" t="str">
            <v>411-02</v>
          </cell>
          <cell r="C54">
            <v>411.3</v>
          </cell>
          <cell r="D54" t="str">
            <v>EMULSION ASFALTICA DE ROTURA LENTA CRL-1H</v>
          </cell>
          <cell r="E54" t="str">
            <v>LT</v>
          </cell>
          <cell r="F54">
            <v>1106</v>
          </cell>
        </row>
        <row r="55">
          <cell r="A55">
            <v>413</v>
          </cell>
          <cell r="B55" t="str">
            <v>413-02</v>
          </cell>
          <cell r="C55">
            <v>413</v>
          </cell>
          <cell r="D55" t="str">
            <v>EXCAVACIONES PARA REPARACION DE PAVIMENTO EXISTENTE</v>
          </cell>
          <cell r="E55" t="str">
            <v>M³</v>
          </cell>
          <cell r="F55">
            <v>67749</v>
          </cell>
        </row>
        <row r="56">
          <cell r="B56" t="str">
            <v>414-02</v>
          </cell>
          <cell r="C56">
            <v>414.1</v>
          </cell>
          <cell r="D56" t="str">
            <v>CEMENTO ASFALTICO MODIFICADO CON POLIMEROS TIPO 1</v>
          </cell>
          <cell r="E56" t="str">
            <v>KG</v>
          </cell>
          <cell r="F56">
            <v>1647</v>
          </cell>
        </row>
        <row r="57">
          <cell r="B57" t="str">
            <v>414-02</v>
          </cell>
          <cell r="C57">
            <v>414.2</v>
          </cell>
          <cell r="D57" t="str">
            <v>CEMENTO ASFALTICO MODIFICADO CON POLIMEROS TIPO 2</v>
          </cell>
          <cell r="E57" t="str">
            <v>KG</v>
          </cell>
          <cell r="F57">
            <v>1716</v>
          </cell>
        </row>
        <row r="58">
          <cell r="B58" t="str">
            <v>414-02</v>
          </cell>
          <cell r="C58">
            <v>414.3</v>
          </cell>
          <cell r="D58" t="str">
            <v>CEMENTO ASFALTICO MODIFICADO CON POLIMEROS TIPO 3</v>
          </cell>
          <cell r="E58" t="str">
            <v>KG</v>
          </cell>
          <cell r="F58">
            <v>1853</v>
          </cell>
        </row>
        <row r="59">
          <cell r="B59" t="str">
            <v>414-02</v>
          </cell>
          <cell r="C59">
            <v>414.4</v>
          </cell>
          <cell r="D59" t="str">
            <v>CEMENTO ASFALTICO MODIFICADO CON POLIMEROS TIPO 4</v>
          </cell>
          <cell r="E59" t="str">
            <v>KG</v>
          </cell>
          <cell r="F59">
            <v>1922</v>
          </cell>
        </row>
        <row r="60">
          <cell r="B60" t="str">
            <v>415-02</v>
          </cell>
          <cell r="C60">
            <v>415</v>
          </cell>
          <cell r="D60" t="str">
            <v>EMULSION ASFALTICA DE ROTURA MEDIA MODIFICADA CON POLIMEROS CRMm</v>
          </cell>
          <cell r="E60" t="str">
            <v>LT</v>
          </cell>
          <cell r="F60">
            <v>1435</v>
          </cell>
        </row>
        <row r="61">
          <cell r="A61">
            <v>420</v>
          </cell>
          <cell r="B61" t="str">
            <v>420-02</v>
          </cell>
          <cell r="C61">
            <v>420</v>
          </cell>
          <cell r="D61" t="str">
            <v>IMPRIMACION</v>
          </cell>
          <cell r="E61" t="str">
            <v>M²</v>
          </cell>
          <cell r="F61">
            <v>1023</v>
          </cell>
        </row>
        <row r="62">
          <cell r="A62">
            <v>421.1</v>
          </cell>
          <cell r="B62" t="str">
            <v>421-02</v>
          </cell>
          <cell r="C62">
            <v>421.1</v>
          </cell>
          <cell r="D62" t="str">
            <v>RIEGO DE LIGA CON EMULSION ASFALTICA CRR-1</v>
          </cell>
          <cell r="E62" t="str">
            <v>M²</v>
          </cell>
          <cell r="F62">
            <v>580</v>
          </cell>
        </row>
        <row r="63">
          <cell r="A63">
            <v>421.2</v>
          </cell>
          <cell r="B63" t="str">
            <v>421-02</v>
          </cell>
          <cell r="C63">
            <v>421.2</v>
          </cell>
          <cell r="D63" t="str">
            <v>RIEGO DE LIGA CON EMULSION ASFALTICA CRR-2</v>
          </cell>
          <cell r="E63" t="str">
            <v>M²</v>
          </cell>
          <cell r="F63">
            <v>569</v>
          </cell>
        </row>
        <row r="64">
          <cell r="B64" t="str">
            <v>421-02</v>
          </cell>
          <cell r="C64">
            <v>421.3</v>
          </cell>
          <cell r="D64" t="str">
            <v>RIEGO DE LIGA CON EMULSION MODIFICADA CON POLIMEROS CRR-1M</v>
          </cell>
          <cell r="E64" t="str">
            <v>M²</v>
          </cell>
          <cell r="F64">
            <v>646</v>
          </cell>
        </row>
        <row r="65">
          <cell r="B65" t="str">
            <v>421-02</v>
          </cell>
          <cell r="C65">
            <v>421.4</v>
          </cell>
          <cell r="D65" t="str">
            <v>RIEGO DE LIGA CON EMULSION MODIFICADA CON POLIMEROS CRR-2M</v>
          </cell>
          <cell r="E65" t="str">
            <v>M²</v>
          </cell>
          <cell r="F65">
            <v>646</v>
          </cell>
        </row>
        <row r="66">
          <cell r="B66" t="str">
            <v>430-02</v>
          </cell>
          <cell r="C66">
            <v>430.1</v>
          </cell>
          <cell r="D66" t="str">
            <v>TRATAMIENTO SUPERFICIAL SIMPLE CON EMULSION CRR-2</v>
          </cell>
          <cell r="E66" t="str">
            <v>M²</v>
          </cell>
          <cell r="F66">
            <v>2653</v>
          </cell>
        </row>
        <row r="67">
          <cell r="B67" t="str">
            <v>430-02</v>
          </cell>
          <cell r="C67">
            <v>430.2</v>
          </cell>
          <cell r="D67" t="str">
            <v>TRATAMIENTO SUPERFICIAL SIMPLE CON EMULSION CRR-2M</v>
          </cell>
          <cell r="E67" t="str">
            <v>M²</v>
          </cell>
          <cell r="F67">
            <v>2738</v>
          </cell>
        </row>
        <row r="68">
          <cell r="B68" t="str">
            <v>431-02</v>
          </cell>
          <cell r="C68">
            <v>431.1</v>
          </cell>
          <cell r="D68" t="str">
            <v>TRATAMIENTO SUPERFICIAL DOBLE CON EMULSION CRR-2</v>
          </cell>
          <cell r="E68" t="str">
            <v>M²</v>
          </cell>
          <cell r="F68">
            <v>5331</v>
          </cell>
        </row>
        <row r="69">
          <cell r="B69" t="str">
            <v>431-02</v>
          </cell>
          <cell r="C69">
            <v>431.2</v>
          </cell>
          <cell r="D69" t="str">
            <v>TRATAMIENTO SUPERFICIAL DOBLE CON EMULSION CRR-2M</v>
          </cell>
          <cell r="E69" t="str">
            <v>M²</v>
          </cell>
          <cell r="F69">
            <v>5252</v>
          </cell>
        </row>
        <row r="70">
          <cell r="B70" t="str">
            <v>432-02</v>
          </cell>
          <cell r="C70">
            <v>432</v>
          </cell>
          <cell r="D70" t="str">
            <v>SELLO DE ARENA-ASFALTO</v>
          </cell>
          <cell r="E70" t="str">
            <v>M²</v>
          </cell>
          <cell r="F70">
            <v>1900</v>
          </cell>
        </row>
        <row r="71">
          <cell r="C71">
            <v>433.1</v>
          </cell>
          <cell r="D71" t="str">
            <v>LECHADA ASFALTICA CON EMULSION CRL-1H LA-1</v>
          </cell>
          <cell r="E71" t="str">
            <v>M²</v>
          </cell>
          <cell r="F71">
            <v>2408</v>
          </cell>
        </row>
        <row r="72">
          <cell r="C72">
            <v>433.2</v>
          </cell>
          <cell r="D72" t="str">
            <v>LECHADA ASFALTICA CON EMULSION CRL-1H LA-2</v>
          </cell>
          <cell r="E72" t="str">
            <v>M²</v>
          </cell>
          <cell r="F72">
            <v>3549</v>
          </cell>
        </row>
        <row r="73">
          <cell r="C73">
            <v>433.3</v>
          </cell>
          <cell r="D73" t="str">
            <v>LECHADA ASFALTICA CON EMULSION CRL-1H LA-3</v>
          </cell>
          <cell r="E73" t="str">
            <v>M²</v>
          </cell>
          <cell r="F73">
            <v>3783</v>
          </cell>
        </row>
        <row r="74">
          <cell r="C74">
            <v>433.4</v>
          </cell>
          <cell r="D74" t="str">
            <v>LECHADA ASFALTICA CON EMULSION CRL-1H LA-4</v>
          </cell>
          <cell r="E74" t="str">
            <v>M²</v>
          </cell>
          <cell r="F74">
            <v>4251</v>
          </cell>
        </row>
        <row r="75">
          <cell r="C75">
            <v>433.5</v>
          </cell>
          <cell r="D75" t="str">
            <v>LECHADA ASFALTICA CON EMULSION CRL-1HM LA-1</v>
          </cell>
          <cell r="E75" t="str">
            <v>M²</v>
          </cell>
          <cell r="F75">
            <v>2855</v>
          </cell>
        </row>
        <row r="76">
          <cell r="C76">
            <v>433.6</v>
          </cell>
          <cell r="D76" t="str">
            <v>LECHADA ASFALTICA CON EMULSION CRL-1HM LA-2</v>
          </cell>
          <cell r="E76" t="str">
            <v>M²</v>
          </cell>
          <cell r="F76">
            <v>4315</v>
          </cell>
        </row>
        <row r="77">
          <cell r="C77">
            <v>433.7</v>
          </cell>
          <cell r="D77" t="str">
            <v>LECHADA ASFALTICA CON EMULSION CRL-1HM LA-3</v>
          </cell>
          <cell r="E77" t="str">
            <v>M²</v>
          </cell>
          <cell r="F77">
            <v>4613</v>
          </cell>
        </row>
        <row r="78">
          <cell r="C78">
            <v>433.8</v>
          </cell>
          <cell r="D78" t="str">
            <v>LECHADA ASFALTICA CON EMULSION CRL-1HM LA-4</v>
          </cell>
          <cell r="E78" t="str">
            <v>M²</v>
          </cell>
          <cell r="F78">
            <v>5209</v>
          </cell>
        </row>
        <row r="79">
          <cell r="C79">
            <v>440.1</v>
          </cell>
          <cell r="D79" t="str">
            <v>MEZCLA DENSA EN FRIO MDF-1</v>
          </cell>
          <cell r="E79" t="str">
            <v>M³</v>
          </cell>
          <cell r="F79">
            <v>382208</v>
          </cell>
        </row>
        <row r="80">
          <cell r="C80" t="str">
            <v>440.1P</v>
          </cell>
          <cell r="D80" t="str">
            <v>MEZCLA DENSA EN FRIO MDF-1</v>
          </cell>
          <cell r="E80" t="str">
            <v>M³</v>
          </cell>
          <cell r="F80">
            <v>382208</v>
          </cell>
        </row>
        <row r="81">
          <cell r="C81">
            <v>440.2</v>
          </cell>
          <cell r="D81" t="str">
            <v>MEZCLA DENSA EN FRIO MDF-2</v>
          </cell>
          <cell r="E81" t="str">
            <v>M³</v>
          </cell>
          <cell r="F81">
            <v>389409</v>
          </cell>
        </row>
        <row r="82">
          <cell r="C82" t="str">
            <v>440.2P</v>
          </cell>
          <cell r="D82" t="str">
            <v>MEZCLA DENSA EN FRIO MDF-2</v>
          </cell>
          <cell r="E82" t="str">
            <v>M³</v>
          </cell>
          <cell r="F82">
            <v>389409</v>
          </cell>
        </row>
        <row r="83">
          <cell r="C83">
            <v>440.3</v>
          </cell>
          <cell r="D83" t="str">
            <v>MEZCLA DENSA EN FRIO MDF-3</v>
          </cell>
          <cell r="E83" t="str">
            <v>M³</v>
          </cell>
          <cell r="F83">
            <v>389409</v>
          </cell>
        </row>
        <row r="84">
          <cell r="C84" t="str">
            <v>440.3P</v>
          </cell>
          <cell r="D84" t="str">
            <v>MEZCLA DENSA EN FRIO MDF-3</v>
          </cell>
          <cell r="E84" t="str">
            <v>M³</v>
          </cell>
          <cell r="F84">
            <v>389409</v>
          </cell>
        </row>
        <row r="85">
          <cell r="C85">
            <v>440.4</v>
          </cell>
          <cell r="D85" t="str">
            <v>MEZCLA DENSA EN FRIO PARA BACHEO</v>
          </cell>
          <cell r="E85" t="str">
            <v>M³</v>
          </cell>
          <cell r="F85">
            <v>430165</v>
          </cell>
        </row>
        <row r="86">
          <cell r="C86">
            <v>441.1</v>
          </cell>
          <cell r="D86" t="str">
            <v>MEZCLA ABIERTA EN FRIO TIPO MAF-1</v>
          </cell>
          <cell r="E86" t="str">
            <v>M³</v>
          </cell>
          <cell r="F86">
            <v>99049</v>
          </cell>
        </row>
        <row r="87">
          <cell r="C87" t="str">
            <v>441.1P</v>
          </cell>
          <cell r="D87" t="str">
            <v>MEZCLA ABIERTA EN FRIO TIPO MAF-1</v>
          </cell>
          <cell r="E87" t="str">
            <v>M³</v>
          </cell>
          <cell r="F87">
            <v>368789</v>
          </cell>
        </row>
        <row r="88">
          <cell r="C88">
            <v>441.2</v>
          </cell>
          <cell r="D88" t="str">
            <v>MEZCLA ABIERTA EN FRIO TIPO MAF-2</v>
          </cell>
          <cell r="E88" t="str">
            <v>M³</v>
          </cell>
          <cell r="F88">
            <v>101069</v>
          </cell>
        </row>
        <row r="89">
          <cell r="C89" t="str">
            <v>441.2P</v>
          </cell>
          <cell r="D89" t="str">
            <v>MEZCLA ABIERTA EN FRIO TIPO MAF-2</v>
          </cell>
          <cell r="E89" t="str">
            <v>M³</v>
          </cell>
          <cell r="F89">
            <v>368286</v>
          </cell>
        </row>
        <row r="90">
          <cell r="C90">
            <v>441.3</v>
          </cell>
          <cell r="D90" t="str">
            <v>MEZCLA ABIERTA EN FRIO TIPO MAF-3</v>
          </cell>
          <cell r="E90" t="str">
            <v>M³</v>
          </cell>
          <cell r="F90">
            <v>368286</v>
          </cell>
        </row>
        <row r="91">
          <cell r="C91" t="str">
            <v>441.3P</v>
          </cell>
          <cell r="D91" t="str">
            <v>MEZCLA ABIERTA EN FRIO TIPO MAF-3</v>
          </cell>
          <cell r="E91" t="str">
            <v>M³</v>
          </cell>
          <cell r="F91">
            <v>368286</v>
          </cell>
        </row>
        <row r="92">
          <cell r="C92">
            <v>441.4</v>
          </cell>
          <cell r="D92" t="str">
            <v>MEZCLA ABIERTA EN FRIO PARA BACHEO</v>
          </cell>
          <cell r="E92" t="str">
            <v>M³</v>
          </cell>
          <cell r="F92">
            <v>376215</v>
          </cell>
        </row>
        <row r="93">
          <cell r="A93" t="str">
            <v>450.1</v>
          </cell>
          <cell r="B93" t="str">
            <v>450-02</v>
          </cell>
          <cell r="C93" t="str">
            <v>450.1</v>
          </cell>
          <cell r="D93" t="str">
            <v>MEZCLA DENSA EN CALIENTE MDC-0</v>
          </cell>
          <cell r="E93" t="str">
            <v>M³</v>
          </cell>
          <cell r="F93">
            <v>168711</v>
          </cell>
        </row>
        <row r="94">
          <cell r="A94" t="str">
            <v>450.1P</v>
          </cell>
          <cell r="B94" t="str">
            <v>450-02</v>
          </cell>
          <cell r="C94" t="str">
            <v>450,1P</v>
          </cell>
          <cell r="D94" t="str">
            <v>MEZCLA DENSA EN CALIENTE MDC-0</v>
          </cell>
          <cell r="E94" t="str">
            <v>M³</v>
          </cell>
          <cell r="F94">
            <v>390455</v>
          </cell>
        </row>
        <row r="95">
          <cell r="A95" t="str">
            <v>450.2</v>
          </cell>
          <cell r="B95" t="str">
            <v>450-02</v>
          </cell>
          <cell r="C95" t="str">
            <v>450.2</v>
          </cell>
          <cell r="D95" t="str">
            <v>MEZCLA DENSA EN CALIENTE MDC-1</v>
          </cell>
          <cell r="E95" t="str">
            <v>M³</v>
          </cell>
          <cell r="F95">
            <v>168711</v>
          </cell>
        </row>
        <row r="96">
          <cell r="A96" t="str">
            <v>450.2P</v>
          </cell>
          <cell r="B96" t="str">
            <v>450-02</v>
          </cell>
          <cell r="C96" t="str">
            <v>450,2P</v>
          </cell>
          <cell r="D96" t="str">
            <v>MEZCLA DENSA EN CALIENTE MDC-1</v>
          </cell>
          <cell r="E96" t="str">
            <v>M³</v>
          </cell>
          <cell r="F96">
            <v>402332</v>
          </cell>
        </row>
        <row r="97">
          <cell r="A97" t="str">
            <v>450.3</v>
          </cell>
          <cell r="B97" t="str">
            <v>450-02</v>
          </cell>
          <cell r="C97" t="str">
            <v>450.3</v>
          </cell>
          <cell r="D97" t="str">
            <v>MEZCLA DENSA EN CALIENTE MDC-2</v>
          </cell>
          <cell r="E97" t="str">
            <v>M³</v>
          </cell>
          <cell r="F97">
            <v>168711</v>
          </cell>
        </row>
        <row r="98">
          <cell r="A98" t="str">
            <v>450.3P</v>
          </cell>
          <cell r="B98" t="str">
            <v>450-02</v>
          </cell>
          <cell r="C98" t="str">
            <v>450,3P</v>
          </cell>
          <cell r="D98" t="str">
            <v>MEZCLA DENSA EN CALIENTE MDC-2</v>
          </cell>
          <cell r="E98" t="str">
            <v>M³</v>
          </cell>
          <cell r="F98">
            <v>427110</v>
          </cell>
        </row>
        <row r="99">
          <cell r="A99" t="str">
            <v>450.4</v>
          </cell>
          <cell r="B99" t="str">
            <v>450-02</v>
          </cell>
          <cell r="C99" t="str">
            <v>450.4</v>
          </cell>
          <cell r="D99" t="str">
            <v>MEZCLA DENSA EN CALIENTE MDC-3</v>
          </cell>
          <cell r="E99" t="str">
            <v>M³</v>
          </cell>
          <cell r="F99">
            <v>168711</v>
          </cell>
        </row>
        <row r="100">
          <cell r="A100" t="str">
            <v>450,4P</v>
          </cell>
          <cell r="B100" t="str">
            <v>450-02</v>
          </cell>
          <cell r="C100" t="str">
            <v>450,4P</v>
          </cell>
          <cell r="D100" t="str">
            <v>MEZCLA DENSA EN CALIENTE MDC-3</v>
          </cell>
          <cell r="E100" t="str">
            <v>M³</v>
          </cell>
          <cell r="F100">
            <v>435516</v>
          </cell>
        </row>
        <row r="101">
          <cell r="A101">
            <v>450.5</v>
          </cell>
          <cell r="B101" t="str">
            <v>450-02</v>
          </cell>
          <cell r="C101">
            <v>450.5</v>
          </cell>
          <cell r="D101" t="str">
            <v>MEZCLA DENSA EN CALIENTE PARA BACHEO</v>
          </cell>
          <cell r="E101" t="str">
            <v>M³</v>
          </cell>
          <cell r="F101">
            <v>452798</v>
          </cell>
        </row>
        <row r="102">
          <cell r="C102" t="str">
            <v>451.1</v>
          </cell>
          <cell r="D102" t="str">
            <v>MEZCLA ABIERTA EN CALIENTE TIPO MAC-1</v>
          </cell>
          <cell r="E102" t="str">
            <v>M³</v>
          </cell>
          <cell r="F102">
            <v>168711</v>
          </cell>
        </row>
        <row r="103">
          <cell r="C103" t="str">
            <v>451,1P</v>
          </cell>
          <cell r="D103" t="str">
            <v>MEZCLA ABIERTA EN CALIENTE TIPO MAC-1</v>
          </cell>
          <cell r="E103" t="str">
            <v>M³</v>
          </cell>
          <cell r="F103">
            <v>368789</v>
          </cell>
        </row>
        <row r="104">
          <cell r="C104" t="str">
            <v>451.2</v>
          </cell>
          <cell r="D104" t="str">
            <v>MEZCLA ABIERTA EN CALIENTE TIPO MAC-2</v>
          </cell>
          <cell r="E104" t="str">
            <v>M³</v>
          </cell>
          <cell r="F104">
            <v>375016</v>
          </cell>
        </row>
        <row r="105">
          <cell r="C105" t="str">
            <v>451,2P</v>
          </cell>
          <cell r="D105" t="str">
            <v>MEZCLA ABIERTA EN CALIENTE TIPO MAC-2</v>
          </cell>
          <cell r="E105" t="str">
            <v>M³</v>
          </cell>
          <cell r="F105">
            <v>375016</v>
          </cell>
        </row>
        <row r="106">
          <cell r="C106" t="str">
            <v>451.3</v>
          </cell>
          <cell r="D106" t="str">
            <v>MEZCLA ABIERTA EN CALIENTE TIPO MAC-3</v>
          </cell>
          <cell r="E106" t="str">
            <v>M³</v>
          </cell>
          <cell r="F106">
            <v>387461</v>
          </cell>
        </row>
        <row r="107">
          <cell r="C107" t="str">
            <v>451,3P</v>
          </cell>
          <cell r="D107" t="str">
            <v>MEZCLA ABIERTA EN CALIENTE TIPO MAC-3</v>
          </cell>
          <cell r="E107" t="str">
            <v>M³</v>
          </cell>
          <cell r="F107">
            <v>387461</v>
          </cell>
        </row>
        <row r="108">
          <cell r="C108">
            <v>452.1</v>
          </cell>
          <cell r="D108" t="str">
            <v>MEZCLA DISCONTINUA EN CALIENTE TIPO M-1</v>
          </cell>
          <cell r="E108" t="str">
            <v>M³</v>
          </cell>
          <cell r="F108">
            <v>168522</v>
          </cell>
        </row>
        <row r="109">
          <cell r="C109" t="str">
            <v>452.1P</v>
          </cell>
          <cell r="D109" t="str">
            <v>MEZCLA DISCONTINUA EN CALIENTE TIPO M-1</v>
          </cell>
          <cell r="E109" t="str">
            <v>M³</v>
          </cell>
          <cell r="F109">
            <v>262988</v>
          </cell>
        </row>
        <row r="110">
          <cell r="C110">
            <v>452.2</v>
          </cell>
          <cell r="D110" t="str">
            <v>MEZCLA DISCONTINUA EN CALIENTE TIPO M-2</v>
          </cell>
          <cell r="E110" t="str">
            <v>M³</v>
          </cell>
          <cell r="F110">
            <v>168711</v>
          </cell>
        </row>
        <row r="111">
          <cell r="C111" t="str">
            <v>452.2P</v>
          </cell>
          <cell r="D111" t="str">
            <v>MEZCLA DISCONTINUA EN CALIENTE TIPO M-2</v>
          </cell>
          <cell r="E111" t="str">
            <v>M³</v>
          </cell>
          <cell r="F111">
            <v>262988</v>
          </cell>
        </row>
        <row r="112">
          <cell r="C112">
            <v>452.3</v>
          </cell>
          <cell r="D112" t="str">
            <v>MEZCLA DISCONTINUA EN CALIENTE TIPO F-1</v>
          </cell>
          <cell r="E112" t="str">
            <v>M³</v>
          </cell>
          <cell r="F112">
            <v>168711</v>
          </cell>
        </row>
        <row r="113">
          <cell r="C113" t="str">
            <v>452.3P</v>
          </cell>
          <cell r="D113" t="str">
            <v>MEZCLA DISCONTINUA EN CALIENTE TIPO F-1</v>
          </cell>
          <cell r="E113" t="str">
            <v>M³</v>
          </cell>
          <cell r="F113">
            <v>262988</v>
          </cell>
        </row>
        <row r="114">
          <cell r="C114">
            <v>452.4</v>
          </cell>
          <cell r="D114" t="str">
            <v>MEZCLA DISCONTINUA EN CALIENTE TIPO F-2</v>
          </cell>
          <cell r="E114" t="str">
            <v>M³</v>
          </cell>
          <cell r="F114">
            <v>168711</v>
          </cell>
        </row>
        <row r="115">
          <cell r="C115" t="str">
            <v>452.4P</v>
          </cell>
          <cell r="D115" t="str">
            <v>MEZCLA DISCONTINUA EN CALIENTE TIPO F-2</v>
          </cell>
          <cell r="E115" t="str">
            <v>M³</v>
          </cell>
          <cell r="F115">
            <v>262988</v>
          </cell>
        </row>
        <row r="116">
          <cell r="C116">
            <v>453</v>
          </cell>
          <cell r="D116" t="str">
            <v>MEZCLA DRENANTE</v>
          </cell>
          <cell r="E116" t="str">
            <v>M³</v>
          </cell>
          <cell r="F116">
            <v>168711</v>
          </cell>
        </row>
        <row r="117">
          <cell r="A117">
            <v>460</v>
          </cell>
          <cell r="B117">
            <v>460</v>
          </cell>
          <cell r="C117">
            <v>460</v>
          </cell>
          <cell r="D117" t="str">
            <v>FRESADO DE UN PAVIMENTO ASFALTICO</v>
          </cell>
          <cell r="E117" t="str">
            <v>M²</v>
          </cell>
          <cell r="F117">
            <v>2298</v>
          </cell>
        </row>
        <row r="118">
          <cell r="A118" t="str">
            <v>460P</v>
          </cell>
          <cell r="B118">
            <v>460</v>
          </cell>
          <cell r="C118" t="str">
            <v>460P</v>
          </cell>
          <cell r="D118" t="str">
            <v>FRESADO DE UN PAVIMENTO ASFALTICO</v>
          </cell>
          <cell r="E118" t="str">
            <v>M³</v>
          </cell>
          <cell r="F118">
            <v>45964</v>
          </cell>
        </row>
        <row r="119">
          <cell r="C119">
            <v>461.1</v>
          </cell>
          <cell r="D119" t="str">
            <v>PAVIMENTO ASFALTICO RECICLADO EN FRIO EN EL LUGAR CON EMULSION ASFALTICA</v>
          </cell>
          <cell r="E119" t="str">
            <v>M³</v>
          </cell>
          <cell r="F119">
            <v>79346</v>
          </cell>
        </row>
        <row r="120">
          <cell r="C120">
            <v>461.2</v>
          </cell>
          <cell r="D120" t="str">
            <v>PAVIMENTO ASFALTICO RECICLADO EN FRIO EN EL LUGAR CON CEMENTO ASFALTICO ESPUMADO</v>
          </cell>
          <cell r="E120" t="str">
            <v>M³</v>
          </cell>
          <cell r="F120">
            <v>64332</v>
          </cell>
        </row>
        <row r="121">
          <cell r="C121" t="str">
            <v>462,1P</v>
          </cell>
          <cell r="D121" t="str">
            <v>PAVIMENTO ASFALTICO RECICLADO EN CALIENTE MDC-0</v>
          </cell>
          <cell r="E121" t="str">
            <v>M³</v>
          </cell>
          <cell r="F121">
            <v>63903</v>
          </cell>
        </row>
        <row r="122">
          <cell r="C122" t="str">
            <v>462,2P</v>
          </cell>
          <cell r="D122" t="str">
            <v>PAVIMENTO ASFALTICO RECICLADO EN CALIENTE MDC-1</v>
          </cell>
          <cell r="E122" t="str">
            <v>M³</v>
          </cell>
          <cell r="F122">
            <v>65332</v>
          </cell>
        </row>
        <row r="123">
          <cell r="C123" t="str">
            <v>462,3P</v>
          </cell>
          <cell r="D123" t="str">
            <v>PAVIMENTO ASFALTICO RECICLADO EN CALIENTE MDC-2</v>
          </cell>
          <cell r="E123" t="str">
            <v>M³</v>
          </cell>
          <cell r="F123">
            <v>79461</v>
          </cell>
        </row>
        <row r="124">
          <cell r="C124" t="str">
            <v>462,4P</v>
          </cell>
          <cell r="D124" t="str">
            <v>PAVIMENTO ASFALTICO RECICLADO EN CALIENTE MDC-3</v>
          </cell>
          <cell r="E124" t="str">
            <v>M³</v>
          </cell>
          <cell r="F124">
            <v>69382</v>
          </cell>
        </row>
        <row r="125">
          <cell r="A125">
            <v>462.5</v>
          </cell>
          <cell r="B125">
            <v>462</v>
          </cell>
          <cell r="C125">
            <v>462.5</v>
          </cell>
          <cell r="D125" t="str">
            <v>PAVIMENTO ASFALTICO RECICLADO EN CALIENTE PARA BACHEO</v>
          </cell>
          <cell r="E125" t="str">
            <v>M³</v>
          </cell>
          <cell r="F125">
            <v>0</v>
          </cell>
        </row>
        <row r="126">
          <cell r="C126">
            <v>500</v>
          </cell>
          <cell r="D126" t="str">
            <v>PAVIMENTO DE CONCRETO HIDRAULICO</v>
          </cell>
          <cell r="E126" t="str">
            <v>M³</v>
          </cell>
          <cell r="F126">
            <v>520870</v>
          </cell>
        </row>
        <row r="127">
          <cell r="C127" t="str">
            <v>500P</v>
          </cell>
          <cell r="D127" t="str">
            <v>PAVIMENTO DE CONCRETO HIDRAULICO (FASTRACK</v>
          </cell>
          <cell r="E127" t="str">
            <v>M³</v>
          </cell>
          <cell r="F127">
            <v>562050</v>
          </cell>
        </row>
        <row r="128">
          <cell r="C128">
            <v>510</v>
          </cell>
          <cell r="D128" t="str">
            <v>PAVIMENTO DE ADOQUINES DE CONCRETO</v>
          </cell>
          <cell r="E128" t="str">
            <v>M²</v>
          </cell>
          <cell r="F128">
            <v>52918</v>
          </cell>
        </row>
        <row r="129">
          <cell r="C129" t="str">
            <v>510P1</v>
          </cell>
          <cell r="D129" t="str">
            <v>ADOQUIN GRAMA</v>
          </cell>
          <cell r="E129" t="str">
            <v>M²</v>
          </cell>
          <cell r="F129">
            <v>49821.695390796878</v>
          </cell>
        </row>
        <row r="130">
          <cell r="C130" t="str">
            <v>510P2</v>
          </cell>
          <cell r="D130" t="str">
            <v>ADOQUIN COLOR</v>
          </cell>
          <cell r="E130" t="str">
            <v>M²</v>
          </cell>
          <cell r="F130">
            <v>51816.432669963542</v>
          </cell>
        </row>
        <row r="131">
          <cell r="C131" t="str">
            <v>510P3</v>
          </cell>
          <cell r="D131" t="str">
            <v>DILATACION EN ADOQUIN</v>
          </cell>
          <cell r="E131" t="str">
            <v>M²</v>
          </cell>
          <cell r="F131">
            <v>8088.2105546666662</v>
          </cell>
        </row>
        <row r="132">
          <cell r="A132">
            <v>600.1</v>
          </cell>
          <cell r="B132">
            <v>600</v>
          </cell>
          <cell r="C132">
            <v>600.1</v>
          </cell>
          <cell r="D132" t="str">
            <v>EXCAVACIONES VARIAS SIN CLASIFICAR</v>
          </cell>
          <cell r="E132" t="str">
            <v>M³</v>
          </cell>
          <cell r="F132">
            <v>9026</v>
          </cell>
        </row>
        <row r="133">
          <cell r="A133">
            <v>600.20000000000005</v>
          </cell>
          <cell r="C133">
            <v>600.20000000000005</v>
          </cell>
          <cell r="D133" t="str">
            <v>EXCAVACIONES VARIAS EN ROCA EN SECO</v>
          </cell>
          <cell r="E133" t="str">
            <v>M³</v>
          </cell>
          <cell r="F133">
            <v>27238</v>
          </cell>
        </row>
        <row r="134">
          <cell r="A134">
            <v>600.29999999999995</v>
          </cell>
          <cell r="C134">
            <v>600.29999999999995</v>
          </cell>
          <cell r="D134" t="str">
            <v>EXCAVACIONES VARIAS EN ROCA BAJO AGUA</v>
          </cell>
          <cell r="E134" t="str">
            <v>M³</v>
          </cell>
          <cell r="F134">
            <v>36352</v>
          </cell>
        </row>
        <row r="135">
          <cell r="A135">
            <v>600.4</v>
          </cell>
          <cell r="C135">
            <v>600.4</v>
          </cell>
          <cell r="D135" t="str">
            <v>EXCAVACIONES VARIAS EN MATERIAL COMUN EN SECO</v>
          </cell>
          <cell r="E135" t="str">
            <v>M³</v>
          </cell>
          <cell r="F135">
            <v>8410</v>
          </cell>
        </row>
        <row r="136">
          <cell r="A136" t="str">
            <v>600.4P</v>
          </cell>
          <cell r="B136">
            <v>600</v>
          </cell>
          <cell r="C136" t="str">
            <v>600.4P</v>
          </cell>
          <cell r="D136" t="str">
            <v>EXCAVACIONES VARIAS EN MATERIAL COMUN EN SECO A MANO</v>
          </cell>
          <cell r="E136" t="str">
            <v>M³</v>
          </cell>
          <cell r="F136">
            <v>19310</v>
          </cell>
        </row>
        <row r="137">
          <cell r="C137">
            <v>600.5</v>
          </cell>
          <cell r="D137" t="str">
            <v>EXCAVACIONES VARIAS EN MATERIAL COMUN BAJO AGUA</v>
          </cell>
          <cell r="E137" t="str">
            <v>M³</v>
          </cell>
          <cell r="F137">
            <v>17275</v>
          </cell>
        </row>
        <row r="138">
          <cell r="C138" t="str">
            <v>600.5P</v>
          </cell>
          <cell r="D138" t="str">
            <v>EXCAVACIONES VARIAS EN MATERIAL COMUN BAJO AGUA A MANO</v>
          </cell>
          <cell r="E138" t="str">
            <v>M³</v>
          </cell>
          <cell r="F138">
            <v>55913</v>
          </cell>
        </row>
        <row r="139">
          <cell r="A139">
            <v>610.1</v>
          </cell>
          <cell r="B139">
            <v>610</v>
          </cell>
          <cell r="C139">
            <v>610.1</v>
          </cell>
          <cell r="D139" t="str">
            <v>RELLENO PARA ESTRUCTURAS</v>
          </cell>
          <cell r="E139" t="str">
            <v>M³</v>
          </cell>
          <cell r="F139">
            <v>41707</v>
          </cell>
        </row>
        <row r="140">
          <cell r="A140">
            <v>610.20000000000005</v>
          </cell>
          <cell r="C140">
            <v>610.20000000000005</v>
          </cell>
          <cell r="D140" t="str">
            <v>MATERIAL FILTRANTE</v>
          </cell>
          <cell r="E140" t="str">
            <v>M³</v>
          </cell>
          <cell r="F140">
            <v>80788</v>
          </cell>
        </row>
        <row r="141">
          <cell r="A141">
            <v>620.1</v>
          </cell>
          <cell r="C141">
            <v>620.1</v>
          </cell>
          <cell r="D141" t="str">
            <v>PILOTES PREFABRICADOS DE CONCRETO</v>
          </cell>
          <cell r="E141" t="str">
            <v>ML</v>
          </cell>
          <cell r="F141">
            <v>0</v>
          </cell>
        </row>
        <row r="142">
          <cell r="A142">
            <v>620.20000000000005</v>
          </cell>
          <cell r="C142">
            <v>620.20000000000005</v>
          </cell>
          <cell r="D142" t="str">
            <v>EXTENSION DE PILOTES PREFABRICADOS</v>
          </cell>
          <cell r="E142" t="str">
            <v>ML</v>
          </cell>
          <cell r="F142">
            <v>0</v>
          </cell>
        </row>
        <row r="143">
          <cell r="A143">
            <v>620.29999999999995</v>
          </cell>
          <cell r="C143">
            <v>620.29999999999995</v>
          </cell>
          <cell r="D143" t="str">
            <v>PRUEBA DE CARGA DE PILOTE PREFABRICADO</v>
          </cell>
          <cell r="E143" t="str">
            <v>ML</v>
          </cell>
          <cell r="F143">
            <v>0</v>
          </cell>
        </row>
        <row r="144">
          <cell r="A144" t="str">
            <v>620P</v>
          </cell>
          <cell r="B144">
            <v>620</v>
          </cell>
          <cell r="C144" t="str">
            <v>620P</v>
          </cell>
          <cell r="D144" t="str">
            <v>PILOTE EN MADERA DE D=15CM</v>
          </cell>
          <cell r="E144" t="str">
            <v>ML</v>
          </cell>
          <cell r="F144">
            <v>85433</v>
          </cell>
        </row>
        <row r="145">
          <cell r="A145">
            <v>621.1</v>
          </cell>
          <cell r="B145">
            <v>621</v>
          </cell>
          <cell r="C145">
            <v>621.1</v>
          </cell>
          <cell r="D145" t="str">
            <v>PILOTE DE CONCRETO FUNDIDO EN SITIO D=1M L=12M</v>
          </cell>
          <cell r="E145" t="str">
            <v>ML</v>
          </cell>
          <cell r="F145">
            <v>1422752</v>
          </cell>
        </row>
        <row r="146">
          <cell r="C146">
            <v>621.20000000000005</v>
          </cell>
          <cell r="D146" t="str">
            <v>BASE ACAMPANADA FUNDIDA EN SITIO</v>
          </cell>
          <cell r="E146" t="str">
            <v>M³</v>
          </cell>
          <cell r="F146">
            <v>1152456</v>
          </cell>
        </row>
        <row r="147">
          <cell r="C147">
            <v>621.29999999999995</v>
          </cell>
          <cell r="D147" t="str">
            <v>PILOTE DE PRUEBA (EN SITIO)</v>
          </cell>
          <cell r="E147" t="str">
            <v>ML</v>
          </cell>
          <cell r="F147">
            <v>0</v>
          </cell>
        </row>
        <row r="148">
          <cell r="C148">
            <v>621.4</v>
          </cell>
          <cell r="D148" t="str">
            <v>BASE ACAMPANADA DE PRUEBA (EN SITIO)</v>
          </cell>
          <cell r="E148" t="str">
            <v>M³</v>
          </cell>
          <cell r="F148">
            <v>0</v>
          </cell>
        </row>
        <row r="149">
          <cell r="C149">
            <v>621.5</v>
          </cell>
          <cell r="D149" t="str">
            <v>CAMISA PERMANENTE DE DIAMETRO EXTERIOR</v>
          </cell>
          <cell r="E149" t="str">
            <v>ML</v>
          </cell>
          <cell r="F149">
            <v>2793791</v>
          </cell>
        </row>
        <row r="150">
          <cell r="C150" t="str">
            <v>621,5P</v>
          </cell>
          <cell r="D150" t="str">
            <v>CAMISA PERMANENTE DE DIAMETRO INTERIOR D=1M EN CONCRETO</v>
          </cell>
          <cell r="E150" t="str">
            <v>ML</v>
          </cell>
          <cell r="F150">
            <v>164319</v>
          </cell>
        </row>
        <row r="151">
          <cell r="C151">
            <v>621.6</v>
          </cell>
          <cell r="D151" t="str">
            <v>PRUEBA DE CARGA DE PILOTE FUNDIDO EN SITIO</v>
          </cell>
          <cell r="E151" t="str">
            <v>U</v>
          </cell>
          <cell r="F151">
            <v>106576231</v>
          </cell>
        </row>
        <row r="152">
          <cell r="A152">
            <v>621.70000000000005</v>
          </cell>
          <cell r="B152">
            <v>621</v>
          </cell>
          <cell r="C152">
            <v>621.70000000000005</v>
          </cell>
          <cell r="D152" t="str">
            <v>CAISSONS (Pilotes preexcavados en concreto clase C Diámetro = 1,50 m (incluye excavaciones, concretos, camisas metálica recuperable, acero de refuerzo))</v>
          </cell>
          <cell r="E152" t="str">
            <v>M³</v>
          </cell>
          <cell r="F152">
            <v>1133421</v>
          </cell>
        </row>
        <row r="153">
          <cell r="C153">
            <v>622.1</v>
          </cell>
          <cell r="D153" t="str">
            <v>TABLESTACADO DE MADERA</v>
          </cell>
          <cell r="E153" t="str">
            <v>M²</v>
          </cell>
          <cell r="F153">
            <v>59612</v>
          </cell>
        </row>
        <row r="154">
          <cell r="C154">
            <v>622.20000000000005</v>
          </cell>
          <cell r="D154" t="str">
            <v>TABLESTACADO METALICO</v>
          </cell>
          <cell r="E154" t="str">
            <v>M²</v>
          </cell>
          <cell r="F154">
            <v>0</v>
          </cell>
        </row>
        <row r="155">
          <cell r="C155">
            <v>622.29999999999995</v>
          </cell>
          <cell r="D155" t="str">
            <v>TABLESTACADO DE CONCRETO REFORZADO</v>
          </cell>
          <cell r="E155" t="str">
            <v>M²</v>
          </cell>
          <cell r="F155">
            <v>0</v>
          </cell>
        </row>
        <row r="156">
          <cell r="C156">
            <v>622.4</v>
          </cell>
          <cell r="D156" t="str">
            <v>TABLESTACADO DE CONCRETO PREESFORZADO</v>
          </cell>
          <cell r="E156" t="str">
            <v>M²</v>
          </cell>
          <cell r="F156">
            <v>0</v>
          </cell>
        </row>
        <row r="157">
          <cell r="C157">
            <v>622.5</v>
          </cell>
          <cell r="D157" t="str">
            <v>CORTE DEL EXTREMO SUPERIOR DEL ELEMENTO</v>
          </cell>
          <cell r="E157" t="str">
            <v>ML</v>
          </cell>
          <cell r="F157">
            <v>34261.624130793462</v>
          </cell>
        </row>
        <row r="158">
          <cell r="A158">
            <v>630.1</v>
          </cell>
          <cell r="C158">
            <v>630.1</v>
          </cell>
          <cell r="D158" t="str">
            <v>CONCRETO CLASE A</v>
          </cell>
          <cell r="E158" t="str">
            <v>M³</v>
          </cell>
          <cell r="F158">
            <v>820299</v>
          </cell>
        </row>
        <row r="159">
          <cell r="A159">
            <v>630.20000000000005</v>
          </cell>
          <cell r="C159">
            <v>630.20000000000005</v>
          </cell>
          <cell r="D159" t="str">
            <v>CONCRETO CLASE B</v>
          </cell>
          <cell r="E159" t="str">
            <v>M³</v>
          </cell>
          <cell r="F159">
            <v>787993</v>
          </cell>
        </row>
        <row r="160">
          <cell r="A160">
            <v>630.29999999999995</v>
          </cell>
          <cell r="B160">
            <v>630</v>
          </cell>
          <cell r="C160">
            <v>630.29999999999995</v>
          </cell>
          <cell r="D160" t="str">
            <v>CONCRETO CLASE C</v>
          </cell>
          <cell r="E160" t="str">
            <v>M³</v>
          </cell>
          <cell r="F160">
            <v>562589</v>
          </cell>
        </row>
        <row r="161">
          <cell r="A161">
            <v>630.4</v>
          </cell>
          <cell r="B161">
            <v>630</v>
          </cell>
          <cell r="C161">
            <v>630.4</v>
          </cell>
          <cell r="D161" t="str">
            <v>CONCRETO CLASE D</v>
          </cell>
          <cell r="E161" t="str">
            <v>M³</v>
          </cell>
          <cell r="F161">
            <v>394955</v>
          </cell>
        </row>
        <row r="162">
          <cell r="A162">
            <v>630.5</v>
          </cell>
          <cell r="B162">
            <v>630</v>
          </cell>
          <cell r="C162">
            <v>630.5</v>
          </cell>
          <cell r="D162" t="str">
            <v>CONCRETO CLASE E</v>
          </cell>
          <cell r="E162" t="str">
            <v>M³</v>
          </cell>
          <cell r="F162">
            <v>384760</v>
          </cell>
        </row>
        <row r="163">
          <cell r="A163">
            <v>630.6</v>
          </cell>
          <cell r="B163">
            <v>630</v>
          </cell>
          <cell r="C163">
            <v>630.6</v>
          </cell>
          <cell r="D163" t="str">
            <v>CONCRETO CLASE F</v>
          </cell>
          <cell r="E163" t="str">
            <v>M³</v>
          </cell>
          <cell r="F163">
            <v>297445</v>
          </cell>
        </row>
        <row r="164">
          <cell r="A164">
            <v>630.70000000000005</v>
          </cell>
          <cell r="B164">
            <v>630</v>
          </cell>
          <cell r="C164">
            <v>630.70000000000005</v>
          </cell>
          <cell r="D164" t="str">
            <v>CONCRETO CLASE G</v>
          </cell>
          <cell r="E164" t="str">
            <v>M³</v>
          </cell>
          <cell r="F164">
            <v>306194</v>
          </cell>
        </row>
        <row r="165">
          <cell r="C165" t="str">
            <v>630P</v>
          </cell>
          <cell r="D165" t="str">
            <v>MORTERO 1.3</v>
          </cell>
          <cell r="E165" t="str">
            <v>M³</v>
          </cell>
          <cell r="F165">
            <v>206077</v>
          </cell>
        </row>
        <row r="166">
          <cell r="A166" t="str">
            <v>631P</v>
          </cell>
          <cell r="B166">
            <v>631</v>
          </cell>
          <cell r="C166" t="str">
            <v>631P</v>
          </cell>
          <cell r="D166" t="str">
            <v>BOLSACRETOS</v>
          </cell>
          <cell r="E166" t="str">
            <v>M³</v>
          </cell>
          <cell r="F166">
            <v>365663</v>
          </cell>
        </row>
        <row r="167">
          <cell r="C167">
            <v>632</v>
          </cell>
          <cell r="D167" t="str">
            <v>BARANDA DE CONCRETO 1,05*0.35</v>
          </cell>
          <cell r="E167" t="str">
            <v>ML</v>
          </cell>
          <cell r="F167">
            <v>303676</v>
          </cell>
        </row>
        <row r="168">
          <cell r="C168" t="str">
            <v>632P</v>
          </cell>
          <cell r="D168" t="str">
            <v>BARANDA METALICA</v>
          </cell>
          <cell r="E168" t="str">
            <v>ML</v>
          </cell>
          <cell r="F168">
            <v>411619</v>
          </cell>
        </row>
        <row r="169">
          <cell r="C169">
            <v>640.1</v>
          </cell>
          <cell r="D169" t="str">
            <v>ACERO DE REFUERZO GRADO 37</v>
          </cell>
          <cell r="E169" t="str">
            <v>KG</v>
          </cell>
          <cell r="F169">
            <v>3363</v>
          </cell>
        </row>
        <row r="170">
          <cell r="C170">
            <v>640.20000000000005</v>
          </cell>
          <cell r="D170" t="str">
            <v>ACERO DE REFUERZO GRADO 40</v>
          </cell>
          <cell r="E170" t="str">
            <v>KG</v>
          </cell>
          <cell r="F170">
            <v>3363</v>
          </cell>
        </row>
        <row r="171">
          <cell r="A171">
            <v>640.29999999999995</v>
          </cell>
          <cell r="B171">
            <v>640</v>
          </cell>
          <cell r="C171">
            <v>640.29999999999995</v>
          </cell>
          <cell r="D171" t="str">
            <v>ACERO DE REFUERZO GRADO 60</v>
          </cell>
          <cell r="E171" t="str">
            <v>KG</v>
          </cell>
          <cell r="F171">
            <v>3363</v>
          </cell>
        </row>
        <row r="172">
          <cell r="C172">
            <v>641</v>
          </cell>
          <cell r="D172" t="str">
            <v>ACERO DE PREESFUERZO</v>
          </cell>
          <cell r="E172" t="str">
            <v>TON-M</v>
          </cell>
          <cell r="F172">
            <v>1132</v>
          </cell>
        </row>
        <row r="173">
          <cell r="C173" t="str">
            <v>641P</v>
          </cell>
          <cell r="D173" t="str">
            <v>ANCLAJE EN ROCA DE D=4" CON 3 TORONES DE 1/2" POSTENSADOS</v>
          </cell>
          <cell r="E173" t="str">
            <v>TON-M</v>
          </cell>
          <cell r="F173">
            <v>272619</v>
          </cell>
        </row>
        <row r="174">
          <cell r="A174">
            <v>642.1</v>
          </cell>
          <cell r="B174">
            <v>642</v>
          </cell>
          <cell r="C174">
            <v>642.1</v>
          </cell>
          <cell r="D174" t="str">
            <v>APOYO ELASTOMERICO</v>
          </cell>
          <cell r="E174" t="str">
            <v>U (DM3)</v>
          </cell>
          <cell r="F174">
            <v>296725</v>
          </cell>
        </row>
        <row r="175">
          <cell r="A175">
            <v>642.20000000000005</v>
          </cell>
          <cell r="B175">
            <v>642</v>
          </cell>
          <cell r="C175">
            <v>642.20000000000005</v>
          </cell>
          <cell r="D175" t="str">
            <v>SELLO PARA JUNTAS DE PUENTES</v>
          </cell>
          <cell r="E175" t="str">
            <v>ML</v>
          </cell>
          <cell r="F175">
            <v>36494</v>
          </cell>
        </row>
        <row r="176">
          <cell r="A176" t="str">
            <v>642P1</v>
          </cell>
          <cell r="B176">
            <v>642</v>
          </cell>
          <cell r="C176" t="str">
            <v>642P1</v>
          </cell>
          <cell r="D176" t="str">
            <v>CONSTRUCCION JUNTAS ELASTOMERICAS DE 30CM DE ANCHO</v>
          </cell>
          <cell r="E176" t="str">
            <v>ML</v>
          </cell>
          <cell r="F176">
            <v>867801</v>
          </cell>
        </row>
        <row r="177">
          <cell r="A177" t="str">
            <v>642P2</v>
          </cell>
          <cell r="B177">
            <v>642</v>
          </cell>
          <cell r="C177" t="str">
            <v>642P2</v>
          </cell>
          <cell r="D177" t="str">
            <v>JUNTA ELASTOMERICA M100</v>
          </cell>
          <cell r="E177" t="str">
            <v>ML</v>
          </cell>
          <cell r="F177">
            <v>1882066</v>
          </cell>
        </row>
        <row r="178">
          <cell r="A178" t="str">
            <v>642P3</v>
          </cell>
          <cell r="B178">
            <v>642</v>
          </cell>
          <cell r="C178" t="str">
            <v>642P3</v>
          </cell>
          <cell r="D178" t="str">
            <v>JUNTA ELASTOMERICA M60</v>
          </cell>
          <cell r="E178" t="str">
            <v>ML</v>
          </cell>
          <cell r="F178">
            <v>1549492.2971303225</v>
          </cell>
        </row>
        <row r="179">
          <cell r="C179">
            <v>650.1</v>
          </cell>
          <cell r="D179" t="str">
            <v>DISEÑO Y FABRICACION DE ESTRUCTURA METALICA</v>
          </cell>
          <cell r="E179" t="str">
            <v>KG</v>
          </cell>
          <cell r="F179">
            <v>0</v>
          </cell>
        </row>
        <row r="180">
          <cell r="C180">
            <v>650.20000000000005</v>
          </cell>
          <cell r="D180" t="str">
            <v>FABRICACION DE LA ESTRUCTURA METALICA</v>
          </cell>
          <cell r="E180" t="str">
            <v>KG</v>
          </cell>
          <cell r="F180">
            <v>6965</v>
          </cell>
        </row>
        <row r="181">
          <cell r="C181">
            <v>650.29999999999995</v>
          </cell>
          <cell r="D181" t="str">
            <v>TRANSPORTE DE LA ESTRUCTURA METALICA</v>
          </cell>
          <cell r="E181" t="str">
            <v>KG</v>
          </cell>
          <cell r="F181">
            <v>198</v>
          </cell>
        </row>
        <row r="182">
          <cell r="C182" t="str">
            <v>650.3 OTRO</v>
          </cell>
          <cell r="D182" t="str">
            <v>TRANSPORTE DE LA ESTRUCTURA METALICA</v>
          </cell>
          <cell r="E182" t="str">
            <v>KG</v>
          </cell>
          <cell r="F182">
            <v>305</v>
          </cell>
        </row>
        <row r="183">
          <cell r="C183">
            <v>650.4</v>
          </cell>
          <cell r="D183" t="str">
            <v>MONTAJE Y PINTURA DE ESTRUCTURA METALICA</v>
          </cell>
          <cell r="E183" t="str">
            <v>KG</v>
          </cell>
          <cell r="F183">
            <v>1227</v>
          </cell>
        </row>
        <row r="184">
          <cell r="C184">
            <v>660.1</v>
          </cell>
          <cell r="D184" t="str">
            <v>TUBERIA DE CONCRETO SIMPLE 450 MM</v>
          </cell>
          <cell r="E184" t="str">
            <v>ML</v>
          </cell>
          <cell r="F184">
            <v>0</v>
          </cell>
        </row>
        <row r="185">
          <cell r="C185">
            <v>660.2</v>
          </cell>
          <cell r="D185" t="str">
            <v>TUBERIA DE CONCRETO SIMPLE 600 MM</v>
          </cell>
          <cell r="E185" t="str">
            <v>ML</v>
          </cell>
          <cell r="F185">
            <v>243410</v>
          </cell>
        </row>
        <row r="186">
          <cell r="C186">
            <v>660.3</v>
          </cell>
          <cell r="D186" t="str">
            <v>TUBERIA DE CONCRETO SIMPLE 750 MM</v>
          </cell>
          <cell r="E186" t="str">
            <v>ML</v>
          </cell>
          <cell r="F186">
            <v>0</v>
          </cell>
        </row>
        <row r="187">
          <cell r="A187">
            <v>661</v>
          </cell>
          <cell r="C187">
            <v>661</v>
          </cell>
          <cell r="D187" t="str">
            <v>TUBERIA DE CONCRETO REFORZADO 900 MM (TIPO 1)</v>
          </cell>
          <cell r="E187" t="str">
            <v>ML</v>
          </cell>
          <cell r="F187">
            <v>270182</v>
          </cell>
        </row>
        <row r="188">
          <cell r="A188">
            <v>661</v>
          </cell>
          <cell r="C188">
            <v>661</v>
          </cell>
          <cell r="D188" t="str">
            <v>TUBERIA DE CONCRETO REFORZADO 900 MM (TIPO 2)</v>
          </cell>
          <cell r="E188" t="str">
            <v>ML</v>
          </cell>
          <cell r="F188">
            <v>290771</v>
          </cell>
        </row>
        <row r="189">
          <cell r="C189" t="str">
            <v>661 OTRO</v>
          </cell>
          <cell r="D189" t="str">
            <v>TUBERIA DE CONCRETO REFORZADO 900 MM</v>
          </cell>
          <cell r="E189" t="str">
            <v>ML</v>
          </cell>
          <cell r="F189">
            <v>238301</v>
          </cell>
        </row>
        <row r="190">
          <cell r="C190">
            <v>662.1</v>
          </cell>
          <cell r="D190" t="str">
            <v>TUBERIA CORRUGADA DE ACERO GALVANIZADO</v>
          </cell>
          <cell r="E190" t="str">
            <v>ML</v>
          </cell>
          <cell r="F190">
            <v>374260</v>
          </cell>
        </row>
        <row r="191">
          <cell r="C191">
            <v>662.2</v>
          </cell>
          <cell r="D191" t="str">
            <v>TUBERIA CORRUGADA DE ACERO CON RECUBRIMIENTO</v>
          </cell>
          <cell r="E191" t="str">
            <v>ML</v>
          </cell>
          <cell r="F191">
            <v>0</v>
          </cell>
        </row>
        <row r="192">
          <cell r="A192" t="str">
            <v>670.1P</v>
          </cell>
          <cell r="B192">
            <v>670</v>
          </cell>
          <cell r="C192" t="str">
            <v>670.1P</v>
          </cell>
          <cell r="D192" t="str">
            <v>DISIPADOR DE ENERGIA Y SEDIMENTADOR EN GAVIONES (con recubrimiento)</v>
          </cell>
          <cell r="E192" t="str">
            <v>M³</v>
          </cell>
          <cell r="F192">
            <v>195956</v>
          </cell>
        </row>
        <row r="193">
          <cell r="A193">
            <v>670.2</v>
          </cell>
          <cell r="B193">
            <v>670</v>
          </cell>
          <cell r="C193">
            <v>670.2</v>
          </cell>
          <cell r="D193" t="str">
            <v>DISIPADOR DE ENERGIA Y SEDIMENTADOR EN CONCRETO CICLOPEO</v>
          </cell>
          <cell r="E193" t="str">
            <v>M³</v>
          </cell>
          <cell r="F193">
            <v>418196</v>
          </cell>
        </row>
        <row r="194">
          <cell r="A194">
            <v>671</v>
          </cell>
          <cell r="B194">
            <v>671</v>
          </cell>
          <cell r="C194">
            <v>671</v>
          </cell>
          <cell r="D194" t="str">
            <v>CUNETAS REVESTIDAS EN CONCRETO</v>
          </cell>
          <cell r="E194" t="str">
            <v>M³</v>
          </cell>
          <cell r="F194">
            <v>382073</v>
          </cell>
        </row>
        <row r="195">
          <cell r="C195">
            <v>672</v>
          </cell>
          <cell r="D195" t="str">
            <v>BORDILLOS</v>
          </cell>
          <cell r="E195" t="str">
            <v>ML</v>
          </cell>
          <cell r="F195">
            <v>51696</v>
          </cell>
        </row>
        <row r="196">
          <cell r="A196">
            <v>673.1</v>
          </cell>
          <cell r="B196">
            <v>673</v>
          </cell>
          <cell r="C196">
            <v>673.1</v>
          </cell>
          <cell r="D196" t="str">
            <v>GEOTEXTIL</v>
          </cell>
          <cell r="E196" t="str">
            <v>M²</v>
          </cell>
          <cell r="F196">
            <v>5087</v>
          </cell>
        </row>
        <row r="197">
          <cell r="A197">
            <v>673.2</v>
          </cell>
          <cell r="B197">
            <v>673</v>
          </cell>
          <cell r="C197">
            <v>673.2</v>
          </cell>
          <cell r="D197" t="str">
            <v>MATERIAL DRENANTE</v>
          </cell>
          <cell r="E197" t="str">
            <v>M³</v>
          </cell>
          <cell r="F197">
            <v>89848</v>
          </cell>
        </row>
        <row r="198">
          <cell r="A198">
            <v>673.3</v>
          </cell>
          <cell r="B198">
            <v>673</v>
          </cell>
          <cell r="C198">
            <v>673.3</v>
          </cell>
          <cell r="D198" t="str">
            <v>MATERIAL DE COBERTURA</v>
          </cell>
          <cell r="E198" t="str">
            <v>M³</v>
          </cell>
          <cell r="F198">
            <v>100954</v>
          </cell>
        </row>
        <row r="199">
          <cell r="C199">
            <v>674</v>
          </cell>
          <cell r="D199" t="str">
            <v>GEOTEXTIL PARA SEPARACION DE SUELOS DE SUBRASANTE Y CAPAS GRANULARES</v>
          </cell>
          <cell r="E199" t="str">
            <v>M²</v>
          </cell>
          <cell r="F199">
            <v>5591</v>
          </cell>
        </row>
        <row r="200">
          <cell r="C200">
            <v>675.1</v>
          </cell>
          <cell r="D200" t="str">
            <v>GEOTEXTIL PARA PAVIMENTACION Y REPAVIMENTACION</v>
          </cell>
          <cell r="E200" t="str">
            <v>M²</v>
          </cell>
          <cell r="F200">
            <v>4849</v>
          </cell>
        </row>
        <row r="201">
          <cell r="C201">
            <v>675.2</v>
          </cell>
          <cell r="D201" t="str">
            <v>EMULSION ASFALTICA PARA RETENCION DE GEOTEXTILES</v>
          </cell>
          <cell r="E201" t="str">
            <v>LT</v>
          </cell>
          <cell r="F201">
            <v>1697</v>
          </cell>
        </row>
        <row r="202">
          <cell r="C202">
            <v>675.3</v>
          </cell>
          <cell r="D202" t="str">
            <v>CEMENTO ASFALTICO PARA RETENCION DE GEOTEXTILES</v>
          </cell>
          <cell r="E202" t="str">
            <v>KG</v>
          </cell>
          <cell r="F202">
            <v>2271</v>
          </cell>
        </row>
        <row r="203">
          <cell r="C203">
            <v>676</v>
          </cell>
          <cell r="D203" t="str">
            <v>GEOTEXTIL PARA ESTABILIZACION DE SUELOS DE SUBRASANTE Y CAPAS GRANULARES</v>
          </cell>
          <cell r="E203" t="str">
            <v>M²</v>
          </cell>
          <cell r="F203">
            <v>5591</v>
          </cell>
        </row>
        <row r="204">
          <cell r="C204" t="str">
            <v>680,1P</v>
          </cell>
          <cell r="D204" t="str">
            <v>ESCAMAS EN CONCRETO</v>
          </cell>
          <cell r="E204" t="str">
            <v>M²</v>
          </cell>
          <cell r="F204">
            <v>275337</v>
          </cell>
        </row>
        <row r="205">
          <cell r="C205">
            <v>680.2</v>
          </cell>
          <cell r="D205" t="str">
            <v>ARMADURA GALVANIZADA</v>
          </cell>
          <cell r="E205" t="str">
            <v>ML</v>
          </cell>
          <cell r="F205">
            <v>0</v>
          </cell>
        </row>
        <row r="206">
          <cell r="C206">
            <v>680.3</v>
          </cell>
          <cell r="D206" t="str">
            <v>RELLENO GRANULAR PARA TIERRA ARMADA</v>
          </cell>
          <cell r="E206" t="str">
            <v>M³</v>
          </cell>
          <cell r="F206">
            <v>119095</v>
          </cell>
        </row>
        <row r="207">
          <cell r="C207" t="str">
            <v>680P</v>
          </cell>
          <cell r="D207" t="str">
            <v>EMPEDRADO PARA TALUDES</v>
          </cell>
          <cell r="E207" t="str">
            <v>M²</v>
          </cell>
          <cell r="F207">
            <v>35552.975106077814</v>
          </cell>
        </row>
        <row r="208">
          <cell r="A208">
            <v>681</v>
          </cell>
          <cell r="B208">
            <v>681</v>
          </cell>
          <cell r="C208">
            <v>681</v>
          </cell>
          <cell r="D208" t="str">
            <v>GAVIONES</v>
          </cell>
          <cell r="E208" t="str">
            <v>M³</v>
          </cell>
          <cell r="F208">
            <v>105848</v>
          </cell>
        </row>
        <row r="209">
          <cell r="A209">
            <v>682</v>
          </cell>
          <cell r="B209">
            <v>682</v>
          </cell>
          <cell r="C209">
            <v>682</v>
          </cell>
          <cell r="D209" t="str">
            <v>MURO DE CONTENCION DE SUELO REFORZADO CON GEOTEXTIL</v>
          </cell>
          <cell r="E209" t="str">
            <v>M³</v>
          </cell>
          <cell r="F209">
            <v>120467</v>
          </cell>
        </row>
        <row r="210">
          <cell r="A210" t="str">
            <v>683P</v>
          </cell>
          <cell r="B210" t="str">
            <v>683P</v>
          </cell>
          <cell r="C210" t="str">
            <v>683P</v>
          </cell>
          <cell r="D210" t="str">
            <v>DRENES HORIZONTALES TUBERIA PERFORADA 2"</v>
          </cell>
          <cell r="E210" t="str">
            <v>ML</v>
          </cell>
          <cell r="F210">
            <v>122316</v>
          </cell>
        </row>
        <row r="211">
          <cell r="A211">
            <v>700.1</v>
          </cell>
          <cell r="B211">
            <v>700</v>
          </cell>
          <cell r="C211">
            <v>700.1</v>
          </cell>
          <cell r="D211" t="str">
            <v>LINEA DE DEMARCACION</v>
          </cell>
          <cell r="E211" t="str">
            <v>ML</v>
          </cell>
          <cell r="F211">
            <v>1303</v>
          </cell>
        </row>
        <row r="212">
          <cell r="A212">
            <v>700.2</v>
          </cell>
          <cell r="B212">
            <v>700</v>
          </cell>
          <cell r="C212">
            <v>700.2</v>
          </cell>
          <cell r="D212" t="str">
            <v>MARCA VIAL</v>
          </cell>
          <cell r="E212" t="str">
            <v>M²</v>
          </cell>
          <cell r="F212">
            <v>19574</v>
          </cell>
        </row>
        <row r="213">
          <cell r="A213" t="str">
            <v>700P</v>
          </cell>
          <cell r="B213">
            <v>700</v>
          </cell>
          <cell r="C213" t="str">
            <v>700P</v>
          </cell>
          <cell r="D213" t="str">
            <v>BANDAS SONORAS REDUCTORAS DE VELOCIDAD</v>
          </cell>
          <cell r="E213" t="str">
            <v>M²</v>
          </cell>
          <cell r="F213">
            <v>217393.76912803872</v>
          </cell>
        </row>
        <row r="214">
          <cell r="A214">
            <v>701</v>
          </cell>
          <cell r="B214">
            <v>701</v>
          </cell>
          <cell r="C214">
            <v>701</v>
          </cell>
          <cell r="D214" t="str">
            <v>TACHAS REFLECTIVAS</v>
          </cell>
          <cell r="E214" t="str">
            <v>U</v>
          </cell>
          <cell r="F214">
            <v>7776</v>
          </cell>
        </row>
        <row r="215">
          <cell r="A215">
            <v>710.1</v>
          </cell>
          <cell r="B215">
            <v>710</v>
          </cell>
          <cell r="C215">
            <v>710.1</v>
          </cell>
          <cell r="D215" t="str">
            <v>SEÑALES DE TRANSITO GRUPO 1 (75*75)</v>
          </cell>
          <cell r="E215" t="str">
            <v>U</v>
          </cell>
          <cell r="F215">
            <v>189358</v>
          </cell>
        </row>
        <row r="216">
          <cell r="A216">
            <v>710.2</v>
          </cell>
          <cell r="B216">
            <v>710</v>
          </cell>
          <cell r="C216">
            <v>710.2</v>
          </cell>
          <cell r="D216" t="str">
            <v>SEÑALES DE TRANSITO GRUPO 2 (1.20*0.4)</v>
          </cell>
          <cell r="E216" t="str">
            <v>U</v>
          </cell>
          <cell r="F216">
            <v>189358</v>
          </cell>
        </row>
        <row r="217">
          <cell r="A217">
            <v>710.3</v>
          </cell>
          <cell r="B217">
            <v>710</v>
          </cell>
          <cell r="C217">
            <v>710.3</v>
          </cell>
          <cell r="D217" t="str">
            <v>SEÑALES DE TRANSITO GRUPO 3 (SP-54 LA FERREA)</v>
          </cell>
          <cell r="E217" t="str">
            <v>U</v>
          </cell>
          <cell r="F217">
            <v>201712</v>
          </cell>
        </row>
        <row r="218">
          <cell r="A218">
            <v>710.4</v>
          </cell>
          <cell r="B218">
            <v>710</v>
          </cell>
          <cell r="C218">
            <v>710.4</v>
          </cell>
          <cell r="D218" t="str">
            <v>SEÑALES DE TRANSITO GRUPO 4 (DELINEADORES DE CURVA)</v>
          </cell>
          <cell r="E218" t="str">
            <v>U</v>
          </cell>
          <cell r="F218">
            <v>187986</v>
          </cell>
        </row>
        <row r="219">
          <cell r="A219">
            <v>710.5</v>
          </cell>
          <cell r="B219">
            <v>710</v>
          </cell>
          <cell r="C219">
            <v>710.5</v>
          </cell>
          <cell r="D219" t="str">
            <v>SEÑALES DE TRANSITO GRUPO 5 (INFORMATIVAS)</v>
          </cell>
          <cell r="E219" t="str">
            <v>M²</v>
          </cell>
          <cell r="F219">
            <v>440242</v>
          </cell>
        </row>
        <row r="220">
          <cell r="A220">
            <v>720</v>
          </cell>
          <cell r="B220">
            <v>720</v>
          </cell>
          <cell r="C220">
            <v>720</v>
          </cell>
          <cell r="D220" t="str">
            <v>POSTE DE KILOMETRAJE</v>
          </cell>
          <cell r="E220" t="str">
            <v>U</v>
          </cell>
          <cell r="F220">
            <v>103499</v>
          </cell>
        </row>
        <row r="221">
          <cell r="A221">
            <v>730.1</v>
          </cell>
          <cell r="B221">
            <v>730</v>
          </cell>
          <cell r="C221">
            <v>730.1</v>
          </cell>
          <cell r="D221" t="str">
            <v>DEFENSAS METALICAS</v>
          </cell>
          <cell r="E221" t="str">
            <v>ML</v>
          </cell>
          <cell r="F221">
            <v>120089</v>
          </cell>
        </row>
        <row r="222">
          <cell r="A222">
            <v>730.2</v>
          </cell>
          <cell r="B222">
            <v>730</v>
          </cell>
          <cell r="C222">
            <v>730.2</v>
          </cell>
          <cell r="D222" t="str">
            <v>SECCION FINAL DE DEFENSAS METALICAS</v>
          </cell>
          <cell r="E222" t="str">
            <v>U</v>
          </cell>
          <cell r="F222">
            <v>62929</v>
          </cell>
        </row>
        <row r="223">
          <cell r="A223">
            <v>740</v>
          </cell>
          <cell r="B223">
            <v>740</v>
          </cell>
          <cell r="C223">
            <v>740</v>
          </cell>
          <cell r="D223" t="str">
            <v>CAPTAFAROS</v>
          </cell>
          <cell r="E223" t="str">
            <v>U</v>
          </cell>
          <cell r="F223">
            <v>12774</v>
          </cell>
        </row>
        <row r="224">
          <cell r="A224">
            <v>800.1</v>
          </cell>
          <cell r="B224">
            <v>800</v>
          </cell>
          <cell r="C224">
            <v>800.1</v>
          </cell>
          <cell r="D224" t="str">
            <v>CERCA DE ALAMBRE DE PUAS CON POSTES DE MADERA</v>
          </cell>
          <cell r="E224" t="str">
            <v>ML</v>
          </cell>
          <cell r="F224">
            <v>10101</v>
          </cell>
        </row>
        <row r="225">
          <cell r="A225">
            <v>800.2</v>
          </cell>
          <cell r="B225">
            <v>800</v>
          </cell>
          <cell r="C225">
            <v>800.2</v>
          </cell>
          <cell r="D225" t="str">
            <v>CERCA DE ALAMBRE DE PUAS CON POSTES DE CONCRETO</v>
          </cell>
          <cell r="E225" t="str">
            <v>ML</v>
          </cell>
          <cell r="F225">
            <v>14637</v>
          </cell>
        </row>
        <row r="226">
          <cell r="A226">
            <v>800.3</v>
          </cell>
          <cell r="B226">
            <v>800</v>
          </cell>
          <cell r="C226">
            <v>800.3</v>
          </cell>
          <cell r="D226" t="str">
            <v>CERCAS DE MALLA CON POSTES DE MADERA</v>
          </cell>
          <cell r="E226" t="str">
            <v>ML</v>
          </cell>
          <cell r="F226">
            <v>0</v>
          </cell>
        </row>
        <row r="227">
          <cell r="A227">
            <v>800.4</v>
          </cell>
          <cell r="B227">
            <v>800</v>
          </cell>
          <cell r="C227">
            <v>800.4</v>
          </cell>
          <cell r="D227" t="str">
            <v>CERCAS DE MALLA CON POSTES DE CONCRETO</v>
          </cell>
          <cell r="E227" t="str">
            <v>ML</v>
          </cell>
          <cell r="F227">
            <v>0</v>
          </cell>
        </row>
        <row r="228">
          <cell r="A228" t="str">
            <v>800P</v>
          </cell>
          <cell r="B228">
            <v>800</v>
          </cell>
          <cell r="C228" t="str">
            <v>800P</v>
          </cell>
          <cell r="D228" t="str">
            <v>CERRAMIENTO EN MALLA ESLABONADA</v>
          </cell>
          <cell r="E228" t="str">
            <v>ML</v>
          </cell>
          <cell r="F228">
            <v>105007.11978327377</v>
          </cell>
        </row>
        <row r="229">
          <cell r="A229">
            <v>810.1</v>
          </cell>
          <cell r="B229">
            <v>810</v>
          </cell>
          <cell r="C229">
            <v>810.1</v>
          </cell>
          <cell r="D229" t="str">
            <v>EMPRADIZACION DE TALUDES CON BLOQUES DE CESPED</v>
          </cell>
          <cell r="E229" t="str">
            <v>M²</v>
          </cell>
          <cell r="F229">
            <v>7396</v>
          </cell>
        </row>
        <row r="230">
          <cell r="A230" t="str">
            <v>810.1P</v>
          </cell>
          <cell r="B230">
            <v>810</v>
          </cell>
          <cell r="C230" t="str">
            <v>810.1P</v>
          </cell>
          <cell r="D230" t="str">
            <v>EMPRADIZACION DE TALUDES CON BIOMANTO</v>
          </cell>
          <cell r="E230" t="str">
            <v>M²</v>
          </cell>
          <cell r="F230">
            <v>10653</v>
          </cell>
        </row>
        <row r="231">
          <cell r="A231">
            <v>810.2</v>
          </cell>
          <cell r="B231">
            <v>810</v>
          </cell>
          <cell r="C231">
            <v>810.2</v>
          </cell>
          <cell r="D231" t="str">
            <v>EMPRADIZACION DE TALUDES CON TIERRA ORGANICA Y SEMILLAS</v>
          </cell>
          <cell r="E231" t="str">
            <v>M²</v>
          </cell>
          <cell r="F231">
            <v>11344</v>
          </cell>
        </row>
        <row r="232">
          <cell r="A232" t="str">
            <v>815P</v>
          </cell>
          <cell r="B232" t="str">
            <v>815P</v>
          </cell>
          <cell r="C232" t="str">
            <v>815P</v>
          </cell>
          <cell r="D232" t="str">
            <v>ARBORIZACION</v>
          </cell>
          <cell r="E232" t="str">
            <v>U</v>
          </cell>
          <cell r="F232">
            <v>22827</v>
          </cell>
        </row>
        <row r="233">
          <cell r="A233">
            <v>900.1</v>
          </cell>
          <cell r="B233">
            <v>900</v>
          </cell>
          <cell r="C233">
            <v>900.1</v>
          </cell>
          <cell r="D233" t="str">
            <v>TRANSPORTE DE MATERIALES PROVENIENTES DE LA EXPLAN, CANAL, PRESTA ENTRE 100 Y 1000 M</v>
          </cell>
          <cell r="E233" t="str">
            <v>M³-ESTACION</v>
          </cell>
          <cell r="F233">
            <v>1131</v>
          </cell>
        </row>
        <row r="234">
          <cell r="A234">
            <v>900.2</v>
          </cell>
          <cell r="B234">
            <v>900</v>
          </cell>
          <cell r="C234">
            <v>900.2</v>
          </cell>
          <cell r="D234" t="str">
            <v>TRANSPORTE DE MATERIALES PROVENIENTES DE LA EXPLAN, CANAL, PRESTA MAYOR A 1000 M</v>
          </cell>
          <cell r="E234" t="str">
            <v>M³-KM</v>
          </cell>
          <cell r="F234">
            <v>943</v>
          </cell>
        </row>
        <row r="235">
          <cell r="A235">
            <v>900.3</v>
          </cell>
          <cell r="B235">
            <v>900</v>
          </cell>
          <cell r="C235">
            <v>900.3</v>
          </cell>
          <cell r="D235" t="str">
            <v>TRANSPORTE DE MATERIAL PROVENIENTE DE DERRUMBES</v>
          </cell>
          <cell r="E235" t="str">
            <v>M³-KM</v>
          </cell>
          <cell r="F235">
            <v>943</v>
          </cell>
        </row>
        <row r="236">
          <cell r="A236" t="str">
            <v>683P.1</v>
          </cell>
          <cell r="B236">
            <v>683</v>
          </cell>
          <cell r="C236" t="str">
            <v>683P.1</v>
          </cell>
          <cell r="D236" t="str">
            <v>GEODREN CIRCULAR DIAMETRO 100 MM Y ALTURA 2.00 ML</v>
          </cell>
          <cell r="E236" t="str">
            <v>ML</v>
          </cell>
          <cell r="F236">
            <v>118901</v>
          </cell>
        </row>
        <row r="237">
          <cell r="A237" t="str">
            <v>343P</v>
          </cell>
          <cell r="B237" t="str">
            <v>340-02</v>
          </cell>
          <cell r="C237" t="str">
            <v>343P</v>
          </cell>
          <cell r="D237" t="str">
            <v>BASE GRANULAR RECICLADA CON EMULSION PARA BACHEO</v>
          </cell>
          <cell r="E237" t="str">
            <v>M³</v>
          </cell>
          <cell r="F237">
            <v>136076</v>
          </cell>
        </row>
        <row r="238">
          <cell r="A238" t="str">
            <v>344P</v>
          </cell>
          <cell r="B238" t="str">
            <v>340-02</v>
          </cell>
          <cell r="C238" t="str">
            <v>344P</v>
          </cell>
          <cell r="D238" t="str">
            <v>BASE GRANULAR RECICLADA CON EMULSION PARA PAVIMENTO</v>
          </cell>
          <cell r="E238" t="str">
            <v>M³</v>
          </cell>
          <cell r="F238">
            <v>80865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JARDIN v2"/>
      <sheetName val="CRONOGRAMA JARDIN "/>
      <sheetName val="PTO DEFINITIVO JARDIN "/>
      <sheetName val="PTO DEFINITIVO JARDIN  (2)"/>
      <sheetName val="APU OBRAS PRELIMINARES "/>
      <sheetName val="APU MOVIMIENTO DE TIERRA"/>
      <sheetName val="APU CIMIENTOS"/>
      <sheetName val="APU MAMPOSTERIA"/>
      <sheetName val="PRESUPUESTO 1950"/>
      <sheetName val="APU ESTRUCTURAS EN CONCRETO"/>
      <sheetName val="DESAGUES E INST. SUBTERRANEAS"/>
      <sheetName val="PINTURA GRAL ACABADOS"/>
      <sheetName val="PISOS ACABADOS"/>
      <sheetName val="ENCHAPES Y ACCESORIOS"/>
      <sheetName val="PISOS BASES"/>
      <sheetName val="APU PAÑETES"/>
      <sheetName val="CARPIN- METALICA - MADERA "/>
      <sheetName val="CARPIN- METALICA - MADERA ALUMI"/>
      <sheetName val="APARATOS SANITARIOS"/>
      <sheetName val="CERRAJERIA"/>
      <sheetName val="VIDRIOS Y ESPEJOS"/>
      <sheetName val="APU CUBIERTA "/>
      <sheetName val="IMPERMEABILIZACION"/>
      <sheetName val="INSTALACIONES HIDROSANIT"/>
      <sheetName val="LISTADO DE MATERIALES"/>
      <sheetName val="PRESUPUESTO"/>
      <sheetName val="PRESUPUESTO (20)"/>
      <sheetName val="PRESUPUESTO 1930"/>
      <sheetName val="PRESUPUESTO 1950 (2)"/>
      <sheetName val=" ORNAMENTALES"/>
      <sheetName val="EXTERIORES"/>
      <sheetName val="LIMPIEZA GENERAL"/>
      <sheetName val="MANO DE OBRA Y CUADRILLAS (2)"/>
      <sheetName val="MANO DE OBRA "/>
      <sheetName val="ANALISIS BASICOS"/>
      <sheetName val="Hoja1"/>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30">
          <cell r="D30" t="str">
            <v>M2</v>
          </cell>
        </row>
        <row r="172">
          <cell r="D172" t="str">
            <v>M2</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refreshError="1">
        <row r="17">
          <cell r="B17">
            <v>9000</v>
          </cell>
        </row>
        <row r="40">
          <cell r="B40">
            <v>5700</v>
          </cell>
        </row>
        <row r="41">
          <cell r="B41">
            <v>6700</v>
          </cell>
        </row>
        <row r="43">
          <cell r="B43">
            <v>67180</v>
          </cell>
        </row>
      </sheetData>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Tablas"/>
      <sheetName val="Presentación"/>
    </sheetNames>
    <sheetDataSet>
      <sheetData sheetId="0"/>
      <sheetData sheetId="1" refreshError="1"/>
      <sheetData sheetId="2"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uadrillas"/>
      <sheetName val="ANALISIS"/>
      <sheetName val="precios"/>
      <sheetName val="paraiso"/>
      <sheetName val="No.3"/>
      <sheetName val="rend"/>
      <sheetName val="programacion"/>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36-2002"/>
    </sheetNames>
    <sheetDataSet>
      <sheetData sheetId="0" refreshError="1"/>
      <sheetData sheetId="1" refreshError="1"/>
      <sheetData sheetId="2" refreshError="1"/>
      <sheetData sheetId="3" refreshError="1"/>
      <sheetData sheetId="4" refreshError="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24904</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cell r="L13">
            <v>5340</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cell r="L18">
            <v>35004</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42134</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51242</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341.1</v>
          </cell>
          <cell r="B25" t="str">
            <v>Base estabilidasa con cemento</v>
          </cell>
          <cell r="C25" t="str">
            <v>m3</v>
          </cell>
          <cell r="L25">
            <v>45878</v>
          </cell>
        </row>
        <row r="26">
          <cell r="A26">
            <v>341.2</v>
          </cell>
          <cell r="B26" t="str">
            <v>Cemento</v>
          </cell>
          <cell r="C26" t="str">
            <v>kg</v>
          </cell>
          <cell r="L26">
            <v>699</v>
          </cell>
        </row>
        <row r="27">
          <cell r="A27">
            <v>341.3</v>
          </cell>
          <cell r="B27" t="str">
            <v>BASE ESTAB. FRES-CEM(3%) BASE GRANULAR(10%)</v>
          </cell>
          <cell r="C27" t="str">
            <v>M3</v>
          </cell>
          <cell r="D27">
            <v>57558</v>
          </cell>
          <cell r="E27">
            <v>60524</v>
          </cell>
          <cell r="F27">
            <v>79127</v>
          </cell>
          <cell r="G27">
            <v>87039.700000000012</v>
          </cell>
          <cell r="H27">
            <v>73164</v>
          </cell>
          <cell r="I27">
            <v>51061</v>
          </cell>
          <cell r="J27">
            <v>63752</v>
          </cell>
          <cell r="K27">
            <v>47808</v>
          </cell>
        </row>
        <row r="28">
          <cell r="A28">
            <v>411.2</v>
          </cell>
          <cell r="B28" t="str">
            <v>EMULSION ASFALTICA DE ROTURA LENTA CRL-1</v>
          </cell>
          <cell r="C28" t="str">
            <v>LT</v>
          </cell>
          <cell r="F28">
            <v>0</v>
          </cell>
          <cell r="G28">
            <v>0</v>
          </cell>
          <cell r="J28">
            <v>420</v>
          </cell>
        </row>
        <row r="29">
          <cell r="A29">
            <v>413.1</v>
          </cell>
          <cell r="B29" t="str">
            <v>EXCAVACION PARA REPARACION PAV. EXISTEN.</v>
          </cell>
          <cell r="C29" t="str">
            <v>M3</v>
          </cell>
          <cell r="D29">
            <v>19965</v>
          </cell>
          <cell r="E29">
            <v>20613</v>
          </cell>
          <cell r="F29">
            <v>20078.3</v>
          </cell>
          <cell r="G29">
            <v>22086.13</v>
          </cell>
          <cell r="H29">
            <v>20657</v>
          </cell>
          <cell r="I29">
            <v>16873</v>
          </cell>
          <cell r="J29">
            <v>19954</v>
          </cell>
          <cell r="K29">
            <v>19906</v>
          </cell>
          <cell r="L29">
            <v>23732</v>
          </cell>
        </row>
        <row r="30">
          <cell r="A30">
            <v>420</v>
          </cell>
          <cell r="B30" t="str">
            <v>IMPRIMACION (EMULSION)</v>
          </cell>
          <cell r="C30" t="str">
            <v>M2</v>
          </cell>
          <cell r="D30">
            <v>646</v>
          </cell>
          <cell r="E30">
            <v>1222</v>
          </cell>
          <cell r="F30">
            <v>887.7</v>
          </cell>
          <cell r="G30">
            <v>976.47000000000014</v>
          </cell>
          <cell r="H30">
            <v>580</v>
          </cell>
          <cell r="I30">
            <v>473</v>
          </cell>
          <cell r="J30">
            <v>560</v>
          </cell>
          <cell r="K30">
            <v>477</v>
          </cell>
          <cell r="L30">
            <v>466</v>
          </cell>
        </row>
        <row r="31">
          <cell r="A31">
            <v>421</v>
          </cell>
          <cell r="B31" t="str">
            <v>RIEGO DE LIGA</v>
          </cell>
          <cell r="C31" t="str">
            <v>M2</v>
          </cell>
          <cell r="D31">
            <v>332</v>
          </cell>
          <cell r="E31">
            <v>426</v>
          </cell>
          <cell r="F31">
            <v>314.60000000000002</v>
          </cell>
          <cell r="G31">
            <v>346.06000000000006</v>
          </cell>
          <cell r="H31">
            <v>377</v>
          </cell>
          <cell r="I31">
            <v>475</v>
          </cell>
          <cell r="J31">
            <v>381</v>
          </cell>
          <cell r="K31">
            <v>242</v>
          </cell>
          <cell r="L31">
            <v>875</v>
          </cell>
          <cell r="M31">
            <v>570</v>
          </cell>
        </row>
        <row r="32">
          <cell r="A32">
            <v>421.1</v>
          </cell>
          <cell r="B32" t="str">
            <v>RIEGO DE LIGA (CEMENTO ASFALTICO)</v>
          </cell>
          <cell r="C32" t="str">
            <v>M2</v>
          </cell>
          <cell r="D32">
            <v>332</v>
          </cell>
          <cell r="E32">
            <v>426</v>
          </cell>
          <cell r="F32">
            <v>314.60000000000002</v>
          </cell>
          <cell r="G32">
            <v>346.06000000000006</v>
          </cell>
          <cell r="H32">
            <v>377</v>
          </cell>
          <cell r="I32">
            <v>475</v>
          </cell>
          <cell r="J32">
            <v>381</v>
          </cell>
          <cell r="K32">
            <v>242</v>
          </cell>
        </row>
        <row r="33">
          <cell r="A33">
            <v>421.2</v>
          </cell>
          <cell r="B33" t="str">
            <v>RIEGO DE LIGA (EMULSION)</v>
          </cell>
          <cell r="C33" t="str">
            <v>M2</v>
          </cell>
          <cell r="D33">
            <v>430</v>
          </cell>
          <cell r="E33">
            <v>758</v>
          </cell>
          <cell r="F33">
            <v>565.4</v>
          </cell>
          <cell r="G33">
            <v>621.94000000000005</v>
          </cell>
          <cell r="H33">
            <v>397</v>
          </cell>
          <cell r="I33">
            <v>341</v>
          </cell>
          <cell r="J33">
            <v>400</v>
          </cell>
          <cell r="K33">
            <v>346</v>
          </cell>
        </row>
        <row r="34">
          <cell r="A34">
            <v>430</v>
          </cell>
          <cell r="B34" t="str">
            <v>TRATAMIENTO SUPERFICIAL SIMPLE</v>
          </cell>
          <cell r="C34" t="str">
            <v>M2</v>
          </cell>
          <cell r="D34">
            <v>2947</v>
          </cell>
          <cell r="E34">
            <v>3903</v>
          </cell>
          <cell r="F34">
            <v>3339.6</v>
          </cell>
          <cell r="G34">
            <v>3673.5600000000004</v>
          </cell>
          <cell r="H34">
            <v>2661</v>
          </cell>
          <cell r="I34">
            <v>2467</v>
          </cell>
          <cell r="J34">
            <v>2626</v>
          </cell>
          <cell r="K34">
            <v>2262</v>
          </cell>
        </row>
        <row r="35">
          <cell r="A35">
            <v>431</v>
          </cell>
          <cell r="B35" t="str">
            <v>TRATAMIENTO SUPERFICIAL DOBLE</v>
          </cell>
          <cell r="C35" t="str">
            <v>M2</v>
          </cell>
          <cell r="D35">
            <v>4729</v>
          </cell>
          <cell r="E35">
            <v>6887</v>
          </cell>
          <cell r="F35">
            <v>5562.7</v>
          </cell>
          <cell r="G35">
            <v>6118.97</v>
          </cell>
          <cell r="H35">
            <v>4141</v>
          </cell>
          <cell r="I35">
            <v>3778</v>
          </cell>
          <cell r="J35">
            <v>4047</v>
          </cell>
          <cell r="K35">
            <v>3345</v>
          </cell>
        </row>
        <row r="36">
          <cell r="A36">
            <v>432</v>
          </cell>
          <cell r="B36" t="str">
            <v>SELLO ARENA - EMULSION</v>
          </cell>
          <cell r="C36" t="str">
            <v>M2</v>
          </cell>
          <cell r="D36">
            <v>1834</v>
          </cell>
          <cell r="E36">
            <v>2133</v>
          </cell>
          <cell r="F36">
            <v>1920.6</v>
          </cell>
          <cell r="G36">
            <v>2112.66</v>
          </cell>
          <cell r="H36">
            <v>1507</v>
          </cell>
          <cell r="I36">
            <v>1360</v>
          </cell>
          <cell r="J36">
            <v>1620</v>
          </cell>
          <cell r="K36">
            <v>1364</v>
          </cell>
        </row>
        <row r="37">
          <cell r="A37">
            <v>432.1</v>
          </cell>
          <cell r="B37" t="str">
            <v>SELLO EMULSION CRML, rompimiento lento</v>
          </cell>
          <cell r="C37" t="str">
            <v>M2</v>
          </cell>
          <cell r="D37">
            <v>1834</v>
          </cell>
          <cell r="E37">
            <v>2133</v>
          </cell>
          <cell r="F37">
            <v>1920.6</v>
          </cell>
          <cell r="G37">
            <v>2112.66</v>
          </cell>
          <cell r="H37">
            <v>1507</v>
          </cell>
          <cell r="I37">
            <v>1360</v>
          </cell>
          <cell r="J37">
            <v>1620</v>
          </cell>
          <cell r="K37">
            <v>1364</v>
          </cell>
        </row>
        <row r="38">
          <cell r="A38">
            <v>433</v>
          </cell>
          <cell r="B38" t="str">
            <v>LECHADA ASFALTICA</v>
          </cell>
          <cell r="C38" t="str">
            <v>M2</v>
          </cell>
          <cell r="D38">
            <v>6299</v>
          </cell>
          <cell r="E38">
            <v>6634</v>
          </cell>
          <cell r="F38">
            <v>6972.9</v>
          </cell>
          <cell r="G38">
            <v>7670.1900000000005</v>
          </cell>
          <cell r="H38">
            <v>5708</v>
          </cell>
          <cell r="I38">
            <v>5428</v>
          </cell>
          <cell r="J38">
            <v>5517</v>
          </cell>
          <cell r="K38">
            <v>4134</v>
          </cell>
        </row>
        <row r="39">
          <cell r="A39">
            <v>440.1</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440.2</v>
          </cell>
          <cell r="B40" t="str">
            <v>MEZCLA DENSA EN FRIO</v>
          </cell>
          <cell r="C40" t="str">
            <v>M3</v>
          </cell>
          <cell r="D40">
            <v>176355</v>
          </cell>
          <cell r="E40">
            <v>200444</v>
          </cell>
          <cell r="F40">
            <v>202221.8</v>
          </cell>
          <cell r="G40">
            <v>222443.98</v>
          </cell>
          <cell r="H40">
            <v>199896</v>
          </cell>
          <cell r="I40">
            <v>199779</v>
          </cell>
          <cell r="J40">
            <v>208671</v>
          </cell>
          <cell r="K40">
            <v>143585</v>
          </cell>
        </row>
        <row r="41">
          <cell r="A41">
            <v>440.3</v>
          </cell>
          <cell r="B41" t="str">
            <v>MEZCLA DENSA EN FRIO</v>
          </cell>
          <cell r="C41" t="str">
            <v>M3</v>
          </cell>
          <cell r="D41">
            <v>176355</v>
          </cell>
          <cell r="E41">
            <v>200444</v>
          </cell>
          <cell r="F41">
            <v>202221.8</v>
          </cell>
          <cell r="G41">
            <v>222443.98</v>
          </cell>
          <cell r="H41">
            <v>199896</v>
          </cell>
          <cell r="I41">
            <v>199779</v>
          </cell>
          <cell r="J41">
            <v>208671</v>
          </cell>
          <cell r="K41">
            <v>143585</v>
          </cell>
        </row>
        <row r="42">
          <cell r="A42">
            <v>440.5</v>
          </cell>
          <cell r="B42" t="str">
            <v>MEZCLA DENSA EN FRIO PARA BACHEO</v>
          </cell>
          <cell r="C42" t="str">
            <v>M3</v>
          </cell>
          <cell r="D42">
            <v>180881</v>
          </cell>
          <cell r="E42">
            <v>204166</v>
          </cell>
          <cell r="F42">
            <v>206720.8</v>
          </cell>
          <cell r="G42">
            <v>227392.88</v>
          </cell>
          <cell r="H42">
            <v>203841</v>
          </cell>
          <cell r="I42">
            <v>202683</v>
          </cell>
          <cell r="J42">
            <v>213759</v>
          </cell>
          <cell r="K42">
            <v>147358</v>
          </cell>
        </row>
        <row r="43">
          <cell r="A43">
            <v>450.5</v>
          </cell>
          <cell r="B43" t="str">
            <v>PARCHEO CON MEZCLA DENSA EN CALIENTE</v>
          </cell>
          <cell r="C43" t="str">
            <v>M3</v>
          </cell>
          <cell r="D43">
            <v>192930</v>
          </cell>
          <cell r="E43">
            <v>200444</v>
          </cell>
          <cell r="F43">
            <v>211516.79999999999</v>
          </cell>
          <cell r="G43">
            <v>232668.48</v>
          </cell>
          <cell r="H43">
            <v>207696</v>
          </cell>
          <cell r="I43">
            <v>242679</v>
          </cell>
          <cell r="J43">
            <v>231746</v>
          </cell>
          <cell r="K43">
            <v>145860</v>
          </cell>
        </row>
        <row r="44">
          <cell r="A44">
            <v>450.6</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cell r="M44">
            <v>209300</v>
          </cell>
        </row>
        <row r="45">
          <cell r="A45">
            <v>450.7</v>
          </cell>
          <cell r="B45" t="str">
            <v>MEZCLA DENSA EN CALIENTE</v>
          </cell>
          <cell r="C45" t="str">
            <v>M3</v>
          </cell>
          <cell r="D45">
            <v>192930</v>
          </cell>
          <cell r="E45">
            <v>200444</v>
          </cell>
          <cell r="F45">
            <v>211516.79999999999</v>
          </cell>
          <cell r="G45">
            <v>232668.48</v>
          </cell>
          <cell r="H45">
            <v>207696</v>
          </cell>
          <cell r="I45">
            <v>242679</v>
          </cell>
          <cell r="J45">
            <v>231746</v>
          </cell>
          <cell r="K45">
            <v>145860</v>
          </cell>
          <cell r="M45">
            <v>205600</v>
          </cell>
        </row>
        <row r="46">
          <cell r="A46">
            <v>450.8</v>
          </cell>
          <cell r="B46" t="str">
            <v>MEZCLA DENSA EN CALIENTE</v>
          </cell>
          <cell r="C46" t="str">
            <v>M3</v>
          </cell>
          <cell r="D46">
            <v>192930</v>
          </cell>
          <cell r="E46">
            <v>200444</v>
          </cell>
          <cell r="F46">
            <v>211516.79999999999</v>
          </cell>
          <cell r="G46">
            <v>232668.48</v>
          </cell>
          <cell r="H46">
            <v>207696</v>
          </cell>
          <cell r="I46">
            <v>242679</v>
          </cell>
          <cell r="J46">
            <v>231746</v>
          </cell>
          <cell r="K46">
            <v>145860</v>
          </cell>
        </row>
        <row r="47">
          <cell r="A47">
            <v>450.11</v>
          </cell>
          <cell r="B47" t="str">
            <v>MEZCLA DENSA EN CALIENTE PARA BACHEO</v>
          </cell>
          <cell r="C47" t="str">
            <v>M3</v>
          </cell>
          <cell r="D47">
            <v>198283</v>
          </cell>
          <cell r="E47">
            <v>206058</v>
          </cell>
          <cell r="F47">
            <v>217730.7</v>
          </cell>
          <cell r="G47">
            <v>239503.77000000002</v>
          </cell>
          <cell r="H47">
            <v>214079</v>
          </cell>
          <cell r="I47">
            <v>250271</v>
          </cell>
          <cell r="J47">
            <v>239028</v>
          </cell>
          <cell r="K47">
            <v>149205</v>
          </cell>
        </row>
        <row r="48">
          <cell r="A48">
            <v>450.12</v>
          </cell>
          <cell r="B48" t="str">
            <v>MEZCLA DENSA EN CALIENTE PARA BACHEO</v>
          </cell>
          <cell r="C48" t="str">
            <v>M3</v>
          </cell>
          <cell r="D48">
            <v>198283</v>
          </cell>
          <cell r="E48">
            <v>206058</v>
          </cell>
          <cell r="F48">
            <v>217730.7</v>
          </cell>
          <cell r="G48">
            <v>239503.77000000002</v>
          </cell>
          <cell r="H48">
            <v>214079</v>
          </cell>
          <cell r="I48">
            <v>250271</v>
          </cell>
          <cell r="J48">
            <v>239028</v>
          </cell>
          <cell r="K48">
            <v>149205</v>
          </cell>
        </row>
        <row r="49">
          <cell r="A49">
            <v>450.13</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450.14</v>
          </cell>
          <cell r="B50" t="str">
            <v>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450.15</v>
          </cell>
          <cell r="B51" t="str">
            <v>MEZCLA DENSA EN CALIENTE</v>
          </cell>
          <cell r="C51" t="str">
            <v>M3</v>
          </cell>
          <cell r="D51">
            <v>192930</v>
          </cell>
          <cell r="E51">
            <v>200444</v>
          </cell>
          <cell r="F51">
            <v>211516.79999999999</v>
          </cell>
          <cell r="G51">
            <v>232668.48</v>
          </cell>
          <cell r="H51">
            <v>207696</v>
          </cell>
          <cell r="I51">
            <v>242679</v>
          </cell>
          <cell r="J51">
            <v>231746</v>
          </cell>
          <cell r="K51">
            <v>145860</v>
          </cell>
        </row>
        <row r="52">
          <cell r="A52">
            <v>450.16</v>
          </cell>
          <cell r="B52" t="str">
            <v>PARCHEO CON MEZCLA DENSA EN CALIENTE</v>
          </cell>
          <cell r="C52" t="str">
            <v>M3</v>
          </cell>
          <cell r="D52">
            <v>192930</v>
          </cell>
          <cell r="E52">
            <v>200444</v>
          </cell>
          <cell r="F52">
            <v>211516.79999999999</v>
          </cell>
          <cell r="G52">
            <v>232668.48</v>
          </cell>
          <cell r="H52">
            <v>207696</v>
          </cell>
          <cell r="I52">
            <v>242679</v>
          </cell>
          <cell r="J52">
            <v>231746</v>
          </cell>
          <cell r="K52">
            <v>145860</v>
          </cell>
        </row>
        <row r="53">
          <cell r="A53">
            <v>450.17</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cell r="L53">
            <v>256491</v>
          </cell>
        </row>
        <row r="54">
          <cell r="A54">
            <v>450.18</v>
          </cell>
          <cell r="B54" t="str">
            <v>MEZCLA DENSA EN CALIENTE MDC-2</v>
          </cell>
          <cell r="C54" t="str">
            <v>M3</v>
          </cell>
          <cell r="D54">
            <v>192930</v>
          </cell>
          <cell r="E54">
            <v>200444</v>
          </cell>
          <cell r="F54">
            <v>211516.79999999999</v>
          </cell>
          <cell r="G54">
            <v>232668.48</v>
          </cell>
          <cell r="H54">
            <v>207696</v>
          </cell>
          <cell r="I54">
            <v>242679</v>
          </cell>
          <cell r="J54">
            <v>231746</v>
          </cell>
          <cell r="K54">
            <v>145860</v>
          </cell>
        </row>
        <row r="55">
          <cell r="A55">
            <v>450.19</v>
          </cell>
          <cell r="B55" t="str">
            <v>MEZCLA DENSA EN CALIENTE MDC-2</v>
          </cell>
          <cell r="C55" t="str">
            <v>M3</v>
          </cell>
          <cell r="D55">
            <v>192930</v>
          </cell>
          <cell r="E55">
            <v>200444</v>
          </cell>
          <cell r="F55">
            <v>211516.79999999999</v>
          </cell>
          <cell r="G55">
            <v>232668.48</v>
          </cell>
          <cell r="H55">
            <v>207696</v>
          </cell>
          <cell r="I55">
            <v>242679</v>
          </cell>
          <cell r="J55">
            <v>231746</v>
          </cell>
          <cell r="K55">
            <v>145860</v>
          </cell>
        </row>
        <row r="56">
          <cell r="A56">
            <v>450.21</v>
          </cell>
          <cell r="B56" t="str">
            <v>MEZCLA DENSA EN CALIENTE MDC-3</v>
          </cell>
          <cell r="C56" t="str">
            <v>M3</v>
          </cell>
          <cell r="D56">
            <v>192930</v>
          </cell>
          <cell r="E56">
            <v>200444</v>
          </cell>
          <cell r="F56">
            <v>211516.79999999999</v>
          </cell>
          <cell r="G56">
            <v>232668.48</v>
          </cell>
          <cell r="H56">
            <v>207696</v>
          </cell>
          <cell r="I56">
            <v>242679</v>
          </cell>
          <cell r="J56">
            <v>231746</v>
          </cell>
          <cell r="K56">
            <v>145860</v>
          </cell>
        </row>
        <row r="57">
          <cell r="A57">
            <v>450.22</v>
          </cell>
          <cell r="B57" t="str">
            <v>PARCHEO CON MEZCLA DENSA EN CALIENTE</v>
          </cell>
          <cell r="C57" t="str">
            <v>M3</v>
          </cell>
          <cell r="D57">
            <v>192930</v>
          </cell>
          <cell r="E57">
            <v>200444</v>
          </cell>
          <cell r="F57">
            <v>211516.79999999999</v>
          </cell>
          <cell r="G57">
            <v>232668.48</v>
          </cell>
          <cell r="H57">
            <v>207696</v>
          </cell>
          <cell r="I57">
            <v>242679</v>
          </cell>
          <cell r="J57">
            <v>231746</v>
          </cell>
          <cell r="K57">
            <v>145860</v>
          </cell>
        </row>
        <row r="58">
          <cell r="A58">
            <v>450.23</v>
          </cell>
          <cell r="B58" t="str">
            <v>MEZCLA DENSA EN CALIENTE MDC-1</v>
          </cell>
          <cell r="C58" t="str">
            <v>M3</v>
          </cell>
          <cell r="D58">
            <v>192930</v>
          </cell>
          <cell r="E58">
            <v>200444</v>
          </cell>
          <cell r="F58">
            <v>211516.79999999999</v>
          </cell>
          <cell r="G58">
            <v>232668.48</v>
          </cell>
          <cell r="H58">
            <v>207696</v>
          </cell>
          <cell r="I58">
            <v>242679</v>
          </cell>
          <cell r="J58">
            <v>231746</v>
          </cell>
          <cell r="K58">
            <v>145860</v>
          </cell>
          <cell r="L58">
            <v>296364</v>
          </cell>
        </row>
        <row r="59">
          <cell r="A59">
            <v>450.24</v>
          </cell>
          <cell r="B59" t="str">
            <v>MEZCLA DENSA EN CALIENTE MDC-2</v>
          </cell>
          <cell r="C59" t="str">
            <v>M3</v>
          </cell>
          <cell r="D59">
            <v>192930</v>
          </cell>
          <cell r="E59">
            <v>200444</v>
          </cell>
          <cell r="F59">
            <v>211516.79999999999</v>
          </cell>
          <cell r="G59">
            <v>232668.48</v>
          </cell>
          <cell r="H59">
            <v>207696</v>
          </cell>
          <cell r="I59">
            <v>242679</v>
          </cell>
          <cell r="J59">
            <v>231746</v>
          </cell>
          <cell r="K59">
            <v>145860</v>
          </cell>
          <cell r="L59">
            <v>299613</v>
          </cell>
        </row>
        <row r="60">
          <cell r="A60">
            <v>450.25</v>
          </cell>
          <cell r="B60" t="str">
            <v>PARCHEO CON MEZCLA DENSA EN CALIENTE MDC-2</v>
          </cell>
          <cell r="L60">
            <v>273731</v>
          </cell>
        </row>
        <row r="61">
          <cell r="A61">
            <v>450.26</v>
          </cell>
          <cell r="B61" t="str">
            <v>MEZCLA DENSA EN CALIENTE MDC-2 PARA BACHEO</v>
          </cell>
          <cell r="C61" t="str">
            <v>M3</v>
          </cell>
          <cell r="D61">
            <v>192930</v>
          </cell>
          <cell r="E61">
            <v>200444</v>
          </cell>
          <cell r="F61">
            <v>211516.79999999999</v>
          </cell>
          <cell r="G61">
            <v>232668.48</v>
          </cell>
          <cell r="H61">
            <v>207696</v>
          </cell>
          <cell r="I61">
            <v>242679</v>
          </cell>
          <cell r="J61">
            <v>231746</v>
          </cell>
          <cell r="K61">
            <v>145860</v>
          </cell>
        </row>
        <row r="62">
          <cell r="A62">
            <v>450.27</v>
          </cell>
          <cell r="B62" t="str">
            <v>MEZCLA DENSA EN CALIENTE MDC-1</v>
          </cell>
          <cell r="C62" t="str">
            <v>M3</v>
          </cell>
          <cell r="D62">
            <v>192930</v>
          </cell>
          <cell r="E62">
            <v>200444</v>
          </cell>
          <cell r="F62">
            <v>211516.79999999999</v>
          </cell>
          <cell r="G62">
            <v>232668.48</v>
          </cell>
          <cell r="H62">
            <v>207696</v>
          </cell>
          <cell r="I62">
            <v>242679</v>
          </cell>
          <cell r="J62">
            <v>231746</v>
          </cell>
          <cell r="K62">
            <v>145860</v>
          </cell>
        </row>
        <row r="63">
          <cell r="A63">
            <v>450.28</v>
          </cell>
          <cell r="B63" t="str">
            <v>MEZCLA DENSA EN CALIENTE MDC-3</v>
          </cell>
          <cell r="L63">
            <v>299900</v>
          </cell>
        </row>
        <row r="64">
          <cell r="A64">
            <v>460</v>
          </cell>
          <cell r="B64" t="str">
            <v>FRESADO DE PAVIMENTO ASFALTICO (H= 0.20)</v>
          </cell>
          <cell r="C64" t="str">
            <v>M2</v>
          </cell>
          <cell r="D64">
            <v>6760</v>
          </cell>
          <cell r="E64">
            <v>8250</v>
          </cell>
          <cell r="F64">
            <v>9000.2000000000007</v>
          </cell>
          <cell r="G64">
            <v>9900.2200000000012</v>
          </cell>
          <cell r="H64">
            <v>8139</v>
          </cell>
          <cell r="I64">
            <v>7774</v>
          </cell>
          <cell r="J64">
            <v>8152</v>
          </cell>
          <cell r="K64">
            <v>7892</v>
          </cell>
          <cell r="M64">
            <v>2950</v>
          </cell>
        </row>
        <row r="65">
          <cell r="A65">
            <v>460.1</v>
          </cell>
          <cell r="B65" t="str">
            <v>FRESADO DE PAVIMENTO ASFALTICO (H= 0.20)</v>
          </cell>
          <cell r="C65" t="str">
            <v>M3</v>
          </cell>
          <cell r="D65">
            <v>33800</v>
          </cell>
          <cell r="E65">
            <v>41250</v>
          </cell>
          <cell r="F65">
            <v>45001</v>
          </cell>
          <cell r="G65">
            <v>49501.100000000006</v>
          </cell>
          <cell r="H65">
            <v>40695</v>
          </cell>
          <cell r="I65">
            <v>38870</v>
          </cell>
          <cell r="J65">
            <v>40760</v>
          </cell>
          <cell r="K65">
            <v>39460</v>
          </cell>
          <cell r="L65">
            <v>42413</v>
          </cell>
        </row>
        <row r="66">
          <cell r="A66">
            <v>460.3</v>
          </cell>
          <cell r="B66" t="str">
            <v>FRESADO DE PAVIMENTO ASFALTICO, M3 CON TRANS</v>
          </cell>
          <cell r="C66" t="str">
            <v>M3</v>
          </cell>
          <cell r="D66">
            <v>6760</v>
          </cell>
          <cell r="E66">
            <v>8250</v>
          </cell>
          <cell r="F66">
            <v>9000.2000000000007</v>
          </cell>
          <cell r="G66">
            <v>9900.2200000000012</v>
          </cell>
          <cell r="H66">
            <v>8139</v>
          </cell>
          <cell r="I66">
            <v>7774</v>
          </cell>
          <cell r="J66">
            <v>8152</v>
          </cell>
          <cell r="K66">
            <v>7892</v>
          </cell>
          <cell r="L66">
            <v>0</v>
          </cell>
        </row>
        <row r="67">
          <cell r="A67">
            <v>460.2</v>
          </cell>
          <cell r="B67" t="str">
            <v>FRESADO DE PAVIMENTO ASFALTICO, M3 SIN TRANS</v>
          </cell>
          <cell r="C67" t="str">
            <v>M3</v>
          </cell>
          <cell r="D67">
            <v>6760</v>
          </cell>
          <cell r="E67">
            <v>8250</v>
          </cell>
          <cell r="F67">
            <v>9000.2000000000007</v>
          </cell>
          <cell r="G67">
            <v>9900.2200000000012</v>
          </cell>
          <cell r="H67">
            <v>8139</v>
          </cell>
          <cell r="I67">
            <v>7774</v>
          </cell>
          <cell r="J67">
            <v>8152</v>
          </cell>
          <cell r="K67">
            <v>7892</v>
          </cell>
        </row>
        <row r="68">
          <cell r="A68">
            <v>461.1</v>
          </cell>
          <cell r="B68" t="str">
            <v>PAVIMENTO ASFALTICO RECICLADO EN FRIO</v>
          </cell>
          <cell r="C68" t="str">
            <v>M3</v>
          </cell>
          <cell r="D68">
            <v>41246</v>
          </cell>
          <cell r="E68">
            <v>42740</v>
          </cell>
          <cell r="F68">
            <v>43111.199999999997</v>
          </cell>
          <cell r="G68">
            <v>47422.32</v>
          </cell>
          <cell r="H68">
            <v>38775</v>
          </cell>
          <cell r="I68">
            <v>40002</v>
          </cell>
          <cell r="J68">
            <v>42089</v>
          </cell>
          <cell r="K68">
            <v>37835</v>
          </cell>
        </row>
        <row r="69">
          <cell r="A69">
            <v>461.2</v>
          </cell>
          <cell r="B69" t="str">
            <v>PAVIMENTO ASFALTICO RECICLADO EN FRIO</v>
          </cell>
          <cell r="C69" t="str">
            <v>M3</v>
          </cell>
          <cell r="D69">
            <v>41246</v>
          </cell>
          <cell r="E69">
            <v>42740</v>
          </cell>
          <cell r="F69">
            <v>43111.199999999997</v>
          </cell>
          <cell r="G69">
            <v>47422.32</v>
          </cell>
          <cell r="H69">
            <v>38775</v>
          </cell>
          <cell r="I69">
            <v>40002</v>
          </cell>
          <cell r="J69">
            <v>42089</v>
          </cell>
          <cell r="K69">
            <v>37835</v>
          </cell>
        </row>
        <row r="70">
          <cell r="A70">
            <v>461.3</v>
          </cell>
          <cell r="B70" t="str">
            <v>PAVIMENTO ASFALTICO RECICLADO EN FRIO</v>
          </cell>
          <cell r="C70" t="str">
            <v>M3</v>
          </cell>
          <cell r="D70">
            <v>41246</v>
          </cell>
          <cell r="E70">
            <v>42740</v>
          </cell>
          <cell r="F70">
            <v>43111.199999999997</v>
          </cell>
          <cell r="G70">
            <v>47422.32</v>
          </cell>
          <cell r="H70">
            <v>38775</v>
          </cell>
          <cell r="I70">
            <v>40002</v>
          </cell>
          <cell r="J70">
            <v>42089</v>
          </cell>
          <cell r="K70">
            <v>37835</v>
          </cell>
        </row>
        <row r="71">
          <cell r="A71">
            <v>462.1</v>
          </cell>
          <cell r="B71" t="str">
            <v>PAVIM ASF RECICLADO EN CALIENT</v>
          </cell>
          <cell r="C71" t="str">
            <v>M3</v>
          </cell>
          <cell r="D71">
            <v>51974</v>
          </cell>
          <cell r="E71">
            <v>54317</v>
          </cell>
          <cell r="F71">
            <v>57229.7</v>
          </cell>
          <cell r="G71">
            <v>62952.67</v>
          </cell>
          <cell r="H71">
            <v>54688</v>
          </cell>
          <cell r="I71">
            <v>59810</v>
          </cell>
          <cell r="J71">
            <v>59686</v>
          </cell>
          <cell r="K71">
            <v>44898</v>
          </cell>
        </row>
        <row r="72">
          <cell r="A72">
            <v>462.2</v>
          </cell>
          <cell r="B72" t="str">
            <v>PAVIM ASF RECICLADO EN CALIENT</v>
          </cell>
          <cell r="C72" t="str">
            <v>M3</v>
          </cell>
          <cell r="D72">
            <v>51974</v>
          </cell>
          <cell r="E72">
            <v>54317</v>
          </cell>
          <cell r="F72">
            <v>57229.7</v>
          </cell>
          <cell r="G72">
            <v>62952.67</v>
          </cell>
          <cell r="H72">
            <v>54688</v>
          </cell>
          <cell r="I72">
            <v>59810</v>
          </cell>
          <cell r="J72">
            <v>59686</v>
          </cell>
          <cell r="K72">
            <v>44898</v>
          </cell>
        </row>
        <row r="73">
          <cell r="A73">
            <v>462.3</v>
          </cell>
          <cell r="B73" t="str">
            <v>PAVIM ASF RECICLADO EN CALIENT</v>
          </cell>
          <cell r="C73" t="str">
            <v>M3</v>
          </cell>
          <cell r="D73">
            <v>51974</v>
          </cell>
          <cell r="E73">
            <v>54317</v>
          </cell>
          <cell r="F73">
            <v>57229.7</v>
          </cell>
          <cell r="G73">
            <v>62952.67</v>
          </cell>
          <cell r="H73">
            <v>54688</v>
          </cell>
          <cell r="I73">
            <v>59810</v>
          </cell>
          <cell r="J73">
            <v>59686</v>
          </cell>
          <cell r="K73">
            <v>44898</v>
          </cell>
        </row>
        <row r="74">
          <cell r="A74">
            <v>462.4</v>
          </cell>
          <cell r="B74" t="str">
            <v>PAVIM ASFALT RECICL. EN CALIENTE/BACHEO</v>
          </cell>
          <cell r="C74" t="str">
            <v>M3</v>
          </cell>
          <cell r="D74">
            <v>59712</v>
          </cell>
          <cell r="E74">
            <v>63531</v>
          </cell>
          <cell r="F74">
            <v>67435.5</v>
          </cell>
          <cell r="G74">
            <v>74179.05</v>
          </cell>
          <cell r="H74">
            <v>64121</v>
          </cell>
          <cell r="I74">
            <v>67941</v>
          </cell>
          <cell r="J74">
            <v>69250</v>
          </cell>
          <cell r="K74">
            <v>53307</v>
          </cell>
        </row>
        <row r="75">
          <cell r="A75">
            <v>600.20000000000005</v>
          </cell>
          <cell r="B75" t="str">
            <v>EXCAVACION VARIAS EN ROCA EN SECO</v>
          </cell>
          <cell r="C75" t="str">
            <v>M3</v>
          </cell>
          <cell r="D75">
            <v>26299</v>
          </cell>
          <cell r="E75">
            <v>24249</v>
          </cell>
          <cell r="F75">
            <v>24152.7</v>
          </cell>
          <cell r="G75">
            <v>26567.97</v>
          </cell>
          <cell r="H75">
            <v>26614</v>
          </cell>
          <cell r="I75">
            <v>23163</v>
          </cell>
          <cell r="J75">
            <v>27920</v>
          </cell>
          <cell r="K75">
            <v>23839</v>
          </cell>
        </row>
        <row r="76">
          <cell r="A76">
            <v>600.29999999999995</v>
          </cell>
          <cell r="B76" t="str">
            <v>EXCAVACION VARIAS EN ROCA BAJO AGUA</v>
          </cell>
          <cell r="C76" t="str">
            <v>M3</v>
          </cell>
          <cell r="D76">
            <v>32559</v>
          </cell>
          <cell r="E76">
            <v>31815</v>
          </cell>
          <cell r="F76">
            <v>32217.9</v>
          </cell>
          <cell r="G76">
            <v>35439.69</v>
          </cell>
          <cell r="H76">
            <v>34535</v>
          </cell>
          <cell r="I76">
            <v>27959</v>
          </cell>
          <cell r="J76">
            <v>34077</v>
          </cell>
          <cell r="K76">
            <v>32598</v>
          </cell>
        </row>
        <row r="77">
          <cell r="A77">
            <v>600.6</v>
          </cell>
          <cell r="B77" t="str">
            <v>EXCAVACION VARIAS SIN CLASIFICAR</v>
          </cell>
          <cell r="C77" t="str">
            <v>M3</v>
          </cell>
          <cell r="D77">
            <v>24079</v>
          </cell>
          <cell r="E77">
            <v>32998</v>
          </cell>
          <cell r="F77">
            <v>29815.5</v>
          </cell>
          <cell r="G77">
            <v>32797.050000000003</v>
          </cell>
          <cell r="H77">
            <v>25041</v>
          </cell>
          <cell r="I77">
            <v>21146</v>
          </cell>
          <cell r="J77">
            <v>24588</v>
          </cell>
          <cell r="K77">
            <v>22877</v>
          </cell>
          <cell r="L77">
            <v>15236</v>
          </cell>
        </row>
        <row r="78">
          <cell r="A78">
            <v>600.70000000000005</v>
          </cell>
          <cell r="B78" t="str">
            <v>EXCAVACION VARIAS MATERIAL COMUN EN SECO</v>
          </cell>
          <cell r="C78" t="str">
            <v>M3</v>
          </cell>
          <cell r="D78">
            <v>20506</v>
          </cell>
          <cell r="E78">
            <v>27959</v>
          </cell>
          <cell r="F78">
            <v>25264.799999999999</v>
          </cell>
          <cell r="G78">
            <v>27791.280000000002</v>
          </cell>
          <cell r="H78">
            <v>21311</v>
          </cell>
          <cell r="I78">
            <v>17988</v>
          </cell>
          <cell r="J78">
            <v>20890</v>
          </cell>
          <cell r="K78">
            <v>19430</v>
          </cell>
        </row>
        <row r="79">
          <cell r="A79">
            <v>600.79999999999995</v>
          </cell>
          <cell r="B79" t="str">
            <v>EXCAVACION VARIAS MAT. COMUN BAJO AGUA</v>
          </cell>
          <cell r="C79" t="str">
            <v>M3</v>
          </cell>
          <cell r="D79">
            <v>26161</v>
          </cell>
          <cell r="E79">
            <v>35331</v>
          </cell>
          <cell r="F79">
            <v>33086.9</v>
          </cell>
          <cell r="G79">
            <v>36395.590000000004</v>
          </cell>
          <cell r="H79">
            <v>27617</v>
          </cell>
          <cell r="I79">
            <v>24050</v>
          </cell>
          <cell r="J79">
            <v>26875</v>
          </cell>
          <cell r="K79">
            <v>23622</v>
          </cell>
        </row>
        <row r="80">
          <cell r="A80">
            <v>600.9</v>
          </cell>
          <cell r="B80" t="str">
            <v>EXCAVACIONES VARIAS EN ROCA BAJO AGUA</v>
          </cell>
          <cell r="C80" t="str">
            <v>M3</v>
          </cell>
          <cell r="D80">
            <v>32559</v>
          </cell>
          <cell r="E80">
            <v>31815</v>
          </cell>
          <cell r="F80">
            <v>32217.9</v>
          </cell>
          <cell r="G80">
            <v>35439.69</v>
          </cell>
          <cell r="H80">
            <v>34535</v>
          </cell>
          <cell r="I80">
            <v>27959</v>
          </cell>
          <cell r="J80">
            <v>34077</v>
          </cell>
          <cell r="K80">
            <v>32598</v>
          </cell>
        </row>
        <row r="81">
          <cell r="A81">
            <v>610.1</v>
          </cell>
          <cell r="B81" t="str">
            <v>RELLENO PARA ESTRUCTURAS</v>
          </cell>
          <cell r="C81" t="str">
            <v>M3</v>
          </cell>
          <cell r="D81">
            <v>19312</v>
          </cell>
          <cell r="E81">
            <v>17272</v>
          </cell>
          <cell r="F81">
            <v>21201.4</v>
          </cell>
          <cell r="G81">
            <v>23321.540000000005</v>
          </cell>
          <cell r="H81">
            <v>24786</v>
          </cell>
          <cell r="I81">
            <v>31143</v>
          </cell>
          <cell r="J81">
            <v>17365</v>
          </cell>
          <cell r="K81">
            <v>19312</v>
          </cell>
          <cell r="L81">
            <v>32409</v>
          </cell>
        </row>
        <row r="82">
          <cell r="A82">
            <v>623.1</v>
          </cell>
          <cell r="B82" t="str">
            <v>SUMINISTRO E HINCAMIENTO DE RIELES</v>
          </cell>
          <cell r="C82" t="str">
            <v>M3</v>
          </cell>
          <cell r="D82">
            <v>59266</v>
          </cell>
          <cell r="E82">
            <v>59266</v>
          </cell>
          <cell r="F82">
            <v>65192.6</v>
          </cell>
          <cell r="G82">
            <v>71711.86</v>
          </cell>
          <cell r="H82">
            <v>59266</v>
          </cell>
          <cell r="I82">
            <v>59266</v>
          </cell>
          <cell r="J82">
            <v>59266</v>
          </cell>
          <cell r="K82">
            <v>59266</v>
          </cell>
        </row>
        <row r="83">
          <cell r="A83">
            <v>623.20000000000005</v>
          </cell>
          <cell r="B83" t="str">
            <v>SUMINISTRO E INSTALACION DE RIELES</v>
          </cell>
          <cell r="C83" t="str">
            <v>M3</v>
          </cell>
          <cell r="D83">
            <v>49871</v>
          </cell>
          <cell r="E83">
            <v>49871</v>
          </cell>
          <cell r="F83">
            <v>54858.1</v>
          </cell>
          <cell r="G83">
            <v>60343.91</v>
          </cell>
          <cell r="H83">
            <v>49871</v>
          </cell>
          <cell r="I83">
            <v>49871</v>
          </cell>
          <cell r="J83">
            <v>49871</v>
          </cell>
          <cell r="K83">
            <v>49871</v>
          </cell>
        </row>
        <row r="84">
          <cell r="A84">
            <v>630.29999999999995</v>
          </cell>
          <cell r="B84" t="str">
            <v>CONCRETO CLASE C</v>
          </cell>
          <cell r="C84" t="str">
            <v>M3</v>
          </cell>
          <cell r="D84">
            <v>279236</v>
          </cell>
          <cell r="E84">
            <v>294531</v>
          </cell>
          <cell r="F84">
            <v>289946.8</v>
          </cell>
          <cell r="G84">
            <v>318941.48000000004</v>
          </cell>
          <cell r="H84">
            <v>285754</v>
          </cell>
          <cell r="I84">
            <v>267211</v>
          </cell>
          <cell r="J84">
            <v>270488</v>
          </cell>
          <cell r="K84">
            <v>213438</v>
          </cell>
        </row>
        <row r="85">
          <cell r="A85">
            <v>630.4</v>
          </cell>
          <cell r="B85" t="str">
            <v>CONCRETO CLASE D</v>
          </cell>
          <cell r="C85" t="str">
            <v>M3</v>
          </cell>
          <cell r="D85">
            <v>261647</v>
          </cell>
          <cell r="E85">
            <v>281102</v>
          </cell>
          <cell r="F85">
            <v>268925.8</v>
          </cell>
          <cell r="G85">
            <v>295818.38</v>
          </cell>
          <cell r="H85">
            <v>265299</v>
          </cell>
          <cell r="I85">
            <v>250493</v>
          </cell>
          <cell r="J85">
            <v>252334</v>
          </cell>
          <cell r="K85">
            <v>197162</v>
          </cell>
          <cell r="L85">
            <v>355438</v>
          </cell>
        </row>
        <row r="86">
          <cell r="A86">
            <v>630.5</v>
          </cell>
          <cell r="B86" t="str">
            <v>CONCRETO CLASE E</v>
          </cell>
          <cell r="C86" t="str">
            <v>M3</v>
          </cell>
          <cell r="D86">
            <v>239651</v>
          </cell>
          <cell r="E86">
            <v>260692</v>
          </cell>
          <cell r="F86">
            <v>242756.8</v>
          </cell>
          <cell r="G86">
            <v>267032.48</v>
          </cell>
          <cell r="H86">
            <v>237037</v>
          </cell>
          <cell r="I86">
            <v>229927</v>
          </cell>
          <cell r="J86">
            <v>227491</v>
          </cell>
          <cell r="K86">
            <v>175738</v>
          </cell>
        </row>
        <row r="87">
          <cell r="A87">
            <v>630.6</v>
          </cell>
          <cell r="B87" t="str">
            <v>CONCRETO CLASE F</v>
          </cell>
          <cell r="C87" t="str">
            <v>M3</v>
          </cell>
          <cell r="D87">
            <v>214526</v>
          </cell>
          <cell r="E87">
            <v>219476</v>
          </cell>
          <cell r="F87">
            <v>218079.4</v>
          </cell>
          <cell r="G87">
            <v>239887.34000000003</v>
          </cell>
          <cell r="H87">
            <v>213901</v>
          </cell>
          <cell r="I87">
            <v>200318</v>
          </cell>
          <cell r="J87">
            <v>202628</v>
          </cell>
          <cell r="K87">
            <v>155789</v>
          </cell>
        </row>
        <row r="88">
          <cell r="A88">
            <v>630.70000000000005</v>
          </cell>
          <cell r="B88" t="str">
            <v xml:space="preserve">CONCRETO CLASE G </v>
          </cell>
          <cell r="C88" t="str">
            <v>M3</v>
          </cell>
          <cell r="D88">
            <v>203415</v>
          </cell>
          <cell r="E88">
            <v>232154</v>
          </cell>
          <cell r="F88">
            <v>207572.2</v>
          </cell>
          <cell r="G88">
            <v>228329.42000000004</v>
          </cell>
          <cell r="H88">
            <v>191391</v>
          </cell>
          <cell r="I88">
            <v>202790</v>
          </cell>
          <cell r="J88">
            <v>186902</v>
          </cell>
          <cell r="K88">
            <v>137452</v>
          </cell>
        </row>
        <row r="89">
          <cell r="A89">
            <v>630.12</v>
          </cell>
          <cell r="B89" t="str">
            <v>CONCRETO CLASE G (BASES)</v>
          </cell>
          <cell r="C89" t="str">
            <v>M3</v>
          </cell>
          <cell r="D89">
            <v>190278</v>
          </cell>
          <cell r="E89">
            <v>213015</v>
          </cell>
          <cell r="F89">
            <v>194562.5</v>
          </cell>
          <cell r="G89">
            <v>214018.75000000003</v>
          </cell>
          <cell r="H89">
            <v>180440</v>
          </cell>
          <cell r="I89">
            <v>188474</v>
          </cell>
          <cell r="J89">
            <v>175647</v>
          </cell>
          <cell r="K89">
            <v>130090</v>
          </cell>
        </row>
        <row r="90">
          <cell r="A90">
            <v>630.13</v>
          </cell>
          <cell r="B90" t="str">
            <v>CONCRETO CLASE G (ELEVACIONES)</v>
          </cell>
          <cell r="C90" t="str">
            <v>M3</v>
          </cell>
          <cell r="D90">
            <v>203415</v>
          </cell>
          <cell r="E90">
            <v>232154</v>
          </cell>
          <cell r="F90">
            <v>207572.2</v>
          </cell>
          <cell r="G90">
            <v>228329.42000000004</v>
          </cell>
          <cell r="H90">
            <v>191391</v>
          </cell>
          <cell r="I90">
            <v>202790</v>
          </cell>
          <cell r="J90">
            <v>186902</v>
          </cell>
          <cell r="K90">
            <v>137452</v>
          </cell>
        </row>
        <row r="91">
          <cell r="A91">
            <v>630.15</v>
          </cell>
          <cell r="B91" t="str">
            <v>Sum y coloc bolsacretos clase E y hierro 1/2</v>
          </cell>
          <cell r="C91" t="str">
            <v>M3</v>
          </cell>
          <cell r="D91">
            <v>203415</v>
          </cell>
          <cell r="E91">
            <v>232154</v>
          </cell>
          <cell r="F91">
            <v>207572.2</v>
          </cell>
          <cell r="G91">
            <v>228329.42000000004</v>
          </cell>
          <cell r="H91">
            <v>191391</v>
          </cell>
          <cell r="I91">
            <v>202790</v>
          </cell>
          <cell r="J91">
            <v>186902</v>
          </cell>
          <cell r="K91">
            <v>137452</v>
          </cell>
        </row>
        <row r="92">
          <cell r="A92">
            <v>630.16</v>
          </cell>
          <cell r="B92" t="str">
            <v>Sum y coloc pentápodos clase E</v>
          </cell>
          <cell r="C92" t="str">
            <v>M3</v>
          </cell>
          <cell r="D92">
            <v>203415</v>
          </cell>
          <cell r="E92">
            <v>232154</v>
          </cell>
          <cell r="F92">
            <v>207572.2</v>
          </cell>
          <cell r="G92">
            <v>228329.42000000004</v>
          </cell>
          <cell r="H92">
            <v>191391</v>
          </cell>
          <cell r="I92">
            <v>202790</v>
          </cell>
          <cell r="J92">
            <v>186902</v>
          </cell>
          <cell r="K92">
            <v>137452</v>
          </cell>
        </row>
        <row r="93">
          <cell r="A93">
            <v>632</v>
          </cell>
          <cell r="B93" t="str">
            <v>BARANDA EN CONCRETO</v>
          </cell>
          <cell r="C93" t="str">
            <v>ML</v>
          </cell>
          <cell r="D93">
            <v>149763</v>
          </cell>
          <cell r="F93">
            <v>0</v>
          </cell>
          <cell r="G93">
            <v>0</v>
          </cell>
        </row>
        <row r="94">
          <cell r="A94">
            <v>632.20000000000005</v>
          </cell>
          <cell r="B94" t="str">
            <v>Desisntalación BARANDA EN CONCRETO</v>
          </cell>
          <cell r="C94" t="str">
            <v>ML</v>
          </cell>
          <cell r="D94">
            <v>149763</v>
          </cell>
          <cell r="F94">
            <v>0</v>
          </cell>
          <cell r="G94">
            <v>0</v>
          </cell>
        </row>
        <row r="95">
          <cell r="A95">
            <v>640.1</v>
          </cell>
          <cell r="B95" t="str">
            <v>ACERO DE REFUERZO GRADO 37</v>
          </cell>
          <cell r="C95" t="str">
            <v>KG</v>
          </cell>
          <cell r="D95">
            <v>2449</v>
          </cell>
          <cell r="E95">
            <v>1517</v>
          </cell>
          <cell r="F95">
            <v>1977.8</v>
          </cell>
          <cell r="G95">
            <v>2175.58</v>
          </cell>
          <cell r="H95">
            <v>1717</v>
          </cell>
          <cell r="I95">
            <v>2006</v>
          </cell>
          <cell r="J95">
            <v>2261</v>
          </cell>
          <cell r="K95">
            <v>1461</v>
          </cell>
        </row>
        <row r="96">
          <cell r="A96">
            <v>640.29999999999995</v>
          </cell>
          <cell r="B96" t="str">
            <v>ACERO DE REFUERZO GRADO 60</v>
          </cell>
          <cell r="C96" t="str">
            <v>KG</v>
          </cell>
          <cell r="D96">
            <v>2586</v>
          </cell>
          <cell r="E96">
            <v>1517</v>
          </cell>
          <cell r="F96">
            <v>2427.6999999999998</v>
          </cell>
          <cell r="G96">
            <v>2670.47</v>
          </cell>
          <cell r="H96">
            <v>1957</v>
          </cell>
          <cell r="I96">
            <v>2142</v>
          </cell>
          <cell r="J96">
            <v>2534</v>
          </cell>
          <cell r="K96">
            <v>1461</v>
          </cell>
          <cell r="L96">
            <v>2829</v>
          </cell>
        </row>
        <row r="97">
          <cell r="A97">
            <v>646</v>
          </cell>
          <cell r="B97" t="str">
            <v>ANCLAJES O TIEBACKS</v>
          </cell>
          <cell r="C97" t="str">
            <v>ML</v>
          </cell>
          <cell r="D97">
            <v>170000</v>
          </cell>
          <cell r="E97">
            <v>170000</v>
          </cell>
          <cell r="F97">
            <v>187000</v>
          </cell>
          <cell r="G97">
            <v>205700.00000000003</v>
          </cell>
          <cell r="H97">
            <v>170000</v>
          </cell>
          <cell r="I97">
            <v>170000</v>
          </cell>
          <cell r="J97">
            <v>170000</v>
          </cell>
          <cell r="K97">
            <v>170000</v>
          </cell>
        </row>
        <row r="98">
          <cell r="A98">
            <v>660.2</v>
          </cell>
          <cell r="B98" t="str">
            <v>TUBERIA DE CONCRETO SIMPLE DIAM = 600 mm</v>
          </cell>
          <cell r="C98" t="str">
            <v>M</v>
          </cell>
          <cell r="D98">
            <v>128505</v>
          </cell>
          <cell r="E98">
            <v>167497</v>
          </cell>
          <cell r="F98">
            <v>182777.1</v>
          </cell>
          <cell r="G98">
            <v>201054.81000000003</v>
          </cell>
          <cell r="H98">
            <v>176424</v>
          </cell>
          <cell r="I98">
            <v>171799</v>
          </cell>
          <cell r="J98">
            <v>153108</v>
          </cell>
          <cell r="K98">
            <v>112584</v>
          </cell>
        </row>
        <row r="99">
          <cell r="A99">
            <v>661</v>
          </cell>
          <cell r="B99" t="str">
            <v>TUBERIA CONCRETO REFORZADO DIAM = 900 mm</v>
          </cell>
          <cell r="C99" t="str">
            <v>M</v>
          </cell>
          <cell r="D99">
            <v>146874</v>
          </cell>
          <cell r="E99">
            <v>172251</v>
          </cell>
          <cell r="F99">
            <v>190800.5</v>
          </cell>
          <cell r="G99">
            <v>209880.55000000002</v>
          </cell>
          <cell r="H99">
            <v>190497</v>
          </cell>
          <cell r="I99">
            <v>219374</v>
          </cell>
          <cell r="J99">
            <v>233284</v>
          </cell>
          <cell r="K99">
            <v>150657</v>
          </cell>
        </row>
        <row r="100">
          <cell r="A100">
            <v>670.2</v>
          </cell>
          <cell r="B100" t="str">
            <v>DISIPADORES DE ENERGIA EN CONCRETO CICLP</v>
          </cell>
          <cell r="C100" t="str">
            <v>M3</v>
          </cell>
          <cell r="D100">
            <v>214496</v>
          </cell>
          <cell r="E100">
            <v>245929</v>
          </cell>
          <cell r="F100">
            <v>223802.7</v>
          </cell>
          <cell r="G100">
            <v>246182.97000000003</v>
          </cell>
          <cell r="H100">
            <v>201408</v>
          </cell>
          <cell r="I100">
            <v>206788</v>
          </cell>
          <cell r="J100">
            <v>189996</v>
          </cell>
          <cell r="K100">
            <v>154080</v>
          </cell>
        </row>
        <row r="101">
          <cell r="A101">
            <v>671</v>
          </cell>
          <cell r="B101" t="str">
            <v>CUNETAS REVESTIDAS EN EN CONCRETO</v>
          </cell>
          <cell r="C101" t="str">
            <v>M3</v>
          </cell>
          <cell r="D101">
            <v>237792</v>
          </cell>
          <cell r="E101">
            <v>251430</v>
          </cell>
          <cell r="F101">
            <v>253119.9</v>
          </cell>
          <cell r="G101">
            <v>278431.89</v>
          </cell>
          <cell r="H101">
            <v>239418</v>
          </cell>
          <cell r="I101">
            <v>218622</v>
          </cell>
          <cell r="J101">
            <v>229263</v>
          </cell>
          <cell r="K101">
            <v>183771</v>
          </cell>
          <cell r="L101">
            <v>301555</v>
          </cell>
        </row>
        <row r="102">
          <cell r="A102">
            <v>672</v>
          </cell>
          <cell r="B102" t="str">
            <v>BORDILLOS (H=0.40 m)</v>
          </cell>
          <cell r="C102" t="str">
            <v>M</v>
          </cell>
          <cell r="D102">
            <v>19432</v>
          </cell>
          <cell r="E102">
            <v>20543</v>
          </cell>
          <cell r="F102">
            <v>19295.099999999999</v>
          </cell>
          <cell r="G102">
            <v>21224.61</v>
          </cell>
          <cell r="H102">
            <v>18902</v>
          </cell>
          <cell r="I102">
            <v>18426</v>
          </cell>
          <cell r="J102">
            <v>17502</v>
          </cell>
          <cell r="K102">
            <v>13841</v>
          </cell>
        </row>
        <row r="103">
          <cell r="A103">
            <v>673</v>
          </cell>
          <cell r="B103" t="str">
            <v>MATERIAL FILTRANTE</v>
          </cell>
          <cell r="C103" t="str">
            <v>M3</v>
          </cell>
          <cell r="D103">
            <v>53643</v>
          </cell>
          <cell r="E103">
            <v>28752</v>
          </cell>
          <cell r="F103">
            <v>45012</v>
          </cell>
          <cell r="G103">
            <v>49513.200000000004</v>
          </cell>
          <cell r="H103">
            <v>47076</v>
          </cell>
          <cell r="I103">
            <v>42042</v>
          </cell>
          <cell r="J103">
            <v>44295</v>
          </cell>
          <cell r="K103">
            <v>26138</v>
          </cell>
          <cell r="L103">
            <v>52137</v>
          </cell>
        </row>
        <row r="104">
          <cell r="A104">
            <v>673.1</v>
          </cell>
          <cell r="B104" t="str">
            <v>DREN HORIZONTAL DE 1 A 10 M</v>
          </cell>
          <cell r="C104" t="str">
            <v>ML</v>
          </cell>
          <cell r="D104">
            <v>10100</v>
          </cell>
          <cell r="E104">
            <v>10100</v>
          </cell>
          <cell r="F104">
            <v>11110</v>
          </cell>
          <cell r="G104">
            <v>12221.000000000002</v>
          </cell>
          <cell r="H104">
            <v>10100</v>
          </cell>
          <cell r="I104">
            <v>10100</v>
          </cell>
          <cell r="J104">
            <v>10100</v>
          </cell>
          <cell r="K104">
            <v>10100</v>
          </cell>
        </row>
        <row r="105">
          <cell r="A105">
            <v>674.1</v>
          </cell>
          <cell r="B105" t="str">
            <v>Nivelación y reconstrucción de pozos de inspección</v>
          </cell>
          <cell r="C105" t="str">
            <v>U</v>
          </cell>
          <cell r="G105">
            <v>0</v>
          </cell>
          <cell r="K105">
            <v>0</v>
          </cell>
        </row>
        <row r="106">
          <cell r="A106">
            <v>674.2</v>
          </cell>
          <cell r="B106" t="str">
            <v>Nivelación y reconstrucción de sumideros</v>
          </cell>
          <cell r="C106" t="str">
            <v>U</v>
          </cell>
          <cell r="G106">
            <v>0</v>
          </cell>
          <cell r="K106">
            <v>0</v>
          </cell>
        </row>
        <row r="107">
          <cell r="A107">
            <v>674.3</v>
          </cell>
          <cell r="B107" t="str">
            <v>Nivelación y reconstrucción de cajas de válvulas de la EAAB</v>
          </cell>
          <cell r="C107" t="str">
            <v>U</v>
          </cell>
          <cell r="G107">
            <v>0</v>
          </cell>
          <cell r="K107">
            <v>0</v>
          </cell>
        </row>
        <row r="108">
          <cell r="A108">
            <v>674.4</v>
          </cell>
          <cell r="B108" t="str">
            <v>Nivelación y reconstrucción de cajas de energía de CODENSA</v>
          </cell>
          <cell r="C108" t="str">
            <v>U</v>
          </cell>
          <cell r="G108">
            <v>0</v>
          </cell>
          <cell r="K108">
            <v>0</v>
          </cell>
        </row>
        <row r="109">
          <cell r="A109">
            <v>674.5</v>
          </cell>
          <cell r="B109" t="str">
            <v>Nivelación y reconstrucción de cajas de la ETB</v>
          </cell>
          <cell r="C109" t="str">
            <v>U</v>
          </cell>
          <cell r="G109">
            <v>0</v>
          </cell>
          <cell r="K109">
            <v>0</v>
          </cell>
        </row>
        <row r="110">
          <cell r="A110">
            <v>674.6</v>
          </cell>
          <cell r="B110" t="str">
            <v>Reubicación de postes de CODENSA</v>
          </cell>
          <cell r="C110" t="str">
            <v>U</v>
          </cell>
          <cell r="G110">
            <v>0</v>
          </cell>
        </row>
        <row r="111">
          <cell r="A111">
            <v>681.1</v>
          </cell>
          <cell r="B111" t="str">
            <v>GAVIONES</v>
          </cell>
          <cell r="C111" t="str">
            <v>M3</v>
          </cell>
          <cell r="D111">
            <v>64592</v>
          </cell>
          <cell r="E111">
            <v>62409</v>
          </cell>
          <cell r="F111">
            <v>64017.8</v>
          </cell>
          <cell r="G111">
            <v>70419.58</v>
          </cell>
          <cell r="H111">
            <v>59158</v>
          </cell>
          <cell r="I111">
            <v>59474</v>
          </cell>
          <cell r="J111">
            <v>61987</v>
          </cell>
          <cell r="K111">
            <v>56797</v>
          </cell>
          <cell r="L111">
            <v>69159</v>
          </cell>
        </row>
        <row r="112">
          <cell r="A112">
            <v>681.2</v>
          </cell>
          <cell r="B112" t="str">
            <v>GAVIONES malla calibre 12</v>
          </cell>
          <cell r="C112" t="str">
            <v>M3</v>
          </cell>
          <cell r="D112">
            <v>64592</v>
          </cell>
          <cell r="E112">
            <v>62409</v>
          </cell>
          <cell r="F112">
            <v>64017.8</v>
          </cell>
          <cell r="G112">
            <v>70419.58</v>
          </cell>
          <cell r="H112">
            <v>59158</v>
          </cell>
          <cell r="I112">
            <v>59474</v>
          </cell>
          <cell r="J112">
            <v>61987</v>
          </cell>
          <cell r="K112">
            <v>56797</v>
          </cell>
          <cell r="L112">
            <v>99500</v>
          </cell>
        </row>
        <row r="113">
          <cell r="A113">
            <v>681.3</v>
          </cell>
          <cell r="B113" t="str">
            <v>Retiro de gaviones fallados</v>
          </cell>
          <cell r="C113" t="str">
            <v>m3</v>
          </cell>
          <cell r="L113">
            <v>8707</v>
          </cell>
        </row>
        <row r="114">
          <cell r="A114">
            <v>683</v>
          </cell>
          <cell r="B114" t="str">
            <v>Bolsacretos</v>
          </cell>
          <cell r="C114" t="str">
            <v>M3</v>
          </cell>
          <cell r="D114">
            <v>64592</v>
          </cell>
          <cell r="E114">
            <v>62409</v>
          </cell>
          <cell r="F114">
            <v>64017.8</v>
          </cell>
          <cell r="G114">
            <v>70419.58</v>
          </cell>
          <cell r="H114">
            <v>59158</v>
          </cell>
          <cell r="I114">
            <v>59474</v>
          </cell>
          <cell r="J114">
            <v>61987</v>
          </cell>
          <cell r="K114">
            <v>56797</v>
          </cell>
          <cell r="L114">
            <v>270212</v>
          </cell>
        </row>
        <row r="115">
          <cell r="A115">
            <v>683.2</v>
          </cell>
          <cell r="B115" t="str">
            <v>Bolsacretos Clase E</v>
          </cell>
          <cell r="C115" t="str">
            <v>M3</v>
          </cell>
          <cell r="D115">
            <v>64592</v>
          </cell>
          <cell r="E115">
            <v>62409</v>
          </cell>
          <cell r="F115">
            <v>64017.8</v>
          </cell>
          <cell r="G115">
            <v>70419.58</v>
          </cell>
          <cell r="H115">
            <v>59158</v>
          </cell>
          <cell r="I115">
            <v>59474</v>
          </cell>
          <cell r="J115">
            <v>61987</v>
          </cell>
          <cell r="K115">
            <v>56797</v>
          </cell>
        </row>
        <row r="116">
          <cell r="A116">
            <v>700.1</v>
          </cell>
          <cell r="B116" t="str">
            <v>LINEA DE DEMARCACION</v>
          </cell>
          <cell r="C116" t="str">
            <v>M</v>
          </cell>
          <cell r="D116">
            <v>620</v>
          </cell>
          <cell r="E116">
            <v>758</v>
          </cell>
          <cell r="F116">
            <v>629.20000000000005</v>
          </cell>
          <cell r="G116">
            <v>692.12000000000012</v>
          </cell>
          <cell r="H116">
            <v>688</v>
          </cell>
          <cell r="I116">
            <v>650</v>
          </cell>
          <cell r="J116">
            <v>706</v>
          </cell>
          <cell r="K116">
            <v>797</v>
          </cell>
        </row>
        <row r="117">
          <cell r="A117">
            <v>700.2</v>
          </cell>
          <cell r="B117" t="str">
            <v>MARCA VIAL</v>
          </cell>
          <cell r="C117" t="str">
            <v>M2</v>
          </cell>
          <cell r="D117">
            <v>10602</v>
          </cell>
          <cell r="E117">
            <v>13055</v>
          </cell>
          <cell r="F117">
            <v>11539</v>
          </cell>
          <cell r="G117">
            <v>12692.900000000001</v>
          </cell>
          <cell r="H117">
            <v>10656</v>
          </cell>
          <cell r="I117">
            <v>9929</v>
          </cell>
          <cell r="J117">
            <v>11011</v>
          </cell>
          <cell r="K117">
            <v>11092</v>
          </cell>
        </row>
        <row r="118">
          <cell r="A118">
            <v>701</v>
          </cell>
          <cell r="B118" t="str">
            <v>TACHA REFLECTIVA</v>
          </cell>
          <cell r="C118" t="str">
            <v>U</v>
          </cell>
          <cell r="D118">
            <v>10871</v>
          </cell>
          <cell r="E118">
            <v>10214</v>
          </cell>
          <cell r="F118">
            <v>9696.5</v>
          </cell>
          <cell r="G118">
            <v>10666.150000000001</v>
          </cell>
          <cell r="H118">
            <v>8087</v>
          </cell>
          <cell r="I118">
            <v>8758</v>
          </cell>
          <cell r="J118">
            <v>9450</v>
          </cell>
          <cell r="K118">
            <v>10274</v>
          </cell>
        </row>
        <row r="119">
          <cell r="A119">
            <v>710.1</v>
          </cell>
          <cell r="B119" t="str">
            <v>SEÑAL DE TRANSITO</v>
          </cell>
          <cell r="C119" t="str">
            <v>U</v>
          </cell>
          <cell r="D119">
            <v>136206</v>
          </cell>
          <cell r="E119">
            <v>108973</v>
          </cell>
          <cell r="F119">
            <v>90410.1</v>
          </cell>
          <cell r="G119">
            <v>99451.110000000015</v>
          </cell>
          <cell r="H119">
            <v>115436</v>
          </cell>
          <cell r="I119">
            <v>135715</v>
          </cell>
          <cell r="J119">
            <v>116936</v>
          </cell>
          <cell r="K119">
            <v>121453</v>
          </cell>
        </row>
        <row r="120">
          <cell r="A120">
            <v>720</v>
          </cell>
          <cell r="B120" t="str">
            <v>POSTE DE KILOMETRAJE (MOJON)</v>
          </cell>
          <cell r="C120" t="str">
            <v>U</v>
          </cell>
          <cell r="D120">
            <v>67523</v>
          </cell>
          <cell r="E120">
            <v>71059</v>
          </cell>
          <cell r="F120">
            <v>58834.6</v>
          </cell>
          <cell r="G120">
            <v>64718.060000000005</v>
          </cell>
          <cell r="H120">
            <v>55920</v>
          </cell>
          <cell r="I120">
            <v>56476</v>
          </cell>
          <cell r="J120">
            <v>55156</v>
          </cell>
          <cell r="K120">
            <v>53075</v>
          </cell>
        </row>
        <row r="121">
          <cell r="A121">
            <v>730.1</v>
          </cell>
          <cell r="B121" t="str">
            <v>DEFENSA METALICA - CORREA SIMPLE</v>
          </cell>
          <cell r="C121" t="str">
            <v>M</v>
          </cell>
          <cell r="D121">
            <v>115865</v>
          </cell>
          <cell r="E121">
            <v>89369</v>
          </cell>
          <cell r="F121">
            <v>81757.5</v>
          </cell>
          <cell r="G121">
            <v>89933.25</v>
          </cell>
          <cell r="H121">
            <v>104683</v>
          </cell>
          <cell r="I121">
            <v>101349</v>
          </cell>
          <cell r="J121">
            <v>81770</v>
          </cell>
          <cell r="K121">
            <v>102996</v>
          </cell>
          <cell r="L121">
            <v>88000</v>
          </cell>
        </row>
        <row r="122">
          <cell r="A122">
            <v>730.2</v>
          </cell>
          <cell r="B122" t="str">
            <v>SECCION FINAL - DEFENSA METALICA</v>
          </cell>
          <cell r="C122" t="str">
            <v>U</v>
          </cell>
          <cell r="D122">
            <v>54925</v>
          </cell>
          <cell r="E122">
            <v>37375</v>
          </cell>
          <cell r="F122">
            <v>52731.8</v>
          </cell>
          <cell r="G122">
            <v>58004.98000000001</v>
          </cell>
          <cell r="H122">
            <v>36238</v>
          </cell>
          <cell r="I122">
            <v>37375</v>
          </cell>
          <cell r="J122">
            <v>36400</v>
          </cell>
          <cell r="K122">
            <v>30550</v>
          </cell>
        </row>
        <row r="123">
          <cell r="A123">
            <v>740</v>
          </cell>
          <cell r="B123" t="str">
            <v>CAPTAFAROS</v>
          </cell>
          <cell r="C123" t="str">
            <v>U</v>
          </cell>
          <cell r="D123">
            <v>9672</v>
          </cell>
          <cell r="E123">
            <v>9491</v>
          </cell>
          <cell r="F123">
            <v>7003.7</v>
          </cell>
          <cell r="G123">
            <v>7704.0700000000006</v>
          </cell>
          <cell r="H123">
            <v>6062</v>
          </cell>
          <cell r="I123">
            <v>7374</v>
          </cell>
          <cell r="J123">
            <v>8657</v>
          </cell>
          <cell r="K123">
            <v>7202</v>
          </cell>
        </row>
        <row r="124">
          <cell r="A124">
            <v>741</v>
          </cell>
          <cell r="B124" t="str">
            <v>PINTURA DE MUROS</v>
          </cell>
          <cell r="C124" t="str">
            <v>M2</v>
          </cell>
          <cell r="F124">
            <v>0</v>
          </cell>
          <cell r="G124">
            <v>0</v>
          </cell>
        </row>
        <row r="125">
          <cell r="A125">
            <v>810.3</v>
          </cell>
          <cell r="B125" t="str">
            <v>EMPRADIZACION CON BLOQUES DE CESPED</v>
          </cell>
          <cell r="C125" t="str">
            <v>M2</v>
          </cell>
          <cell r="D125">
            <v>4758</v>
          </cell>
          <cell r="E125">
            <v>6691</v>
          </cell>
          <cell r="F125">
            <v>6091.8</v>
          </cell>
          <cell r="G125">
            <v>6700.9800000000005</v>
          </cell>
          <cell r="H125">
            <v>6703</v>
          </cell>
          <cell r="I125">
            <v>7365</v>
          </cell>
          <cell r="J125">
            <v>6507</v>
          </cell>
          <cell r="K125">
            <v>5300</v>
          </cell>
        </row>
        <row r="126">
          <cell r="A126">
            <v>810.4</v>
          </cell>
          <cell r="B126" t="str">
            <v>EMPRADIZACION CON TIERRA ORG Y SEMILLAS</v>
          </cell>
          <cell r="C126" t="str">
            <v>M2</v>
          </cell>
          <cell r="D126">
            <v>6176</v>
          </cell>
          <cell r="E126">
            <v>6592</v>
          </cell>
          <cell r="F126">
            <v>6978.4</v>
          </cell>
          <cell r="G126">
            <v>7676.24</v>
          </cell>
          <cell r="H126">
            <v>6553</v>
          </cell>
          <cell r="I126">
            <v>4957</v>
          </cell>
          <cell r="J126">
            <v>7748</v>
          </cell>
          <cell r="K126">
            <v>11570</v>
          </cell>
        </row>
        <row r="127">
          <cell r="A127">
            <v>820.1</v>
          </cell>
          <cell r="B127" t="str">
            <v>GEOTEXTIL PARA FILTROS</v>
          </cell>
          <cell r="C127" t="str">
            <v>M2</v>
          </cell>
          <cell r="D127">
            <v>3799</v>
          </cell>
          <cell r="E127">
            <v>1863</v>
          </cell>
          <cell r="F127">
            <v>3935.8</v>
          </cell>
          <cell r="G127">
            <v>4329.38</v>
          </cell>
          <cell r="H127">
            <v>2656</v>
          </cell>
          <cell r="I127">
            <v>2596</v>
          </cell>
          <cell r="J127">
            <v>3578</v>
          </cell>
          <cell r="K127">
            <v>1963</v>
          </cell>
          <cell r="L127">
            <v>4312</v>
          </cell>
        </row>
        <row r="128">
          <cell r="A128">
            <v>820.3</v>
          </cell>
          <cell r="B128" t="str">
            <v>GEOMALLA BX 1100</v>
          </cell>
          <cell r="L128">
            <v>16264</v>
          </cell>
        </row>
        <row r="129">
          <cell r="A129">
            <v>900.1</v>
          </cell>
          <cell r="B129" t="str">
            <v>TRANS MAT - EXPLAN (100 - 1000M)</v>
          </cell>
          <cell r="C129" t="str">
            <v>M3xES</v>
          </cell>
          <cell r="D129">
            <v>650</v>
          </cell>
          <cell r="E129">
            <v>628</v>
          </cell>
          <cell r="F129">
            <v>572</v>
          </cell>
          <cell r="G129">
            <v>629.20000000000005</v>
          </cell>
          <cell r="H129">
            <v>650</v>
          </cell>
          <cell r="I129">
            <v>533</v>
          </cell>
          <cell r="J129">
            <v>572</v>
          </cell>
          <cell r="K129">
            <v>520</v>
          </cell>
        </row>
        <row r="130">
          <cell r="A130">
            <v>900.2</v>
          </cell>
          <cell r="B130" t="str">
            <v>TRANS MAT - EXPLAN (MAS DE - 1000M)</v>
          </cell>
          <cell r="C130" t="str">
            <v>M3xKM</v>
          </cell>
          <cell r="D130">
            <v>723</v>
          </cell>
          <cell r="E130">
            <v>698</v>
          </cell>
          <cell r="F130">
            <v>634.70000000000005</v>
          </cell>
          <cell r="G130">
            <v>698.17000000000007</v>
          </cell>
          <cell r="H130">
            <v>723</v>
          </cell>
          <cell r="I130">
            <v>593</v>
          </cell>
          <cell r="J130">
            <v>636</v>
          </cell>
          <cell r="K130">
            <v>577</v>
          </cell>
          <cell r="L130">
            <v>756</v>
          </cell>
        </row>
        <row r="131">
          <cell r="A131">
            <v>900.3</v>
          </cell>
          <cell r="B131" t="str">
            <v>TRANS MATERIALES PROV. DE DERRUMBES</v>
          </cell>
          <cell r="C131" t="str">
            <v>M3xKM</v>
          </cell>
          <cell r="D131">
            <v>723</v>
          </cell>
          <cell r="E131">
            <v>698</v>
          </cell>
          <cell r="F131">
            <v>634.70000000000005</v>
          </cell>
          <cell r="G131">
            <v>698.17000000000007</v>
          </cell>
          <cell r="H131">
            <v>723</v>
          </cell>
          <cell r="I131">
            <v>593</v>
          </cell>
          <cell r="J131">
            <v>636</v>
          </cell>
          <cell r="K131">
            <v>577</v>
          </cell>
          <cell r="L131">
            <v>813</v>
          </cell>
        </row>
        <row r="132">
          <cell r="F132">
            <v>0</v>
          </cell>
          <cell r="G132">
            <v>0</v>
          </cell>
        </row>
        <row r="133">
          <cell r="A133">
            <v>2000</v>
          </cell>
          <cell r="B133" t="str">
            <v>LIMPIEZA CALZADA EXISTENTE</v>
          </cell>
          <cell r="C133" t="str">
            <v>HA</v>
          </cell>
          <cell r="D133">
            <v>32468</v>
          </cell>
          <cell r="E133">
            <v>37271</v>
          </cell>
          <cell r="F133">
            <v>38209.599999999999</v>
          </cell>
          <cell r="G133">
            <v>42030.560000000005</v>
          </cell>
          <cell r="H133">
            <v>35556</v>
          </cell>
          <cell r="I133">
            <v>28812</v>
          </cell>
          <cell r="J133">
            <v>31985</v>
          </cell>
          <cell r="K133">
            <v>35718</v>
          </cell>
        </row>
        <row r="134">
          <cell r="A134">
            <v>2021</v>
          </cell>
          <cell r="B134" t="str">
            <v>DEMOLICIONES CONCRETO CICLOPEO</v>
          </cell>
          <cell r="C134" t="str">
            <v>M3</v>
          </cell>
          <cell r="D134">
            <v>18834</v>
          </cell>
          <cell r="E134">
            <v>16485</v>
          </cell>
          <cell r="F134">
            <v>16424.099999999999</v>
          </cell>
          <cell r="G134">
            <v>18066.509999999998</v>
          </cell>
          <cell r="H134">
            <v>19404</v>
          </cell>
          <cell r="I134">
            <v>15544</v>
          </cell>
          <cell r="J134">
            <v>18268</v>
          </cell>
          <cell r="K134">
            <v>17859</v>
          </cell>
        </row>
        <row r="135">
          <cell r="A135">
            <v>2022</v>
          </cell>
          <cell r="B135" t="str">
            <v>DEMOLICIONES DE MAMPOSTERIA</v>
          </cell>
          <cell r="C135" t="str">
            <v>M3</v>
          </cell>
          <cell r="D135">
            <v>18287</v>
          </cell>
          <cell r="E135">
            <v>24322</v>
          </cell>
          <cell r="F135">
            <v>21754.7</v>
          </cell>
          <cell r="G135">
            <v>23930.170000000002</v>
          </cell>
          <cell r="H135">
            <v>17644</v>
          </cell>
          <cell r="I135">
            <v>15690</v>
          </cell>
          <cell r="J135">
            <v>15707</v>
          </cell>
          <cell r="K135">
            <v>17203</v>
          </cell>
        </row>
        <row r="136">
          <cell r="A136">
            <v>2490</v>
          </cell>
          <cell r="B136" t="str">
            <v>EXT. COMP. CAPA ROD. - ASFALTO NATURAL</v>
          </cell>
          <cell r="C136" t="str">
            <v>M3</v>
          </cell>
          <cell r="D136">
            <v>128184</v>
          </cell>
          <cell r="F136">
            <v>123653.2</v>
          </cell>
          <cell r="G136">
            <v>136018.52000000002</v>
          </cell>
          <cell r="I136">
            <v>186061</v>
          </cell>
          <cell r="J136">
            <v>97000</v>
          </cell>
        </row>
        <row r="137">
          <cell r="A137">
            <v>2600</v>
          </cell>
          <cell r="B137" t="str">
            <v>RIEGO DE SELLO - ASFALTO LIQUIDO</v>
          </cell>
          <cell r="C137" t="str">
            <v>M2</v>
          </cell>
          <cell r="D137">
            <v>954</v>
          </cell>
          <cell r="E137">
            <v>878</v>
          </cell>
          <cell r="F137">
            <v>742.5</v>
          </cell>
          <cell r="G137">
            <v>816.75000000000011</v>
          </cell>
          <cell r="H137">
            <v>758</v>
          </cell>
          <cell r="I137">
            <v>698</v>
          </cell>
          <cell r="J137">
            <v>883</v>
          </cell>
          <cell r="K137">
            <v>655</v>
          </cell>
        </row>
        <row r="138">
          <cell r="A138">
            <v>2610</v>
          </cell>
          <cell r="B138" t="str">
            <v>RIEGO SELLO - EMULSION</v>
          </cell>
          <cell r="C138" t="str">
            <v>M2</v>
          </cell>
          <cell r="D138">
            <v>1119</v>
          </cell>
          <cell r="E138">
            <v>1573</v>
          </cell>
          <cell r="F138">
            <v>1312.3</v>
          </cell>
          <cell r="G138">
            <v>1443.53</v>
          </cell>
          <cell r="H138">
            <v>907</v>
          </cell>
          <cell r="I138">
            <v>776</v>
          </cell>
          <cell r="J138">
            <v>844</v>
          </cell>
          <cell r="K138">
            <v>680</v>
          </cell>
        </row>
        <row r="139">
          <cell r="A139">
            <v>2630</v>
          </cell>
          <cell r="B139" t="str">
            <v>SELLO FISURAS &gt; 3MM - EMULSION Y ARENA</v>
          </cell>
          <cell r="C139" t="str">
            <v>M</v>
          </cell>
          <cell r="D139">
            <v>153</v>
          </cell>
          <cell r="E139">
            <v>120</v>
          </cell>
          <cell r="F139">
            <v>143</v>
          </cell>
          <cell r="G139">
            <v>157.30000000000001</v>
          </cell>
          <cell r="H139">
            <v>113</v>
          </cell>
          <cell r="I139">
            <v>104</v>
          </cell>
          <cell r="J139">
            <v>96</v>
          </cell>
          <cell r="K139">
            <v>81</v>
          </cell>
        </row>
        <row r="140">
          <cell r="A140">
            <v>2640</v>
          </cell>
          <cell r="B140" t="str">
            <v>SELLO FISURAS &gt;3MM - EMULSION ASFALTIC</v>
          </cell>
          <cell r="C140" t="str">
            <v>M</v>
          </cell>
          <cell r="D140">
            <v>117</v>
          </cell>
          <cell r="E140">
            <v>181</v>
          </cell>
          <cell r="F140">
            <v>154</v>
          </cell>
          <cell r="G140">
            <v>169.4</v>
          </cell>
          <cell r="H140">
            <v>111</v>
          </cell>
          <cell r="I140">
            <v>98</v>
          </cell>
          <cell r="J140">
            <v>99</v>
          </cell>
          <cell r="K140">
            <v>111</v>
          </cell>
        </row>
        <row r="141">
          <cell r="A141">
            <v>3111</v>
          </cell>
          <cell r="B141" t="str">
            <v>BACHEO - CARRETERAS EN AFIRMADO</v>
          </cell>
          <cell r="C141" t="str">
            <v>M3</v>
          </cell>
          <cell r="D141">
            <v>28373</v>
          </cell>
          <cell r="E141">
            <v>50981</v>
          </cell>
          <cell r="F141">
            <v>41206</v>
          </cell>
          <cell r="G141">
            <v>45326.600000000006</v>
          </cell>
          <cell r="H141">
            <v>50801</v>
          </cell>
          <cell r="I141">
            <v>44896</v>
          </cell>
          <cell r="J141">
            <v>31470</v>
          </cell>
          <cell r="K141">
            <v>33248</v>
          </cell>
        </row>
        <row r="142">
          <cell r="A142">
            <v>3340</v>
          </cell>
          <cell r="B142" t="str">
            <v>SELLO FISURAS &lt; 3MM - EMULSION ASFALTIC</v>
          </cell>
          <cell r="C142" t="str">
            <v>M</v>
          </cell>
          <cell r="D142">
            <v>75</v>
          </cell>
          <cell r="E142">
            <v>94</v>
          </cell>
          <cell r="F142">
            <v>82.5</v>
          </cell>
          <cell r="G142">
            <v>90.750000000000014</v>
          </cell>
          <cell r="H142">
            <v>74</v>
          </cell>
          <cell r="I142">
            <v>60</v>
          </cell>
          <cell r="J142">
            <v>72</v>
          </cell>
          <cell r="K142">
            <v>72</v>
          </cell>
        </row>
        <row r="143">
          <cell r="A143">
            <v>4180</v>
          </cell>
          <cell r="B143" t="str">
            <v>CONFORMACION MANUAL CUNETAS</v>
          </cell>
          <cell r="C143" t="str">
            <v>M</v>
          </cell>
          <cell r="D143">
            <v>515</v>
          </cell>
          <cell r="E143">
            <v>763</v>
          </cell>
          <cell r="F143">
            <v>679.8</v>
          </cell>
          <cell r="G143">
            <v>747.78</v>
          </cell>
          <cell r="H143">
            <v>489</v>
          </cell>
          <cell r="I143">
            <v>450</v>
          </cell>
          <cell r="J143">
            <v>438</v>
          </cell>
          <cell r="K143">
            <v>515</v>
          </cell>
        </row>
        <row r="144">
          <cell r="A144">
            <v>4260</v>
          </cell>
          <cell r="B144" t="str">
            <v>LIMPIEZA CUNETA CON MOTONIVELADORA</v>
          </cell>
          <cell r="C144" t="str">
            <v>M</v>
          </cell>
          <cell r="D144">
            <v>98</v>
          </cell>
          <cell r="E144">
            <v>108</v>
          </cell>
          <cell r="F144">
            <v>113.3</v>
          </cell>
          <cell r="G144">
            <v>124.63000000000001</v>
          </cell>
          <cell r="H144">
            <v>108</v>
          </cell>
          <cell r="I144">
            <v>87</v>
          </cell>
          <cell r="J144">
            <v>98</v>
          </cell>
          <cell r="K144">
            <v>108</v>
          </cell>
        </row>
        <row r="145">
          <cell r="A145">
            <v>4300</v>
          </cell>
          <cell r="B145" t="str">
            <v>ZANJAS CORONACION EN CONCRETO</v>
          </cell>
          <cell r="C145" t="str">
            <v>M3</v>
          </cell>
          <cell r="D145">
            <v>209346</v>
          </cell>
          <cell r="E145">
            <v>212238</v>
          </cell>
          <cell r="F145">
            <v>221831.5</v>
          </cell>
          <cell r="G145">
            <v>244014.65000000002</v>
          </cell>
          <cell r="H145">
            <v>213935</v>
          </cell>
          <cell r="I145">
            <v>187175</v>
          </cell>
          <cell r="J145">
            <v>196443</v>
          </cell>
          <cell r="K145">
            <v>169120</v>
          </cell>
        </row>
        <row r="146">
          <cell r="A146">
            <v>4310</v>
          </cell>
          <cell r="B146" t="str">
            <v>ZANJAS DE CORONACION EN MAMPOSTERIA</v>
          </cell>
          <cell r="C146" t="str">
            <v>M3</v>
          </cell>
          <cell r="D146">
            <v>123666</v>
          </cell>
          <cell r="E146">
            <v>121546</v>
          </cell>
          <cell r="F146">
            <v>144047.20000000001</v>
          </cell>
          <cell r="G146">
            <v>158451.92000000001</v>
          </cell>
          <cell r="H146">
            <v>125529</v>
          </cell>
          <cell r="I146">
            <v>111691</v>
          </cell>
          <cell r="J146">
            <v>117728</v>
          </cell>
          <cell r="K146">
            <v>102892</v>
          </cell>
        </row>
        <row r="147">
          <cell r="A147">
            <v>4360</v>
          </cell>
          <cell r="B147" t="str">
            <v>LIMPIEZA CANALES EN TIERRA</v>
          </cell>
          <cell r="C147" t="str">
            <v>M</v>
          </cell>
          <cell r="D147">
            <v>1030</v>
          </cell>
          <cell r="E147">
            <v>1528</v>
          </cell>
          <cell r="F147">
            <v>1358.5</v>
          </cell>
          <cell r="G147">
            <v>1494.3500000000001</v>
          </cell>
          <cell r="H147">
            <v>978</v>
          </cell>
          <cell r="I147">
            <v>900</v>
          </cell>
          <cell r="J147">
            <v>875</v>
          </cell>
          <cell r="K147">
            <v>1030</v>
          </cell>
        </row>
        <row r="148">
          <cell r="A148">
            <v>4560</v>
          </cell>
          <cell r="B148" t="str">
            <v>DRENES HORIZONTALES TUBERIA 2"</v>
          </cell>
          <cell r="C148" t="str">
            <v>M</v>
          </cell>
          <cell r="D148">
            <v>63144</v>
          </cell>
          <cell r="E148">
            <v>66400</v>
          </cell>
          <cell r="F148">
            <v>73068.600000000006</v>
          </cell>
          <cell r="G148">
            <v>80375.460000000006</v>
          </cell>
          <cell r="H148">
            <v>67144</v>
          </cell>
          <cell r="I148">
            <v>64475</v>
          </cell>
          <cell r="J148">
            <v>63826</v>
          </cell>
          <cell r="K148">
            <v>62975</v>
          </cell>
        </row>
        <row r="149">
          <cell r="A149">
            <v>4860</v>
          </cell>
          <cell r="B149" t="str">
            <v>SUPERESTRUCTURAS PONTONES</v>
          </cell>
          <cell r="C149" t="str">
            <v>M3</v>
          </cell>
          <cell r="D149">
            <v>538616</v>
          </cell>
          <cell r="E149">
            <v>608491</v>
          </cell>
          <cell r="F149">
            <v>580783.5</v>
          </cell>
          <cell r="G149">
            <v>638861.85000000009</v>
          </cell>
          <cell r="H149">
            <v>503646</v>
          </cell>
          <cell r="I149">
            <v>685118</v>
          </cell>
          <cell r="J149">
            <v>511905</v>
          </cell>
          <cell r="K149">
            <v>335221</v>
          </cell>
        </row>
        <row r="150">
          <cell r="A150">
            <v>4880</v>
          </cell>
          <cell r="B150" t="str">
            <v>ALCANTARILLA DE CAJON</v>
          </cell>
          <cell r="C150" t="str">
            <v>M3</v>
          </cell>
          <cell r="D150">
            <v>318682</v>
          </cell>
          <cell r="E150">
            <v>364536</v>
          </cell>
          <cell r="F150">
            <v>321745.59999999998</v>
          </cell>
          <cell r="G150">
            <v>353920.16</v>
          </cell>
          <cell r="H150">
            <v>310804</v>
          </cell>
          <cell r="I150">
            <v>314379</v>
          </cell>
          <cell r="J150">
            <v>298178</v>
          </cell>
          <cell r="K150">
            <v>227071</v>
          </cell>
        </row>
        <row r="151">
          <cell r="A151">
            <v>4960</v>
          </cell>
          <cell r="B151" t="str">
            <v>LIMPIEZA OBRAS AREA &lt; = 0.62 M2</v>
          </cell>
          <cell r="C151" t="str">
            <v>M</v>
          </cell>
          <cell r="D151">
            <v>3432</v>
          </cell>
          <cell r="E151">
            <v>5090</v>
          </cell>
          <cell r="F151">
            <v>4529.8</v>
          </cell>
          <cell r="G151">
            <v>4982.7800000000007</v>
          </cell>
          <cell r="H151">
            <v>3260</v>
          </cell>
          <cell r="I151">
            <v>2999</v>
          </cell>
          <cell r="J151">
            <v>2917</v>
          </cell>
          <cell r="K151">
            <v>3432</v>
          </cell>
        </row>
        <row r="152">
          <cell r="A152">
            <v>4970</v>
          </cell>
          <cell r="B152" t="str">
            <v>LIMPIEZA OBRAS AREA &gt; 0.60 M2</v>
          </cell>
          <cell r="C152" t="str">
            <v>M3</v>
          </cell>
          <cell r="D152">
            <v>5148</v>
          </cell>
          <cell r="E152">
            <v>7635</v>
          </cell>
          <cell r="F152">
            <v>6795.8</v>
          </cell>
          <cell r="G152">
            <v>7475.380000000001</v>
          </cell>
          <cell r="H152">
            <v>4891</v>
          </cell>
          <cell r="I152">
            <v>4499</v>
          </cell>
          <cell r="J152">
            <v>4376</v>
          </cell>
          <cell r="K152">
            <v>5148</v>
          </cell>
        </row>
        <row r="153">
          <cell r="A153">
            <v>6006</v>
          </cell>
          <cell r="B153" t="str">
            <v>EXCAVACION MECANICA DESCOLES</v>
          </cell>
          <cell r="C153" t="str">
            <v>M3</v>
          </cell>
          <cell r="D153">
            <v>2470</v>
          </cell>
          <cell r="E153">
            <v>2275</v>
          </cell>
          <cell r="F153">
            <v>2502.5</v>
          </cell>
          <cell r="G153">
            <v>2752.75</v>
          </cell>
          <cell r="H153">
            <v>2275</v>
          </cell>
          <cell r="I153">
            <v>2275</v>
          </cell>
          <cell r="J153">
            <v>2275</v>
          </cell>
          <cell r="K153">
            <v>2925</v>
          </cell>
        </row>
        <row r="154">
          <cell r="A154">
            <v>7108</v>
          </cell>
          <cell r="B154" t="str">
            <v>SEÑALIZACION TEMPORAL</v>
          </cell>
          <cell r="C154" t="str">
            <v>SEÑAL</v>
          </cell>
          <cell r="D154">
            <v>108388</v>
          </cell>
          <cell r="E154">
            <v>98043</v>
          </cell>
          <cell r="F154">
            <v>90412.3</v>
          </cell>
          <cell r="G154">
            <v>99453.530000000013</v>
          </cell>
          <cell r="H154">
            <v>102627</v>
          </cell>
          <cell r="I154">
            <v>105278</v>
          </cell>
          <cell r="J154">
            <v>148143</v>
          </cell>
          <cell r="K154">
            <v>128213</v>
          </cell>
        </row>
        <row r="155">
          <cell r="A155">
            <v>7150</v>
          </cell>
          <cell r="B155" t="str">
            <v>CORTE TALUDES PARA AMPLIACION</v>
          </cell>
          <cell r="C155" t="str">
            <v>M3</v>
          </cell>
          <cell r="D155">
            <v>1268</v>
          </cell>
          <cell r="E155">
            <v>1754</v>
          </cell>
          <cell r="F155">
            <v>1844.7</v>
          </cell>
          <cell r="G155">
            <v>2029.1700000000003</v>
          </cell>
          <cell r="H155">
            <v>1522</v>
          </cell>
          <cell r="I155">
            <v>1451</v>
          </cell>
          <cell r="J155">
            <v>1643</v>
          </cell>
          <cell r="K155">
            <v>1658</v>
          </cell>
        </row>
        <row r="156">
          <cell r="A156">
            <v>7210</v>
          </cell>
          <cell r="B156" t="str">
            <v>RELLENO DE SOCAVACIONES EN TERRAPLENES</v>
          </cell>
          <cell r="C156" t="str">
            <v>M3</v>
          </cell>
          <cell r="D156">
            <v>20549</v>
          </cell>
          <cell r="E156">
            <v>18870</v>
          </cell>
          <cell r="F156">
            <v>22547.8</v>
          </cell>
          <cell r="G156">
            <v>24802.58</v>
          </cell>
          <cell r="H156">
            <v>25871</v>
          </cell>
          <cell r="I156">
            <v>32163</v>
          </cell>
          <cell r="J156">
            <v>18474</v>
          </cell>
          <cell r="K156">
            <v>20549</v>
          </cell>
        </row>
        <row r="157">
          <cell r="A157">
            <v>7304</v>
          </cell>
          <cell r="B157" t="str">
            <v>DEFENSA METALICA - CORREA DOBLE</v>
          </cell>
          <cell r="C157" t="str">
            <v>M</v>
          </cell>
          <cell r="D157">
            <v>203941</v>
          </cell>
          <cell r="E157">
            <v>153282</v>
          </cell>
          <cell r="F157">
            <v>132926.20000000001</v>
          </cell>
          <cell r="G157">
            <v>146218.82000000004</v>
          </cell>
          <cell r="H157">
            <v>186820</v>
          </cell>
          <cell r="I157">
            <v>179382</v>
          </cell>
          <cell r="J157">
            <v>144516</v>
          </cell>
          <cell r="K157">
            <v>184660</v>
          </cell>
        </row>
        <row r="158">
          <cell r="A158">
            <v>7360</v>
          </cell>
          <cell r="B158" t="str">
            <v>ROCERIA Y DESMONTE MANUAL</v>
          </cell>
          <cell r="C158" t="str">
            <v>Ha</v>
          </cell>
          <cell r="D158">
            <v>233188</v>
          </cell>
          <cell r="E158">
            <v>305418</v>
          </cell>
          <cell r="F158">
            <v>286608.3</v>
          </cell>
          <cell r="G158">
            <v>315269.13</v>
          </cell>
          <cell r="H158">
            <v>229151</v>
          </cell>
          <cell r="I158">
            <v>203055</v>
          </cell>
          <cell r="J158">
            <v>225388</v>
          </cell>
          <cell r="K158">
            <v>213460</v>
          </cell>
        </row>
        <row r="159">
          <cell r="A159">
            <v>7370</v>
          </cell>
          <cell r="B159" t="str">
            <v>ROCERIA Y DESMONTE MECANICO</v>
          </cell>
          <cell r="C159" t="str">
            <v>Ha</v>
          </cell>
          <cell r="D159">
            <v>175500</v>
          </cell>
          <cell r="E159">
            <v>170658</v>
          </cell>
          <cell r="F159">
            <v>163735</v>
          </cell>
          <cell r="G159">
            <v>180108.5</v>
          </cell>
          <cell r="H159">
            <v>174038</v>
          </cell>
          <cell r="I159">
            <v>139315</v>
          </cell>
          <cell r="J159">
            <v>151613</v>
          </cell>
          <cell r="K159">
            <v>143000</v>
          </cell>
        </row>
        <row r="160">
          <cell r="A160">
            <v>7390</v>
          </cell>
          <cell r="B160" t="str">
            <v>PODA,CORTE,RETIRO DE ARBOLES</v>
          </cell>
          <cell r="C160" t="str">
            <v>U</v>
          </cell>
          <cell r="D160">
            <v>17537</v>
          </cell>
          <cell r="E160">
            <v>17615</v>
          </cell>
          <cell r="F160">
            <v>15998.4</v>
          </cell>
          <cell r="G160">
            <v>17598.240000000002</v>
          </cell>
          <cell r="H160">
            <v>17473</v>
          </cell>
          <cell r="I160">
            <v>14450</v>
          </cell>
          <cell r="J160">
            <v>15395</v>
          </cell>
          <cell r="K160">
            <v>14287</v>
          </cell>
        </row>
        <row r="161">
          <cell r="A161">
            <v>7700</v>
          </cell>
          <cell r="B161" t="str">
            <v>INDICADORES ALINEAMINETO</v>
          </cell>
          <cell r="C161" t="str">
            <v>U</v>
          </cell>
          <cell r="D161">
            <v>85053</v>
          </cell>
          <cell r="E161">
            <v>110063</v>
          </cell>
          <cell r="F161">
            <v>100381.6</v>
          </cell>
          <cell r="G161">
            <v>110419.76000000001</v>
          </cell>
          <cell r="H161">
            <v>119113</v>
          </cell>
          <cell r="I161">
            <v>125761</v>
          </cell>
          <cell r="J161">
            <v>118613</v>
          </cell>
          <cell r="K161">
            <v>117410</v>
          </cell>
        </row>
        <row r="162">
          <cell r="A162">
            <v>7750</v>
          </cell>
          <cell r="B162" t="str">
            <v>PINTURA - RENOVACION INDICACIONES MOJON</v>
          </cell>
          <cell r="C162" t="str">
            <v>U</v>
          </cell>
          <cell r="D162">
            <v>7076</v>
          </cell>
          <cell r="E162">
            <v>9991</v>
          </cell>
          <cell r="F162">
            <v>6774.9</v>
          </cell>
          <cell r="G162">
            <v>7452.39</v>
          </cell>
          <cell r="H162">
            <v>8524</v>
          </cell>
          <cell r="I162">
            <v>9902</v>
          </cell>
          <cell r="J162">
            <v>9442</v>
          </cell>
          <cell r="K162">
            <v>7398</v>
          </cell>
        </row>
        <row r="163">
          <cell r="A163">
            <v>7780</v>
          </cell>
          <cell r="B163" t="str">
            <v>LIMPIEZA DE SEÑALES Y MOJONES</v>
          </cell>
          <cell r="C163" t="str">
            <v>U</v>
          </cell>
          <cell r="D163">
            <v>4585</v>
          </cell>
          <cell r="E163">
            <v>6665</v>
          </cell>
          <cell r="F163">
            <v>5041.3</v>
          </cell>
          <cell r="G163">
            <v>5545.43</v>
          </cell>
          <cell r="H163">
            <v>4913</v>
          </cell>
          <cell r="I163">
            <v>5273</v>
          </cell>
          <cell r="J163">
            <v>3825</v>
          </cell>
          <cell r="K163">
            <v>4623</v>
          </cell>
        </row>
        <row r="164">
          <cell r="A164">
            <v>7860</v>
          </cell>
          <cell r="B164" t="str">
            <v>LIMPIEZA DEFENSA METALICA</v>
          </cell>
          <cell r="C164" t="str">
            <v>M</v>
          </cell>
          <cell r="D164">
            <v>2188</v>
          </cell>
          <cell r="E164">
            <v>1875</v>
          </cell>
          <cell r="F164">
            <v>1552.1</v>
          </cell>
          <cell r="G164">
            <v>1707.31</v>
          </cell>
          <cell r="H164">
            <v>1538</v>
          </cell>
          <cell r="I164">
            <v>1663</v>
          </cell>
          <cell r="J164">
            <v>1183</v>
          </cell>
          <cell r="K164">
            <v>1752</v>
          </cell>
        </row>
        <row r="165">
          <cell r="A165">
            <v>7900</v>
          </cell>
          <cell r="B165" t="str">
            <v>RETIRO CERCAS - ZONAS LATERALES</v>
          </cell>
          <cell r="C165" t="str">
            <v>M</v>
          </cell>
          <cell r="D165">
            <v>772</v>
          </cell>
          <cell r="E165">
            <v>1145</v>
          </cell>
          <cell r="F165">
            <v>1019.7</v>
          </cell>
          <cell r="G165">
            <v>1121.67</v>
          </cell>
          <cell r="H165">
            <v>733</v>
          </cell>
          <cell r="I165">
            <v>675</v>
          </cell>
          <cell r="J165">
            <v>657</v>
          </cell>
          <cell r="K165">
            <v>772</v>
          </cell>
        </row>
        <row r="166">
          <cell r="A166">
            <v>8150</v>
          </cell>
          <cell r="B166" t="str">
            <v>ARBORIZACION</v>
          </cell>
          <cell r="C166" t="str">
            <v>U</v>
          </cell>
          <cell r="D166">
            <v>10644</v>
          </cell>
          <cell r="E166">
            <v>12715</v>
          </cell>
          <cell r="F166">
            <v>13470.6</v>
          </cell>
          <cell r="G166">
            <v>14817.660000000002</v>
          </cell>
          <cell r="H166">
            <v>10158</v>
          </cell>
          <cell r="I166">
            <v>8702</v>
          </cell>
          <cell r="J166">
            <v>10568</v>
          </cell>
          <cell r="K166">
            <v>8288</v>
          </cell>
        </row>
        <row r="167">
          <cell r="A167">
            <v>9400</v>
          </cell>
          <cell r="B167" t="str">
            <v>INSPECCION VISUAL CARRETERAS</v>
          </cell>
          <cell r="C167" t="str">
            <v>KM</v>
          </cell>
          <cell r="D167">
            <v>33735</v>
          </cell>
          <cell r="E167">
            <v>29205</v>
          </cell>
          <cell r="F167">
            <v>22951.5</v>
          </cell>
          <cell r="G167">
            <v>25246.65</v>
          </cell>
          <cell r="H167">
            <v>21970</v>
          </cell>
          <cell r="I167">
            <v>24912</v>
          </cell>
          <cell r="J167">
            <v>32825</v>
          </cell>
          <cell r="K167">
            <v>19825</v>
          </cell>
        </row>
      </sheetData>
      <sheetData sheetId="5"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weeks"/>
      <sheetName val="Buy ins"/>
      <sheetName val="Prepmts"/>
      <sheetName val="CashFlow"/>
      <sheetName val="Report"/>
      <sheetName val="Report2"/>
    </sheetNames>
    <sheetDataSet>
      <sheetData sheetId="0"/>
      <sheetData sheetId="1"/>
      <sheetData sheetId="2"/>
      <sheetData sheetId="3"/>
      <sheetData sheetId="4"/>
      <sheetData sheetId="5"/>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Sheet1"/>
    </sheetNames>
    <sheetDataSet>
      <sheetData sheetId="0"/>
      <sheetData sheetId="1" refreshError="1"/>
      <sheetData sheetId="2" refreshError="1"/>
      <sheetData sheetId="3"/>
      <sheetData sheetId="4"/>
      <sheetData sheetId="5"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LISTAS"/>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 val="Summary"/>
      <sheetName val="CapitalBudget6MthToDec05"/>
      <sheetName val="Propuesta"/>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TACION"/>
      <sheetName val="PRESUPUESTO"/>
      <sheetName val="CRONOGRAMA DE OBRA"/>
      <sheetName val="FLUJO DE FONDOS"/>
      <sheetName val="concretos"/>
      <sheetName val="aceros"/>
      <sheetName val="mallas"/>
      <sheetName val="cubierta"/>
      <sheetName val="UNIDONCELLO"/>
      <sheetName val="COMPONENTES"/>
      <sheetName val="INSUMOS"/>
      <sheetName val="XComponentes"/>
      <sheetName val="XActividades"/>
      <sheetName val="Datos entrada"/>
      <sheetName val="Salarios"/>
      <sheetName val="Cuadrillas"/>
      <sheetName val="Trans"/>
      <sheetName val="Equ"/>
      <sheetName val="Mat"/>
      <sheetName val="Hoja Base"/>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9"/>
      <sheetName val="8,12"/>
      <sheetName val="8,13"/>
      <sheetName val="8,14"/>
      <sheetName val="8,15"/>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19,1,1 Cerraduras"/>
      <sheetName val="19,4,1 Espejo"/>
      <sheetName val="19,4,2 Vidrio Crudo"/>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10">
          <cell r="A10" t="str">
            <v>Descripción</v>
          </cell>
        </row>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Abrazadera metálica 1 1/4"</v>
          </cell>
        </row>
        <row r="18">
          <cell r="A18" t="str">
            <v>Abrazadera metálica 1"</v>
          </cell>
        </row>
        <row r="19">
          <cell r="A19" t="str">
            <v>Abrazadera metálica 2"</v>
          </cell>
        </row>
        <row r="20">
          <cell r="A20" t="str">
            <v xml:space="preserve">Accesorio novafort </v>
          </cell>
        </row>
        <row r="21">
          <cell r="A21" t="str">
            <v>Accesorio PVCP-RDE 2" UZ</v>
          </cell>
        </row>
        <row r="22">
          <cell r="A22" t="str">
            <v>Accesorio PVCP-RDE 3" UZ</v>
          </cell>
        </row>
        <row r="23">
          <cell r="A23" t="str">
            <v>Accesorios - H.G. 1/2"</v>
          </cell>
        </row>
        <row r="24">
          <cell r="A24" t="str">
            <v>Accesorios - Y de 3"</v>
          </cell>
        </row>
        <row r="25">
          <cell r="A25" t="str">
            <v>Accesorios - Y de 4"</v>
          </cell>
        </row>
        <row r="26">
          <cell r="A26" t="str">
            <v>Accesorios PVC</v>
          </cell>
        </row>
        <row r="27">
          <cell r="A27" t="str">
            <v>Accesorios PVC-P 1 1/2"</v>
          </cell>
        </row>
        <row r="28">
          <cell r="A28" t="str">
            <v>Accesorios PVC-P 1 1/4"</v>
          </cell>
        </row>
        <row r="29">
          <cell r="A29" t="str">
            <v>Accesorios PVC-P 1"</v>
          </cell>
        </row>
        <row r="30">
          <cell r="A30" t="str">
            <v>Accesorios PVC-P 1/2"</v>
          </cell>
        </row>
        <row r="31">
          <cell r="A31" t="str">
            <v>Accesorios PVC-P 3/4"</v>
          </cell>
        </row>
        <row r="32">
          <cell r="A32" t="str">
            <v>Acero 37,000 p.s.i. 1/4"</v>
          </cell>
        </row>
        <row r="33">
          <cell r="A33" t="str">
            <v xml:space="preserve">Acero 60,000 p.s.i. </v>
          </cell>
        </row>
        <row r="34">
          <cell r="A34" t="str">
            <v>Acero de refuerzo 60000 PSI</v>
          </cell>
        </row>
        <row r="35">
          <cell r="A35" t="str">
            <v xml:space="preserve">Acero figurado 37,000 </v>
          </cell>
        </row>
        <row r="36">
          <cell r="A36" t="str">
            <v>Acero figurado 60,000 p.s.i. 1/2"</v>
          </cell>
        </row>
        <row r="37">
          <cell r="A37" t="str">
            <v>Acido muriatico</v>
          </cell>
        </row>
        <row r="38">
          <cell r="A38" t="str">
            <v xml:space="preserve">Acoflex plastico de 1/2" x  50 cms Lavamanos </v>
          </cell>
        </row>
        <row r="39">
          <cell r="A39" t="str">
            <v>Acoflex plastico de 1/2" x 7/8" de 50 cms. Sanitario</v>
          </cell>
        </row>
        <row r="40">
          <cell r="A40" t="str">
            <v>Acrilico transparente 2 mm, protección UV</v>
          </cell>
        </row>
        <row r="41">
          <cell r="A41" t="str">
            <v>Ad.Terminal cond.1"</v>
          </cell>
        </row>
        <row r="42">
          <cell r="A42" t="str">
            <v>Ad.Terminal cond.1/2"</v>
          </cell>
        </row>
        <row r="43">
          <cell r="A43" t="str">
            <v>Ad.Terminal cond.3/4"</v>
          </cell>
        </row>
        <row r="44">
          <cell r="A44" t="str">
            <v>Adaptador bajante rectangular PVC - Aguas Lluvias</v>
          </cell>
        </row>
        <row r="45">
          <cell r="A45" t="str">
            <v>Adaptador bajante rectangular PVC - alcantarillado</v>
          </cell>
        </row>
        <row r="46">
          <cell r="A46" t="str">
            <v>Adaptador conduit de 1/2"</v>
          </cell>
        </row>
        <row r="47">
          <cell r="A47" t="str">
            <v>Adaptador hembra PE AL PE 1216 - 1/2"</v>
          </cell>
        </row>
        <row r="48">
          <cell r="A48" t="str">
            <v>Adaptador hembra PE AL PE 1216 - 3/4"</v>
          </cell>
        </row>
        <row r="49">
          <cell r="A49" t="str">
            <v>Adaptador macho PE AL PE 1216 - 1/2"</v>
          </cell>
        </row>
        <row r="50">
          <cell r="A50" t="str">
            <v>Adaptador macho PE AL PE 1216 - 3/4"</v>
          </cell>
        </row>
        <row r="51">
          <cell r="A51" t="str">
            <v>Adaptador macho PVC de 1 1/2"</v>
          </cell>
        </row>
        <row r="52">
          <cell r="A52" t="str">
            <v>Adaptador macho PVC de 1"</v>
          </cell>
        </row>
        <row r="53">
          <cell r="A53" t="str">
            <v>Adaptador macho PVC de 1/2"</v>
          </cell>
        </row>
        <row r="54">
          <cell r="A54" t="str">
            <v>Adaptador macho PVC de 2 plg</v>
          </cell>
        </row>
        <row r="55">
          <cell r="A55" t="str">
            <v>Adoquín peatonal Santa Fe</v>
          </cell>
        </row>
        <row r="56">
          <cell r="A56" t="str">
            <v>Agua</v>
          </cell>
        </row>
        <row r="57">
          <cell r="A57" t="str">
            <v>Aislador de carrete en porcelana</v>
          </cell>
        </row>
        <row r="58">
          <cell r="A58" t="str">
            <v>Aislador de rosca para empalme</v>
          </cell>
        </row>
        <row r="59">
          <cell r="A59" t="str">
            <v>Aislador para percha BT</v>
          </cell>
        </row>
        <row r="60">
          <cell r="A60" t="str">
            <v>Aislador tipo pin</v>
          </cell>
        </row>
        <row r="61">
          <cell r="A61" t="str">
            <v>Alambre cobre THW 10 AWG</v>
          </cell>
        </row>
        <row r="62">
          <cell r="A62" t="str">
            <v>Alambre cobre THW 12 AWG</v>
          </cell>
        </row>
        <row r="63">
          <cell r="A63" t="str">
            <v>Alambre cobre THW 14 AWG</v>
          </cell>
        </row>
        <row r="64">
          <cell r="A64" t="str">
            <v>Alambre cobre THW 8 AWG</v>
          </cell>
        </row>
        <row r="65">
          <cell r="A65" t="str">
            <v>Alambre Cu desnudo AWG 10</v>
          </cell>
        </row>
        <row r="66">
          <cell r="A66" t="str">
            <v>Alambre Cu desnudo AWG 12</v>
          </cell>
        </row>
        <row r="67">
          <cell r="A67" t="str">
            <v>Alambre Cu desnudo AWG 14</v>
          </cell>
        </row>
        <row r="68">
          <cell r="A68" t="str">
            <v>Alambre de cobre No 10</v>
          </cell>
        </row>
        <row r="69">
          <cell r="A69" t="str">
            <v>Alambre de cobre No 12</v>
          </cell>
        </row>
        <row r="70">
          <cell r="A70" t="str">
            <v>Alambre de cobre No 14 desnudo</v>
          </cell>
        </row>
        <row r="71">
          <cell r="A71" t="str">
            <v>Alambre negro Cal. 18</v>
          </cell>
        </row>
        <row r="72">
          <cell r="A72" t="str">
            <v>Alambre Teléfono 2x22 estañado</v>
          </cell>
        </row>
        <row r="73">
          <cell r="A73" t="str">
            <v>Alicates</v>
          </cell>
        </row>
        <row r="74">
          <cell r="A74" t="str">
            <v>Alquiler Campamento 20 a 60 M2</v>
          </cell>
        </row>
        <row r="75">
          <cell r="A75" t="str">
            <v>Alumol Sika</v>
          </cell>
        </row>
        <row r="76">
          <cell r="A76" t="str">
            <v>Amarre plástico (zuncho)</v>
          </cell>
        </row>
        <row r="77">
          <cell r="A77" t="str">
            <v>Anclajes y abrazadera para bajantes aguas lluvias (3 - 4 plg)</v>
          </cell>
        </row>
        <row r="78">
          <cell r="A78" t="str">
            <v>Angulo 2 1/2" x 2 1/2" x 3/16"</v>
          </cell>
        </row>
        <row r="79">
          <cell r="A79" t="str">
            <v>Angulo 3/4 x 1/8</v>
          </cell>
        </row>
        <row r="80">
          <cell r="A80" t="str">
            <v>Angulo de cercha de 2" x 1"</v>
          </cell>
        </row>
        <row r="81">
          <cell r="A81" t="str">
            <v>Angulo de unión A-29</v>
          </cell>
        </row>
        <row r="82">
          <cell r="A82" t="str">
            <v>Anticorrosivo rojo claro PHLC</v>
          </cell>
        </row>
        <row r="83">
          <cell r="A83" t="str">
            <v xml:space="preserve">Antihumedad fachada </v>
          </cell>
        </row>
        <row r="84">
          <cell r="A84" t="str">
            <v>Arandela</v>
          </cell>
        </row>
        <row r="85">
          <cell r="A85" t="str">
            <v>Arbol especie local de 1,80 a 2,00 mts</v>
          </cell>
        </row>
        <row r="86">
          <cell r="A86" t="str">
            <v>Arena Amarilla Lavada</v>
          </cell>
        </row>
        <row r="87">
          <cell r="A87" t="str">
            <v>Arena Blanca</v>
          </cell>
        </row>
        <row r="88">
          <cell r="A88" t="str">
            <v>Arena de peña</v>
          </cell>
        </row>
        <row r="89">
          <cell r="A89" t="str">
            <v>Arena de rio</v>
          </cell>
        </row>
        <row r="90">
          <cell r="A90" t="str">
            <v>Arena de río (viaje 5 m3)</v>
          </cell>
        </row>
        <row r="91">
          <cell r="A91" t="str">
            <v xml:space="preserve">Arena lavada blanca </v>
          </cell>
        </row>
        <row r="92">
          <cell r="A92" t="str">
            <v>Arena lavada de pozo</v>
          </cell>
        </row>
        <row r="93">
          <cell r="A93" t="str">
            <v>Atornillador</v>
          </cell>
        </row>
        <row r="94">
          <cell r="A94" t="str">
            <v>Automático 3x100 Amp.</v>
          </cell>
        </row>
        <row r="95">
          <cell r="A95" t="str">
            <v>Automático 3x30, 3x40, 3x50 o 3x60 Amp.</v>
          </cell>
        </row>
        <row r="96">
          <cell r="A96" t="str">
            <v>Automático enchufable 1x20 Amp.</v>
          </cell>
        </row>
        <row r="97">
          <cell r="A97" t="str">
            <v>Automático enchufable 1x40 Amp.</v>
          </cell>
        </row>
        <row r="98">
          <cell r="A98" t="str">
            <v>Automático enchufable 2x20, 2x30, 2x40, 2x50 o 2x60 Amp.</v>
          </cell>
        </row>
        <row r="99">
          <cell r="A99" t="str">
            <v>Automático enchufable 2x70, 2x80 o 2x100 Amp.</v>
          </cell>
        </row>
        <row r="100">
          <cell r="A100" t="str">
            <v>Bajante PVC Rectangular</v>
          </cell>
        </row>
        <row r="101">
          <cell r="A101" t="str">
            <v xml:space="preserve">Baldosin cerámico blanco 20 x 20  Trafico 4 </v>
          </cell>
        </row>
        <row r="102">
          <cell r="A102" t="str">
            <v>Baldosin cerámico blanco 30 x 30</v>
          </cell>
        </row>
        <row r="103">
          <cell r="A103" t="str">
            <v>Baldosin cerámico cristanac corona 32,4 x 32,4</v>
          </cell>
        </row>
        <row r="104">
          <cell r="A104" t="str">
            <v>Baldosin cerámico Italia (30,5 x 30,5)</v>
          </cell>
        </row>
        <row r="105">
          <cell r="A105" t="str">
            <v>Baldosin cerámico pared  de 20 x 20 blanco primera</v>
          </cell>
        </row>
        <row r="106">
          <cell r="A106" t="str">
            <v>Baldosin cerámico pared Valencia 20,5 x 30,5</v>
          </cell>
        </row>
        <row r="107">
          <cell r="A107" t="str">
            <v>Baldosin de granito (30 x 30)</v>
          </cell>
        </row>
        <row r="108">
          <cell r="A108" t="str">
            <v>Barniz vitriflex</v>
          </cell>
        </row>
        <row r="109">
          <cell r="A109" t="str">
            <v>Barra  proyectante Franklin Brass, en acero Inoxidable de  1-1/4" 39 - 1/4" proyectante, capacidad mínima de 500 libras; incluye chazos y tornillos suminsitrados por el fabricante.</v>
          </cell>
        </row>
        <row r="110">
          <cell r="A110" t="str">
            <v>Barra discapacitados 18" (46 cm) cromo grival</v>
          </cell>
        </row>
        <row r="111">
          <cell r="A111" t="str">
            <v>Barra discapacitados 30" (76 cm) cromo grival; incluye chazos y tornillos, suministrados por el fabricante</v>
          </cell>
        </row>
        <row r="112">
          <cell r="A112" t="str">
            <v>Bentonita</v>
          </cell>
        </row>
        <row r="113">
          <cell r="A113" t="str">
            <v>Bisagra alum.Ext 2"</v>
          </cell>
        </row>
        <row r="114">
          <cell r="A114" t="str">
            <v>Bisagra alum.Ext 3"</v>
          </cell>
        </row>
        <row r="115">
          <cell r="A115" t="str">
            <v>Bisagra Metalisteria triple</v>
          </cell>
        </row>
        <row r="116">
          <cell r="A116" t="str">
            <v>Bloque calado sencillo 20 x 20</v>
          </cell>
        </row>
        <row r="117">
          <cell r="A117" t="str">
            <v>Bloque en concreto par muros estructurales de 0,09 x 19 x 39</v>
          </cell>
        </row>
        <row r="118">
          <cell r="A118" t="str">
            <v>Bloque en concreto para muros  tipo piedra de 12 x 20 X 40 cm.</v>
          </cell>
        </row>
        <row r="119">
          <cell r="A119" t="str">
            <v>Bloque en concreto para muros estructurales de 12  X 20 X 40</v>
          </cell>
        </row>
        <row r="120">
          <cell r="A120" t="str">
            <v>Bloque en concreto para muros no estructurales, lisos de  6 x 20 x 40</v>
          </cell>
        </row>
        <row r="121">
          <cell r="A121" t="str">
            <v>Bloque muro LN-14N</v>
          </cell>
        </row>
        <row r="122">
          <cell r="A122" t="str">
            <v>Bloque No.4</v>
          </cell>
        </row>
        <row r="123">
          <cell r="A123" t="str">
            <v>Bloque No.5</v>
          </cell>
        </row>
        <row r="124">
          <cell r="A124" t="str">
            <v>Bombillo de bajo consumo</v>
          </cell>
        </row>
        <row r="125">
          <cell r="A125" t="str">
            <v>Boquilla terminal EMT de 1"</v>
          </cell>
        </row>
        <row r="126">
          <cell r="A126" t="str">
            <v>Boquilla terminal EMT de 1-1/2"</v>
          </cell>
        </row>
        <row r="127">
          <cell r="A127" t="str">
            <v>Boquilla terminal EMT de 3/4"</v>
          </cell>
        </row>
        <row r="128">
          <cell r="A128" t="str">
            <v>Boquilla terminal PVC de 1"</v>
          </cell>
        </row>
        <row r="129">
          <cell r="A129" t="str">
            <v>Boquilla terminal PVC de 1/2"</v>
          </cell>
        </row>
        <row r="130">
          <cell r="A130" t="str">
            <v>Boquilla terminal PVC de 1-1/2"</v>
          </cell>
        </row>
        <row r="131">
          <cell r="A131" t="str">
            <v>Boquilla terminal PVC de 3/4"</v>
          </cell>
        </row>
        <row r="132">
          <cell r="A132" t="str">
            <v>Brazo para luminaria en poste</v>
          </cell>
        </row>
        <row r="133">
          <cell r="A133" t="str">
            <v>Breaker de riel bipolar  2 x 100A</v>
          </cell>
        </row>
        <row r="134">
          <cell r="A134" t="str">
            <v>Broca para concreto 1/2"</v>
          </cell>
        </row>
        <row r="135">
          <cell r="A135" t="str">
            <v>Broca para concreto 1/4"</v>
          </cell>
        </row>
        <row r="136">
          <cell r="A136" t="str">
            <v>Buje roscado  1" x 1 1/4"  PVC - Presión</v>
          </cell>
        </row>
        <row r="137">
          <cell r="A137" t="str">
            <v>Buje roscado  1" x 3/4"  PVC - Presión</v>
          </cell>
        </row>
        <row r="138">
          <cell r="A138" t="str">
            <v>Buje roscado  3/4" x 1/2" PVC - Presión</v>
          </cell>
        </row>
        <row r="139">
          <cell r="A139" t="str">
            <v>Caballete para cubierta bioclimatica, en acero y foil de aluminio de 0,70 x 2 mts</v>
          </cell>
        </row>
        <row r="140">
          <cell r="A140" t="str">
            <v>Cable ACSR 1/0</v>
          </cell>
        </row>
        <row r="141">
          <cell r="A141" t="str">
            <v>Cable ACSR 2/0</v>
          </cell>
        </row>
        <row r="142">
          <cell r="A142" t="str">
            <v>Cable antifraude 1x8+8</v>
          </cell>
        </row>
        <row r="143">
          <cell r="A143" t="str">
            <v>Cable antifraude 2x4+4</v>
          </cell>
        </row>
        <row r="144">
          <cell r="A144" t="str">
            <v>Cable antifraude 2x6+6</v>
          </cell>
        </row>
        <row r="145">
          <cell r="A145" t="str">
            <v>Cable antifraude 2x8+8</v>
          </cell>
        </row>
        <row r="146">
          <cell r="A146" t="str">
            <v>Cable antifraude 3x4+6</v>
          </cell>
        </row>
        <row r="147">
          <cell r="A147" t="str">
            <v>Cable antifraude 3x6+8</v>
          </cell>
        </row>
        <row r="148">
          <cell r="A148" t="str">
            <v>Cable antifraude 3x8+10</v>
          </cell>
        </row>
        <row r="149">
          <cell r="A149" t="str">
            <v>Cable de cobre No 2</v>
          </cell>
        </row>
        <row r="150">
          <cell r="A150" t="str">
            <v>Cable de cobre No 4</v>
          </cell>
        </row>
        <row r="151">
          <cell r="A151" t="str">
            <v>Cable de cobre No 6</v>
          </cell>
        </row>
        <row r="152">
          <cell r="A152" t="str">
            <v>Cable de cobre No 8</v>
          </cell>
        </row>
        <row r="153">
          <cell r="A153" t="str">
            <v xml:space="preserve">Cadena galvanizada 3/8" </v>
          </cell>
        </row>
        <row r="154">
          <cell r="A154" t="str">
            <v>Caja 2400</v>
          </cell>
        </row>
        <row r="155">
          <cell r="A155" t="str">
            <v>Caja 5800</v>
          </cell>
        </row>
        <row r="156">
          <cell r="A156" t="str">
            <v>Caja de un medidor Agua</v>
          </cell>
        </row>
        <row r="157">
          <cell r="A157" t="str">
            <v>Caja en mampostería de 30x30x30</v>
          </cell>
        </row>
        <row r="158">
          <cell r="A158" t="str">
            <v>Caja en mampostería doble</v>
          </cell>
        </row>
        <row r="159">
          <cell r="A159" t="str">
            <v>Caja en mampostería sencilla</v>
          </cell>
        </row>
        <row r="160">
          <cell r="A160" t="str">
            <v>Caja en mampostería tipo A.P.</v>
          </cell>
        </row>
        <row r="161">
          <cell r="A161" t="str">
            <v>Caja octagonal</v>
          </cell>
        </row>
        <row r="162">
          <cell r="A162" t="str">
            <v>Caja para 2 circuitos monofásica</v>
          </cell>
        </row>
        <row r="163">
          <cell r="A163" t="str">
            <v>Caja para 3 circuitos monofásica</v>
          </cell>
        </row>
        <row r="164">
          <cell r="A164" t="str">
            <v>Caja para 4 circuitos monofásica</v>
          </cell>
        </row>
        <row r="165">
          <cell r="A165" t="str">
            <v>Caja para 6 circuitos monofásica</v>
          </cell>
        </row>
        <row r="166">
          <cell r="A166" t="str">
            <v>Caja para 9 circuitos bifásica</v>
          </cell>
        </row>
        <row r="167">
          <cell r="A167" t="str">
            <v>Caja para contador energia</v>
          </cell>
        </row>
        <row r="168">
          <cell r="A168" t="str">
            <v>Caja para contador medición indirecta</v>
          </cell>
        </row>
        <row r="169">
          <cell r="A169" t="str">
            <v>Caja tapa registro europa de 15 x 15 blanca</v>
          </cell>
        </row>
        <row r="170">
          <cell r="A170" t="str">
            <v>Calado en concreto prefabricado de 0,40 x 0,40 x 0,20 mts (según diseño arquitectónico)</v>
          </cell>
        </row>
        <row r="171">
          <cell r="A171" t="str">
            <v>Canal PVC  Tipo Amazonas</v>
          </cell>
        </row>
        <row r="172">
          <cell r="A172" t="str">
            <v>Canaleta .8  L=2.40</v>
          </cell>
        </row>
        <row r="173">
          <cell r="A173" t="str">
            <v>Canaleta Metal C/Divis.10 x 4</v>
          </cell>
        </row>
        <row r="174">
          <cell r="A174" t="str">
            <v>Capacete 1"</v>
          </cell>
        </row>
        <row r="175">
          <cell r="A175" t="str">
            <v>Capacete 1-1/2"</v>
          </cell>
        </row>
        <row r="176">
          <cell r="A176" t="str">
            <v>Capacete 3/4"</v>
          </cell>
        </row>
        <row r="177">
          <cell r="A177" t="str">
            <v>Capacete de 1 1/2"</v>
          </cell>
        </row>
        <row r="178">
          <cell r="A178" t="str">
            <v>Capacete de 1 1/4"</v>
          </cell>
        </row>
        <row r="179">
          <cell r="A179" t="str">
            <v>Caseton de E = 0,52 m</v>
          </cell>
        </row>
        <row r="180">
          <cell r="A180" t="str">
            <v>Caseton de E = 0.40 m</v>
          </cell>
        </row>
        <row r="181">
          <cell r="A181" t="str">
            <v>Caseton de E = 0.42 m</v>
          </cell>
        </row>
        <row r="182">
          <cell r="A182" t="str">
            <v>Caseton de E = 0.45 m</v>
          </cell>
        </row>
        <row r="183">
          <cell r="A183" t="str">
            <v xml:space="preserve">Cemento blanco </v>
          </cell>
        </row>
        <row r="184">
          <cell r="A184" t="str">
            <v xml:space="preserve">Cemento gris </v>
          </cell>
        </row>
        <row r="185">
          <cell r="A185" t="str">
            <v>Cerco ordinario 3M</v>
          </cell>
        </row>
        <row r="186">
          <cell r="A186" t="str">
            <v>Cerradura de alcoba en poma metálica</v>
          </cell>
        </row>
        <row r="187">
          <cell r="A187" t="str">
            <v>Cerradura Gato doble cerrojo/210400</v>
          </cell>
        </row>
        <row r="188">
          <cell r="A188" t="str">
            <v>Cerradura Inafer C-998 Madera</v>
          </cell>
        </row>
        <row r="189">
          <cell r="A189" t="str">
            <v>Cerradura puerta discapacitados 63 AA - F30 B A &amp; A</v>
          </cell>
        </row>
        <row r="190">
          <cell r="A190" t="str">
            <v xml:space="preserve">Cerradura Schlage, cilindrica de manija Jupiter cromada mate Ref. </v>
          </cell>
        </row>
        <row r="191">
          <cell r="A191" t="str">
            <v>Cerradura Shlage Ref A30D - terraza, Georgia</v>
          </cell>
        </row>
        <row r="192">
          <cell r="A192" t="str">
            <v>Cerradura Shlage Ref B362 Doble cilindro</v>
          </cell>
        </row>
        <row r="193">
          <cell r="A193" t="str">
            <v>Cerradura YALE 170 1/4</v>
          </cell>
        </row>
        <row r="194">
          <cell r="A194" t="str">
            <v>Cerradura YALE doble pasador 987-1 1/4</v>
          </cell>
        </row>
        <row r="195">
          <cell r="A195" t="str">
            <v>Cesped - especie nativa</v>
          </cell>
        </row>
        <row r="196">
          <cell r="A196" t="str">
            <v xml:space="preserve">Chazo p/tornillo </v>
          </cell>
        </row>
        <row r="197">
          <cell r="A197" t="str">
            <v>Cheque red white roscado  3/4"; incluye accesorios</v>
          </cell>
        </row>
        <row r="198">
          <cell r="A198" t="str">
            <v>Cheque red white roscado de   1/2"; incluye accesorios</v>
          </cell>
        </row>
        <row r="199">
          <cell r="A199" t="str">
            <v>Cheque red white roscado de 1"; incluye accesorios</v>
          </cell>
        </row>
        <row r="200">
          <cell r="A200" t="str">
            <v>Cinta aislante</v>
          </cell>
        </row>
        <row r="201">
          <cell r="A201" t="str">
            <v>Cinta peligro</v>
          </cell>
        </row>
        <row r="202">
          <cell r="A202" t="str">
            <v xml:space="preserve">Cinta Teflón </v>
          </cell>
        </row>
        <row r="203">
          <cell r="A203" t="str">
            <v>Clavija de caucho 3 polos aérea</v>
          </cell>
        </row>
        <row r="204">
          <cell r="A204" t="str">
            <v>CLORO DESINFECTANTE</v>
          </cell>
        </row>
        <row r="205">
          <cell r="A205" t="str">
            <v>Codo 90º  CxC Sanitario 2"</v>
          </cell>
        </row>
        <row r="206">
          <cell r="A206" t="str">
            <v>Codo 90º  CxC Sanitario 3"</v>
          </cell>
        </row>
        <row r="207">
          <cell r="A207" t="str">
            <v>Codo 90º  CxC Sanitario 4"</v>
          </cell>
        </row>
        <row r="208">
          <cell r="A208" t="str">
            <v>Codo 90º 1/4 CxC 3"</v>
          </cell>
        </row>
        <row r="209">
          <cell r="A209" t="str">
            <v>Codo 90º 1/4 CxC 4"</v>
          </cell>
        </row>
        <row r="210">
          <cell r="A210" t="str">
            <v>Codo 90º Pres.PVC 1 1/2"</v>
          </cell>
        </row>
        <row r="211">
          <cell r="A211" t="str">
            <v>Codo 90º Pres.PVC 1"</v>
          </cell>
        </row>
        <row r="212">
          <cell r="A212" t="str">
            <v>Codo 90º Pres.PVC 1/2"</v>
          </cell>
        </row>
        <row r="213">
          <cell r="A213" t="str">
            <v>Codo 90º Pres.PVC 2"</v>
          </cell>
        </row>
        <row r="214">
          <cell r="A214" t="str">
            <v>Codo 90º Pres.PVC 3/4"</v>
          </cell>
        </row>
        <row r="215">
          <cell r="A215" t="str">
            <v>Codo bajante 90º PVC rectangular</v>
          </cell>
        </row>
        <row r="216">
          <cell r="A216" t="str">
            <v>Codo H.G: 1"</v>
          </cell>
        </row>
        <row r="217">
          <cell r="A217" t="str">
            <v>Codo H.G: 1. 1/2"</v>
          </cell>
        </row>
        <row r="218">
          <cell r="A218" t="str">
            <v>Codo H.G: 1/2"</v>
          </cell>
        </row>
        <row r="219">
          <cell r="A219" t="str">
            <v>Codo PVC-P 1/2"</v>
          </cell>
        </row>
        <row r="220">
          <cell r="A220" t="str">
            <v>Codo PVC-P 3/4"</v>
          </cell>
        </row>
        <row r="221">
          <cell r="A221" t="str">
            <v>Codo PVC-S  22,5º</v>
          </cell>
        </row>
        <row r="222">
          <cell r="A222" t="str">
            <v>Concreto de 2,000 p.s.i.</v>
          </cell>
        </row>
        <row r="223">
          <cell r="A223" t="str">
            <v>Concreto de 2,500 p.s.i.</v>
          </cell>
        </row>
        <row r="224">
          <cell r="A224" t="str">
            <v>Concreto de 3,000 p.s.i.</v>
          </cell>
        </row>
        <row r="225">
          <cell r="A225" t="str">
            <v>Concreto de 3,000 p.s.i., premezclado y  bombeado</v>
          </cell>
        </row>
        <row r="226">
          <cell r="A226" t="str">
            <v>Concreto de 3,500 p.s.i.</v>
          </cell>
        </row>
        <row r="227">
          <cell r="A227" t="str">
            <v>Concreto de 4,000 p.s.i.</v>
          </cell>
        </row>
        <row r="228">
          <cell r="A228" t="str">
            <v>Conector para varilla cooper weld</v>
          </cell>
        </row>
        <row r="229">
          <cell r="A229" t="str">
            <v>Contador electrónico bifásico</v>
          </cell>
        </row>
        <row r="230">
          <cell r="A230" t="str">
            <v>Contador electrónico Trifásico</v>
          </cell>
        </row>
        <row r="231">
          <cell r="A231" t="str">
            <v>Coraza PVC de 1/2"</v>
          </cell>
        </row>
        <row r="232">
          <cell r="A232" t="str">
            <v>Cortacircuito de cañuela</v>
          </cell>
        </row>
        <row r="233">
          <cell r="A233" t="str">
            <v>Cortafrío</v>
          </cell>
        </row>
        <row r="234">
          <cell r="A234" t="str">
            <v>Cruceta de 1.50</v>
          </cell>
        </row>
        <row r="235">
          <cell r="A235" t="str">
            <v>Curva conduit PVC 1"</v>
          </cell>
        </row>
        <row r="236">
          <cell r="A236" t="str">
            <v>Curva conduit PVC 1/2"</v>
          </cell>
        </row>
        <row r="237">
          <cell r="A237" t="str">
            <v>Curva conduit PVC 1-1/2"</v>
          </cell>
        </row>
        <row r="238">
          <cell r="A238" t="str">
            <v>Curva conduit PVC 3/4"</v>
          </cell>
        </row>
        <row r="239">
          <cell r="A239" t="str">
            <v>Curva galvanizada de 1 1/2"</v>
          </cell>
        </row>
        <row r="240">
          <cell r="A240" t="str">
            <v>Curva galvanizada de 1 1/4"</v>
          </cell>
        </row>
        <row r="241">
          <cell r="A241" t="str">
            <v>Curva galvanizada de 1"</v>
          </cell>
        </row>
        <row r="242">
          <cell r="A242" t="str">
            <v>Derivación luminaria con empalme y cable encauchetado</v>
          </cell>
        </row>
        <row r="243">
          <cell r="A243" t="str">
            <v>Desagüe automatico lavamanos</v>
          </cell>
        </row>
        <row r="244">
          <cell r="A244" t="str">
            <v>Detergentes, ácidos</v>
          </cell>
        </row>
        <row r="245">
          <cell r="A245" t="str">
            <v>Diagonal</v>
          </cell>
        </row>
        <row r="246">
          <cell r="A246" t="str">
            <v>Disolvente Thinner</v>
          </cell>
        </row>
        <row r="247">
          <cell r="A247" t="str">
            <v>Divisor Ref ALN - 546</v>
          </cell>
        </row>
        <row r="248">
          <cell r="A248" t="str">
            <v>Domo acrílico</v>
          </cell>
        </row>
        <row r="249">
          <cell r="A249" t="str">
            <v xml:space="preserve">Ducha  sencilla incluye accesorios </v>
          </cell>
        </row>
        <row r="250">
          <cell r="A250" t="str">
            <v>Durmiente abarco 4M</v>
          </cell>
        </row>
        <row r="251">
          <cell r="A251" t="str">
            <v>Durmiente ordinario 3 m</v>
          </cell>
        </row>
        <row r="252">
          <cell r="A252" t="str">
            <v>Empaque Triangular Caucho</v>
          </cell>
        </row>
        <row r="253">
          <cell r="A253" t="str">
            <v>Encauchetado 3x14</v>
          </cell>
        </row>
        <row r="254">
          <cell r="A254" t="str">
            <v>Enchape de mesón en madera Cedro</v>
          </cell>
        </row>
        <row r="255">
          <cell r="A255" t="str">
            <v>Encofroil MET- Desmoldante Cast Off</v>
          </cell>
        </row>
        <row r="256">
          <cell r="A256" t="str">
            <v>Escuadra metálica para anclaje</v>
          </cell>
        </row>
        <row r="257">
          <cell r="A257" t="str">
            <v>Esfumado 20,5 x 20,5</v>
          </cell>
        </row>
        <row r="258">
          <cell r="A258" t="str">
            <v>Esmalte epoxico Epoxibler 2 componentes</v>
          </cell>
        </row>
        <row r="259">
          <cell r="A259" t="str">
            <v>Esmalte mate supersintético</v>
          </cell>
        </row>
        <row r="260">
          <cell r="A260" t="str">
            <v>Esmalte sintético para señalización</v>
          </cell>
        </row>
        <row r="261">
          <cell r="A261" t="str">
            <v>Esmalte sintético Pintulux</v>
          </cell>
        </row>
        <row r="262">
          <cell r="A262" t="str">
            <v>Esmalte sobre reja</v>
          </cell>
        </row>
        <row r="263">
          <cell r="A263" t="str">
            <v>Espárrago para anclaje</v>
          </cell>
        </row>
        <row r="264">
          <cell r="A264" t="str">
            <v>Espejo biselado de 4 mm</v>
          </cell>
        </row>
        <row r="265">
          <cell r="A265" t="str">
            <v>Estaca madera para replanteo</v>
          </cell>
        </row>
        <row r="266">
          <cell r="A266" t="str">
            <v xml:space="preserve">Estuco </v>
          </cell>
        </row>
        <row r="267">
          <cell r="A267" t="str">
            <v xml:space="preserve">Falleba </v>
          </cell>
        </row>
        <row r="268">
          <cell r="A268" t="str">
            <v>Falleba con portacandado</v>
          </cell>
        </row>
        <row r="269">
          <cell r="A269" t="str">
            <v>Flotador 3/4 plg - bronce, incluye accesorios</v>
          </cell>
        </row>
        <row r="270">
          <cell r="A270" t="str">
            <v>Flotador mecánico 1" Incluye accesorios</v>
          </cell>
        </row>
        <row r="271">
          <cell r="A271" t="str">
            <v>Fluorescente 2x32 bajo consumo</v>
          </cell>
        </row>
        <row r="272">
          <cell r="A272" t="str">
            <v>Fotocelda para luminaria en poste</v>
          </cell>
        </row>
        <row r="273">
          <cell r="A273" t="str">
            <v xml:space="preserve">Gancho galvanizado con platina </v>
          </cell>
        </row>
        <row r="274">
          <cell r="A274" t="str">
            <v>Gancho para canaleta 90 madera</v>
          </cell>
        </row>
        <row r="275">
          <cell r="A275" t="str">
            <v>Gancho teja eternit 150mm</v>
          </cell>
        </row>
        <row r="276">
          <cell r="A276" t="str">
            <v>Gancho teja eternit 55mm</v>
          </cell>
        </row>
        <row r="277">
          <cell r="A277" t="str">
            <v>Gancho Tensor GalvanizadoTipo comercial 5/16 x 4 1/4"</v>
          </cell>
        </row>
        <row r="278">
          <cell r="A278" t="str">
            <v>Geotextil NT 1600</v>
          </cell>
        </row>
        <row r="279">
          <cell r="A279" t="str">
            <v>Geotextil Tejido 1700</v>
          </cell>
        </row>
        <row r="280">
          <cell r="A280" t="str">
            <v>Grafil 6 mm</v>
          </cell>
        </row>
        <row r="281">
          <cell r="A281" t="str">
            <v>Grafil 8 mm</v>
          </cell>
        </row>
        <row r="282">
          <cell r="A282" t="str">
            <v>Granito No.2</v>
          </cell>
        </row>
        <row r="283">
          <cell r="A283" t="str">
            <v>Granito Pulido para mesones</v>
          </cell>
        </row>
        <row r="284">
          <cell r="A284" t="str">
            <v>Gravilla de rio (viaje 5 m3)</v>
          </cell>
        </row>
        <row r="285">
          <cell r="A285" t="str">
            <v>Gravilla mona Nº 2</v>
          </cell>
        </row>
        <row r="286">
          <cell r="A286" t="str">
            <v>Griferia Lavaplatos sencilla metal cromo</v>
          </cell>
        </row>
        <row r="287">
          <cell r="A287" t="str">
            <v>Grúa</v>
          </cell>
        </row>
        <row r="288">
          <cell r="A288" t="str">
            <v>Guardaescoba granito  7 X 33</v>
          </cell>
        </row>
        <row r="289">
          <cell r="A289" t="str">
            <v>Guardaescoba granito pulido media caña; tipo alfa</v>
          </cell>
        </row>
        <row r="290">
          <cell r="A290" t="str">
            <v>Guaya 1/8"</v>
          </cell>
        </row>
        <row r="291">
          <cell r="A291" t="str">
            <v>Hebilla bandit 3/8"</v>
          </cell>
        </row>
        <row r="292">
          <cell r="A292" t="str">
            <v>Hidrosello Canal Amazonas</v>
          </cell>
        </row>
        <row r="293">
          <cell r="A293" t="str">
            <v>Hierro cuadrado 9 mm</v>
          </cell>
        </row>
        <row r="294">
          <cell r="A294" t="str">
            <v>Hoja puerta triplex 0,81</v>
          </cell>
        </row>
        <row r="295">
          <cell r="A295" t="str">
            <v>Hoja puerta triplex 4mm.(2x1). Entamborada. Estructura ancho=0.10 m., espesor 4cm.</v>
          </cell>
        </row>
        <row r="296">
          <cell r="A296" t="str">
            <v>Icopor</v>
          </cell>
        </row>
        <row r="297">
          <cell r="A297" t="str">
            <v>Instalación Acometidad Sanitaria - Baños inc Mat.</v>
          </cell>
        </row>
        <row r="298">
          <cell r="A298" t="str">
            <v>Interruptor doble</v>
          </cell>
        </row>
        <row r="299">
          <cell r="A299" t="str">
            <v>Interruptor sencillo</v>
          </cell>
        </row>
        <row r="300">
          <cell r="A300" t="str">
            <v>Interruptor sencillo + tomacorriente con polo a tierra</v>
          </cell>
        </row>
        <row r="301">
          <cell r="A301" t="str">
            <v>Interruptor triple</v>
          </cell>
        </row>
        <row r="302">
          <cell r="A302" t="str">
            <v>Juego conx. Tanque</v>
          </cell>
        </row>
        <row r="303">
          <cell r="A303" t="str">
            <v>Ladrillo prensado Santa Fe</v>
          </cell>
        </row>
        <row r="304">
          <cell r="A304" t="str">
            <v>Ladrillo rejilla</v>
          </cell>
        </row>
        <row r="305">
          <cell r="A305" t="str">
            <v>Ladrillo tolete común</v>
          </cell>
        </row>
        <row r="306">
          <cell r="A306" t="str">
            <v>Ladrillo tolete estructural, color según especificaciones arquitectónicas, propias del proyecto (visto 2 caras)</v>
          </cell>
        </row>
        <row r="307">
          <cell r="A307" t="str">
            <v>Ladrillo tolete recocido</v>
          </cell>
        </row>
        <row r="308">
          <cell r="A308" t="str">
            <v>Lamina Cold-Rolled Cal. 18 - M2</v>
          </cell>
        </row>
        <row r="309">
          <cell r="A309" t="str">
            <v>Lamina Cold-Rolled Cal. 20</v>
          </cell>
        </row>
        <row r="310">
          <cell r="A310" t="str">
            <v>Lamina Cold-Rolled Cal.18  1,2 x 2,4 m</v>
          </cell>
        </row>
        <row r="311">
          <cell r="A311" t="str">
            <v>Lámina galvanizada Cal 18</v>
          </cell>
        </row>
        <row r="312">
          <cell r="A312" t="str">
            <v>Lamina galvanizada cal.20</v>
          </cell>
        </row>
        <row r="313">
          <cell r="A313" t="str">
            <v>Lámina lisa Aluminio e=3mm</v>
          </cell>
        </row>
        <row r="314">
          <cell r="A314" t="str">
            <v>Lámpara fluorescente 2 x 32 - T 8</v>
          </cell>
        </row>
        <row r="315">
          <cell r="A315" t="str">
            <v xml:space="preserve">Lámpara Fluorescente 2 x 48" </v>
          </cell>
        </row>
        <row r="316">
          <cell r="A316" t="str">
            <v>Lavamanos  de colgar blanco</v>
          </cell>
        </row>
        <row r="317">
          <cell r="A317" t="str">
            <v>Lavamanos de sobreponer blanco</v>
          </cell>
        </row>
        <row r="318">
          <cell r="A318" t="str">
            <v>Lavaplatos de empotrar acero inoxidable 35x50</v>
          </cell>
        </row>
        <row r="319">
          <cell r="A319" t="str">
            <v>Limpiador PVC 1/8</v>
          </cell>
        </row>
        <row r="320">
          <cell r="A320" t="str">
            <v>Llave individual para lavamanos</v>
          </cell>
        </row>
        <row r="321">
          <cell r="A321" t="str">
            <v>Llave terminal 1/2" - cromada , incluye adaptadores</v>
          </cell>
        </row>
        <row r="322">
          <cell r="A322" t="str">
            <v>Lona Verde</v>
          </cell>
        </row>
        <row r="323">
          <cell r="A323" t="str">
            <v>Lubricante de silicona Canal y Bajante Amazonas</v>
          </cell>
        </row>
        <row r="324">
          <cell r="A324" t="str">
            <v>Luminaria de sodio cerrada 125W 208W</v>
          </cell>
        </row>
        <row r="325">
          <cell r="A325" t="str">
            <v>Luminaria de sodio cerrada 70W 208W</v>
          </cell>
        </row>
        <row r="326">
          <cell r="A326" t="str">
            <v>Malla con vena</v>
          </cell>
        </row>
        <row r="327">
          <cell r="A327" t="str">
            <v>Malla electrosoldada D 4 x 4 mm y Separación 15 x 25 cm</v>
          </cell>
        </row>
        <row r="328">
          <cell r="A328" t="str">
            <v>Malla Eslabonada galvanizada Cal 12 huecos de 1/12 x  1/2 plg</v>
          </cell>
        </row>
        <row r="329">
          <cell r="A329" t="str">
            <v>Malla para gaviones</v>
          </cell>
        </row>
        <row r="330">
          <cell r="A330" t="str">
            <v>Malla tipo gallinero</v>
          </cell>
        </row>
        <row r="331">
          <cell r="A331" t="str">
            <v xml:space="preserve">Mallas electrosoldadas </v>
          </cell>
        </row>
        <row r="332">
          <cell r="A332" t="str">
            <v>Manija</v>
          </cell>
        </row>
        <row r="333">
          <cell r="A333" t="str">
            <v xml:space="preserve">Manija para ventana de aluminio </v>
          </cell>
        </row>
        <row r="334">
          <cell r="A334" t="str">
            <v>Maniobra de corte</v>
          </cell>
        </row>
        <row r="335">
          <cell r="A335" t="str">
            <v>Manto Asfaltico con foil de aluminio</v>
          </cell>
        </row>
        <row r="336">
          <cell r="A336" t="str">
            <v>Marco para caja doble</v>
          </cell>
        </row>
        <row r="337">
          <cell r="A337" t="str">
            <v>Marco para caja sencilla</v>
          </cell>
        </row>
        <row r="338">
          <cell r="A338" t="str">
            <v>Marco puerta de seguridad Cal.18</v>
          </cell>
        </row>
        <row r="339">
          <cell r="A339" t="str">
            <v>Marco puerta lámina 1.00. Lám.Cal.18</v>
          </cell>
        </row>
        <row r="340">
          <cell r="A340" t="str">
            <v>Marco puerta lámina Cold rolled Cal 18</v>
          </cell>
        </row>
        <row r="341">
          <cell r="A341" t="str">
            <v>Marco ventana</v>
          </cell>
        </row>
        <row r="342">
          <cell r="A342" t="str">
            <v>Marco y tapa para caja de inspección de  0,30 x 0,30 mts</v>
          </cell>
        </row>
        <row r="343">
          <cell r="A343" t="str">
            <v>Marco y tapa para cámara de inspección CS274</v>
          </cell>
        </row>
        <row r="344">
          <cell r="A344" t="str">
            <v>Marco y tapa para cámara de inspección CS275</v>
          </cell>
        </row>
        <row r="345">
          <cell r="A345" t="str">
            <v>Marmolina</v>
          </cell>
        </row>
        <row r="346">
          <cell r="A346" t="str">
            <v>Medidor de agua 1/2"</v>
          </cell>
        </row>
        <row r="347">
          <cell r="A347" t="str">
            <v>Medidor de luz Trifásico</v>
          </cell>
        </row>
        <row r="348">
          <cell r="A348" t="str">
            <v>Mesón acero inoxidable Cal.16. Dim.(0.60 x 0.85).</v>
          </cell>
        </row>
        <row r="349">
          <cell r="A349" t="str">
            <v>Mesón acero inoxidable Cal.16. Dim.(0.76 x 1.02).</v>
          </cell>
        </row>
        <row r="350">
          <cell r="A350" t="str">
            <v>Mesón acero inoxidable Cal.16. Dim.(0.90 x 2.95).</v>
          </cell>
        </row>
        <row r="351">
          <cell r="A351" t="str">
            <v>Mesón acero inoxidable Cal.16. Dim.(1.30 x 4.15).</v>
          </cell>
        </row>
        <row r="352">
          <cell r="A352" t="str">
            <v>Mortero 1:3</v>
          </cell>
        </row>
        <row r="353">
          <cell r="A353" t="str">
            <v>Mortero 1:3 impermeabilizado</v>
          </cell>
        </row>
        <row r="354">
          <cell r="A354" t="str">
            <v>Mortero 1:4</v>
          </cell>
        </row>
        <row r="355">
          <cell r="A355" t="str">
            <v>Mortero 1:4 impermeabilizado</v>
          </cell>
        </row>
        <row r="356">
          <cell r="A356" t="str">
            <v>Mortero 1:5</v>
          </cell>
        </row>
        <row r="357">
          <cell r="A357" t="str">
            <v>Mortero 1:7</v>
          </cell>
        </row>
        <row r="358">
          <cell r="A358" t="str">
            <v>Mortero de pega 1:4 e=1,5 cm</v>
          </cell>
        </row>
        <row r="359">
          <cell r="A359" t="str">
            <v xml:space="preserve">Mortero de relleno 1:4 </v>
          </cell>
        </row>
        <row r="360">
          <cell r="A360" t="str">
            <v>Multiamperímetro</v>
          </cell>
        </row>
        <row r="361">
          <cell r="A361" t="str">
            <v>Niple H.G. 1/2 " x 0,10 m</v>
          </cell>
        </row>
        <row r="362">
          <cell r="A362" t="str">
            <v>Niple H.G. 1/2 " x 0,20 m</v>
          </cell>
        </row>
        <row r="363">
          <cell r="A363" t="str">
            <v>Orinal Mediano  blanco primera calidad,   incluye griferia tradicional cromo  tipo grival  o similar y accesorios</v>
          </cell>
        </row>
        <row r="364">
          <cell r="A364" t="str">
            <v>Pabmeril pliego</v>
          </cell>
        </row>
        <row r="365">
          <cell r="A365" t="str">
            <v>Paral de Madera 3m</v>
          </cell>
        </row>
        <row r="366">
          <cell r="A366" t="str">
            <v>Paral en tubo metalico seccion cuadra de 1 1/2" cal. 18</v>
          </cell>
        </row>
        <row r="367">
          <cell r="A367" t="str">
            <v>Pararayos</v>
          </cell>
        </row>
        <row r="368">
          <cell r="A368" t="str">
            <v>Pegacor blanco</v>
          </cell>
        </row>
        <row r="369">
          <cell r="A369" t="str">
            <v xml:space="preserve">Peinazo </v>
          </cell>
        </row>
        <row r="370">
          <cell r="A370" t="str">
            <v>Percha de 2 puestos BT</v>
          </cell>
        </row>
        <row r="371">
          <cell r="A371" t="str">
            <v>Percha de 3 puestos BT</v>
          </cell>
        </row>
        <row r="372">
          <cell r="A372" t="str">
            <v>Percha de 4 puestos BT</v>
          </cell>
        </row>
        <row r="373">
          <cell r="A373" t="str">
            <v>Percha galvanizada de 1 puesto</v>
          </cell>
        </row>
        <row r="374">
          <cell r="A374" t="str">
            <v>Perfil ALN 1101</v>
          </cell>
        </row>
        <row r="375">
          <cell r="A375" t="str">
            <v>Perfil ALN 1102</v>
          </cell>
        </row>
        <row r="376">
          <cell r="A376" t="str">
            <v>Perfil ALN 167</v>
          </cell>
        </row>
        <row r="377">
          <cell r="A377" t="str">
            <v>Perfil ALN 173</v>
          </cell>
        </row>
        <row r="378">
          <cell r="A378" t="str">
            <v>Perfil ALN 174</v>
          </cell>
        </row>
        <row r="379">
          <cell r="A379" t="str">
            <v>Perfil ALN 175</v>
          </cell>
        </row>
        <row r="380">
          <cell r="A380" t="str">
            <v>Perfil ALN 176</v>
          </cell>
        </row>
        <row r="381">
          <cell r="A381" t="str">
            <v>Perfil ALN 177</v>
          </cell>
        </row>
        <row r="382">
          <cell r="A382" t="str">
            <v>Perfil ALN 219</v>
          </cell>
        </row>
        <row r="383">
          <cell r="A383" t="str">
            <v>Perfil ALN 292</v>
          </cell>
        </row>
        <row r="384">
          <cell r="A384" t="str">
            <v>Perfil ALN 312</v>
          </cell>
        </row>
        <row r="385">
          <cell r="A385" t="str">
            <v>Perfil ALN 313</v>
          </cell>
        </row>
        <row r="386">
          <cell r="A386" t="str">
            <v>Perfil ALN 314</v>
          </cell>
        </row>
        <row r="387">
          <cell r="A387" t="str">
            <v>Perfil ALN 315</v>
          </cell>
        </row>
        <row r="388">
          <cell r="A388" t="str">
            <v>Perfil ALN 682</v>
          </cell>
        </row>
        <row r="389">
          <cell r="A389" t="str">
            <v>Perfil ALN 876</v>
          </cell>
        </row>
        <row r="390">
          <cell r="A390" t="str">
            <v>Perfil ALN 877</v>
          </cell>
        </row>
        <row r="391">
          <cell r="A391" t="str">
            <v>Perfil ALN 879</v>
          </cell>
        </row>
        <row r="392">
          <cell r="A392" t="str">
            <v>Perfil ALN 937</v>
          </cell>
        </row>
        <row r="393">
          <cell r="A393" t="str">
            <v>Perfil ALN-545</v>
          </cell>
        </row>
        <row r="394">
          <cell r="A394" t="str">
            <v>Perfil aluminio T094 de 3 x 1" (72 X 21 mm)</v>
          </cell>
        </row>
        <row r="395">
          <cell r="A395" t="str">
            <v>Perfil aluminio tubular 3 x 1" x 1/2"  T-095 - 1 aleta</v>
          </cell>
        </row>
        <row r="396">
          <cell r="A396" t="str">
            <v>Perfil aluminio tubular con aletas cuad. 1" doble aleta divisor  T-078.</v>
          </cell>
        </row>
        <row r="397">
          <cell r="A397" t="str">
            <v>Perfil ASTM A 500 grado C 60 x 40 x 2 MM</v>
          </cell>
        </row>
        <row r="398">
          <cell r="A398" t="str">
            <v>Perfil en aluminio 1/2" x 1/2"</v>
          </cell>
        </row>
        <row r="399">
          <cell r="A399" t="str">
            <v>Perfil para cubierta PHR C</v>
          </cell>
        </row>
        <row r="400">
          <cell r="A400" t="str">
            <v>Perfil PHR - PAG 160 X 60 - 1,5 MM</v>
          </cell>
        </row>
        <row r="401">
          <cell r="A401" t="str">
            <v>Perfil PHR C - 220 x 80  2,5 mm</v>
          </cell>
        </row>
        <row r="402">
          <cell r="A402" t="str">
            <v>Perfil T04</v>
          </cell>
        </row>
        <row r="403">
          <cell r="A403" t="str">
            <v>Perno 1/2" Alt.Vel..1 3/4"</v>
          </cell>
        </row>
        <row r="404">
          <cell r="A404" t="str">
            <v>Perno de expansión 3" x 3/8"</v>
          </cell>
        </row>
        <row r="405">
          <cell r="A405" t="str">
            <v>Pernos</v>
          </cell>
        </row>
        <row r="406">
          <cell r="A406" t="str">
            <v>Pernos 3x8"</v>
          </cell>
        </row>
        <row r="407">
          <cell r="A407" t="str">
            <v>Perros de 1/8"</v>
          </cell>
        </row>
        <row r="408">
          <cell r="A408" t="str">
            <v>Piedra media zonga</v>
          </cell>
        </row>
        <row r="409">
          <cell r="A409" t="str">
            <v>Pintura Koraza plastica</v>
          </cell>
        </row>
        <row r="410">
          <cell r="A410" t="str">
            <v xml:space="preserve">Pintura Wash Primer </v>
          </cell>
        </row>
        <row r="411">
          <cell r="A411" t="str">
            <v>Pirlan en madera para dilatación</v>
          </cell>
        </row>
        <row r="412">
          <cell r="A412" t="str">
            <v>Pisavidrio Ref ALN - 544</v>
          </cell>
        </row>
        <row r="413">
          <cell r="A413" t="str">
            <v>Pivote puerta metálica</v>
          </cell>
        </row>
        <row r="414">
          <cell r="A414" t="str">
            <v>Planchón - cedro macho (.15 x .04 x 3)</v>
          </cell>
        </row>
        <row r="415">
          <cell r="A415" t="str">
            <v>Planchón ordinario 4 metros</v>
          </cell>
        </row>
        <row r="416">
          <cell r="A416" t="str">
            <v>Platina  de 0,12 x 0,12 x 1/16" perforada</v>
          </cell>
        </row>
        <row r="417">
          <cell r="A417" t="str">
            <v>Platina 1 1/2"x 3/16</v>
          </cell>
        </row>
        <row r="418">
          <cell r="A418" t="str">
            <v>Platina 1"x 3/16"</v>
          </cell>
        </row>
        <row r="419">
          <cell r="A419" t="str">
            <v>Platina 3/16" de 0,06 x 0,13 mts</v>
          </cell>
        </row>
        <row r="420">
          <cell r="A420" t="str">
            <v>Platina anclaje muro de 0,12x0,12x1/16"</v>
          </cell>
        </row>
        <row r="421">
          <cell r="A421" t="str">
            <v>Platina para soporte abrazadera en U</v>
          </cell>
        </row>
        <row r="422">
          <cell r="A422" t="str">
            <v>Poceta para laboratorios en acero inoxidable de 0,50 x 0,35 mts. De empotrar con un hueco</v>
          </cell>
        </row>
        <row r="423">
          <cell r="A423" t="str">
            <v>Polietileno Cal 6</v>
          </cell>
        </row>
        <row r="424">
          <cell r="A424" t="str">
            <v xml:space="preserve">Portacandado </v>
          </cell>
        </row>
        <row r="425">
          <cell r="A425" t="str">
            <v>Poste en concreto de 10 metros 510 kl</v>
          </cell>
        </row>
        <row r="426">
          <cell r="A426" t="str">
            <v>Poste en concreto de 10 metros 750 kl</v>
          </cell>
        </row>
        <row r="427">
          <cell r="A427" t="str">
            <v>Poste en concreto de 12 metros 1050 kl</v>
          </cell>
        </row>
        <row r="428">
          <cell r="A428" t="str">
            <v>Poste en concreto de 12 metros 510 kl</v>
          </cell>
        </row>
        <row r="429">
          <cell r="A429" t="str">
            <v>Poste en concreto de 12 metros 750 kl</v>
          </cell>
        </row>
        <row r="430">
          <cell r="A430" t="str">
            <v>Poste en concreto de 8 metros Tipo AP</v>
          </cell>
        </row>
        <row r="431">
          <cell r="A431" t="str">
            <v>Pretales</v>
          </cell>
        </row>
        <row r="432">
          <cell r="A432" t="str">
            <v>Protector escalera (pirlan en bronce angosto)</v>
          </cell>
        </row>
        <row r="433">
          <cell r="A433" t="str">
            <v>Puentes de empalme</v>
          </cell>
        </row>
        <row r="434">
          <cell r="A434" t="str">
            <v>Puerta  Baños y duchas, en aluminio y lámina galvanizada Anolok</v>
          </cell>
        </row>
        <row r="435">
          <cell r="A435" t="str">
            <v xml:space="preserve">Puerta  para ducha, en vidrio,  incoloro, templado, de e = 6 mm, incluye herrajes y accesorios de h = 1,80 mts  y 0,65 mts </v>
          </cell>
        </row>
        <row r="436">
          <cell r="A436" t="str">
            <v>Puerta Baño Minusvalidos</v>
          </cell>
        </row>
        <row r="437">
          <cell r="A437" t="str">
            <v>Puerta económica Pizano 1.00. Triplex e=4mm.</v>
          </cell>
        </row>
        <row r="438">
          <cell r="A438" t="str">
            <v>Puerta sistema constructivo PVC de 0,62 x 1,60 m</v>
          </cell>
        </row>
        <row r="439">
          <cell r="A439" t="str">
            <v>Puntilla con cabeza 2"</v>
          </cell>
        </row>
        <row r="440">
          <cell r="A440" t="str">
            <v>Punto Agua fría PVC</v>
          </cell>
        </row>
        <row r="441">
          <cell r="A441" t="str">
            <v>Punto desagüe PVC 3" y  4"</v>
          </cell>
        </row>
        <row r="442">
          <cell r="A442" t="str">
            <v>Punto Eléctrico</v>
          </cell>
        </row>
        <row r="443">
          <cell r="A443" t="str">
            <v>Rajón, 4" a 15"</v>
          </cell>
        </row>
        <row r="444">
          <cell r="A444" t="str">
            <v xml:space="preserve">Recebo  </v>
          </cell>
        </row>
        <row r="445">
          <cell r="A445" t="str">
            <v>Recebo comun</v>
          </cell>
        </row>
        <row r="446">
          <cell r="A446" t="str">
            <v>Registro  de cortina R &amp; W 1 1/2" italiano; inlcuye accesorios</v>
          </cell>
        </row>
        <row r="447">
          <cell r="A447" t="str">
            <v>Registro de corte de 1/2"</v>
          </cell>
        </row>
        <row r="448">
          <cell r="A448" t="str">
            <v>Registro de cortina 1/2 R &amp; W italiano ; incluye accesorios</v>
          </cell>
        </row>
        <row r="449">
          <cell r="A449" t="str">
            <v>Registro de cortina R &amp; w 1 1/4" italiano; incluye accesorios</v>
          </cell>
        </row>
        <row r="450">
          <cell r="A450" t="str">
            <v>Registro de cortina R&amp;W italiano de   1"; incluye accesorios</v>
          </cell>
        </row>
        <row r="451">
          <cell r="A451" t="str">
            <v>Registro de cortina Roscado liviano  Ref. 272 A Red &amp; White 2"; incluye accesorios</v>
          </cell>
        </row>
        <row r="452">
          <cell r="A452" t="str">
            <v>Registro R&amp;W  de cortina de  3/4" italiano; inlcuye accesorios</v>
          </cell>
        </row>
        <row r="453">
          <cell r="A453" t="str">
            <v>Rejilla tragante  cupula aluminio 5x3"</v>
          </cell>
        </row>
        <row r="454">
          <cell r="A454" t="str">
            <v>Rejilla tragante  cupula aluminio 6x4"</v>
          </cell>
        </row>
        <row r="455">
          <cell r="A455" t="str">
            <v>Rejilla Ventilación plastica de 0,20 x 0,20 mts.</v>
          </cell>
        </row>
        <row r="456">
          <cell r="A456" t="str">
            <v>Remaches Pop</v>
          </cell>
        </row>
        <row r="457">
          <cell r="A457" t="str">
            <v>Remate  Lateral Superior para cubierta trapezoidal, en acero y con foil de aluminio de 0,24 x 2 mts</v>
          </cell>
        </row>
        <row r="458">
          <cell r="A458" t="str">
            <v>Repisa ordinaria 3 metros</v>
          </cell>
        </row>
        <row r="459">
          <cell r="A459" t="str">
            <v>Roseta de porcelana</v>
          </cell>
        </row>
        <row r="460">
          <cell r="A460" t="str">
            <v>Sanitario Acuacer</v>
          </cell>
        </row>
        <row r="461">
          <cell r="A461" t="str">
            <v>Sanitario institucional blanco, primeras; incluye griferia grival o similar y/o superior en calidad  y  accesorios</v>
          </cell>
        </row>
        <row r="462">
          <cell r="A462" t="str">
            <v>Sanitario para discapacitados, blanco primera calidad, incluye accesorios</v>
          </cell>
        </row>
        <row r="463">
          <cell r="A463" t="str">
            <v>Sellante de cobre de alta</v>
          </cell>
        </row>
        <row r="464">
          <cell r="A464" t="str">
            <v>SIFóN 135º PVC-S 3" C x E</v>
          </cell>
        </row>
        <row r="465">
          <cell r="A465" t="str">
            <v>SIFóN 135º PVC-S 4" C x E</v>
          </cell>
        </row>
        <row r="466">
          <cell r="A466" t="str">
            <v>SIFóN 180º PVC-S 2" Cx C</v>
          </cell>
        </row>
        <row r="467">
          <cell r="A467" t="str">
            <v xml:space="preserve">Sika Anchorfix-4 600 cc </v>
          </cell>
        </row>
        <row r="468">
          <cell r="A468" t="str">
            <v>Sika-1 Imp.Integral</v>
          </cell>
        </row>
        <row r="469">
          <cell r="A469" t="str">
            <v>Silicona liquida 300 ML</v>
          </cell>
        </row>
        <row r="470">
          <cell r="A470" t="str">
            <v>Silicona transparente</v>
          </cell>
        </row>
        <row r="471">
          <cell r="A471" t="str">
            <v>Sistema corredizo metálico</v>
          </cell>
        </row>
        <row r="472">
          <cell r="A472" t="str">
            <v>Soldadura 95-5, plata</v>
          </cell>
        </row>
        <row r="473">
          <cell r="A473" t="str">
            <v>Soldadura de estaño P/Cobre</v>
          </cell>
        </row>
        <row r="474">
          <cell r="A474" t="str">
            <v>Soldadura elect.004-3/23"</v>
          </cell>
        </row>
        <row r="475">
          <cell r="A475" t="str">
            <v>Soldadura PVC 1/8</v>
          </cell>
        </row>
        <row r="476">
          <cell r="A476" t="str">
            <v>Soldadura PVC liquida 1/4</v>
          </cell>
        </row>
        <row r="477">
          <cell r="A477" t="str">
            <v>Soporte  bajante PVC rectangular</v>
          </cell>
        </row>
        <row r="478">
          <cell r="A478" t="str">
            <v>Soporte Canal Amazonas</v>
          </cell>
        </row>
        <row r="479">
          <cell r="A479" t="str">
            <v>Soporte tipo U para tubo 1"</v>
          </cell>
        </row>
        <row r="480">
          <cell r="A480" t="str">
            <v>Soporte tipo U para tubo 1/2"</v>
          </cell>
        </row>
        <row r="481">
          <cell r="A481" t="str">
            <v>Soporte tipo U para tubo 3/4"</v>
          </cell>
        </row>
        <row r="482">
          <cell r="A482" t="str">
            <v>Subcontrato eléctrico</v>
          </cell>
        </row>
        <row r="483">
          <cell r="A483" t="str">
            <v>Suministro e instalación de Lavamanos de colgar blanco, primera calidad, incluye griferia y accesorios</v>
          </cell>
        </row>
        <row r="484">
          <cell r="A484" t="str">
            <v>Suplemento para caja 5800</v>
          </cell>
        </row>
        <row r="485">
          <cell r="A485" t="str">
            <v>T ventana</v>
          </cell>
        </row>
        <row r="486">
          <cell r="A486" t="str">
            <v>Tabla burra C Macho 0,28 - 3 mts</v>
          </cell>
        </row>
        <row r="487">
          <cell r="A487" t="str">
            <v>Tabla burra ordinario 0,30 - 3 mts</v>
          </cell>
        </row>
        <row r="488">
          <cell r="A488" t="str">
            <v>Tabla chapa-ordinario 0,10 - 3 mts</v>
          </cell>
        </row>
        <row r="489">
          <cell r="A489" t="str">
            <v>Tabla chapa-ordinario 0,30 - 3 mts</v>
          </cell>
        </row>
        <row r="490">
          <cell r="A490" t="str">
            <v>Tabla de buena calidad x 3 mts</v>
          </cell>
        </row>
        <row r="491">
          <cell r="A491" t="str">
            <v>Tablemac (super T) 9 mm; 4 usos</v>
          </cell>
        </row>
        <row r="492">
          <cell r="A492" t="str">
            <v>Tablero 18 Circuitos con espacio para totalizador</v>
          </cell>
        </row>
        <row r="493">
          <cell r="A493" t="str">
            <v xml:space="preserve">Tablero bifasico TBC 24 circuitos </v>
          </cell>
        </row>
        <row r="494">
          <cell r="A494" t="str">
            <v>Tablero de 12 circuitos con puerta</v>
          </cell>
        </row>
        <row r="495">
          <cell r="A495" t="str">
            <v>Tablero de 18 circuitos con puerta</v>
          </cell>
        </row>
        <row r="496">
          <cell r="A496" t="str">
            <v>Tablero de 24 circuitos con puerta</v>
          </cell>
        </row>
        <row r="497">
          <cell r="A497" t="str">
            <v>Tablero de 36 circuitos con puerta</v>
          </cell>
        </row>
        <row r="498">
          <cell r="A498" t="str">
            <v>Tablero de 42 circuitos con puerta</v>
          </cell>
        </row>
        <row r="499">
          <cell r="A499" t="str">
            <v>Tablero en madera entamborada</v>
          </cell>
        </row>
        <row r="500">
          <cell r="A500" t="str">
            <v>Tablero TBP 16B con puerta y chapas plástico de 16 circuitos</v>
          </cell>
        </row>
        <row r="501">
          <cell r="A501" t="str">
            <v>Tablón  cuarto 26</v>
          </cell>
        </row>
        <row r="502">
          <cell r="A502" t="str">
            <v>Tablón Gres de 0,30 x 0,30</v>
          </cell>
        </row>
        <row r="503">
          <cell r="A503" t="str">
            <v>Taco terminal UNIP,HQP 30A</v>
          </cell>
        </row>
        <row r="504">
          <cell r="A504" t="str">
            <v>Tanque plástico 1000 lts</v>
          </cell>
        </row>
        <row r="505">
          <cell r="A505" t="str">
            <v>Tanque plástico 2000 lts</v>
          </cell>
        </row>
        <row r="506">
          <cell r="A506" t="str">
            <v>Tanque plástico 500 lts</v>
          </cell>
        </row>
        <row r="507">
          <cell r="A507" t="str">
            <v>Tanque plástico 5000 lts</v>
          </cell>
        </row>
        <row r="508">
          <cell r="A508" t="str">
            <v>Tapa ciega metálica para toma</v>
          </cell>
        </row>
        <row r="509">
          <cell r="A509" t="str">
            <v>Tapa Int Derecha Canal Amazonas</v>
          </cell>
        </row>
        <row r="510">
          <cell r="A510" t="str">
            <v>Tapa Int Izquierda Canal Amazonas</v>
          </cell>
        </row>
        <row r="511">
          <cell r="A511" t="str">
            <v>Tapa para caja A.P.</v>
          </cell>
        </row>
        <row r="512">
          <cell r="A512" t="str">
            <v>Tapa para caja de 30x30x5</v>
          </cell>
        </row>
        <row r="513">
          <cell r="A513" t="str">
            <v>Tapa para caja eléctrica</v>
          </cell>
        </row>
        <row r="514">
          <cell r="A514" t="str">
            <v>Tapa salida cordón caja octagonal</v>
          </cell>
        </row>
        <row r="515">
          <cell r="A515" t="str">
            <v>Tapaporos Nogal</v>
          </cell>
        </row>
        <row r="516">
          <cell r="A516" t="str">
            <v>Tapas 3x1"</v>
          </cell>
        </row>
        <row r="517">
          <cell r="A517" t="str">
            <v>TAPóN H.G. 1"</v>
          </cell>
        </row>
        <row r="518">
          <cell r="A518" t="str">
            <v>TAPóN H.G. 1/2"</v>
          </cell>
        </row>
        <row r="519">
          <cell r="A519" t="str">
            <v>TAPóN H.G. 3/4"</v>
          </cell>
        </row>
        <row r="520">
          <cell r="A520" t="str">
            <v>Tapon PVC 2" - Prueba</v>
          </cell>
        </row>
        <row r="521">
          <cell r="A521" t="str">
            <v>Tapon PVC 3" de prueba</v>
          </cell>
        </row>
        <row r="522">
          <cell r="A522" t="str">
            <v>Tapon PVC 4" - Prueba</v>
          </cell>
        </row>
        <row r="523">
          <cell r="A523" t="str">
            <v>Tapon PVC-P 1/2"</v>
          </cell>
        </row>
        <row r="524">
          <cell r="A524" t="str">
            <v>Tee 1 1/2" PVC - Presión</v>
          </cell>
        </row>
        <row r="525">
          <cell r="A525" t="str">
            <v>Tee 1 1/4 PVC - Presión</v>
          </cell>
        </row>
        <row r="526">
          <cell r="A526" t="str">
            <v>Tee 1" PVC - Presión</v>
          </cell>
        </row>
        <row r="527">
          <cell r="A527" t="str">
            <v>Tee 1/2" PVC - Presión</v>
          </cell>
        </row>
        <row r="528">
          <cell r="A528" t="str">
            <v>Tee 3/4"    PVC - Presión</v>
          </cell>
        </row>
        <row r="529">
          <cell r="A529" t="str">
            <v>Tee PVC-P 3/4" x 1/2"</v>
          </cell>
        </row>
        <row r="530">
          <cell r="A530" t="str">
            <v>Tee Sencilla 2" Sanitaria</v>
          </cell>
        </row>
        <row r="531">
          <cell r="A531" t="str">
            <v>Tee Sencilla 4" Sanitaria</v>
          </cell>
        </row>
        <row r="532">
          <cell r="A532" t="str">
            <v xml:space="preserve">Teflon </v>
          </cell>
        </row>
        <row r="533">
          <cell r="A533" t="str">
            <v xml:space="preserve">Teja Bioclimatica trapezoidal de e = 1,8 mm, con foil y lámina de acero, incluye traslapo </v>
          </cell>
        </row>
        <row r="534">
          <cell r="A534" t="str">
            <v xml:space="preserve">Teja Bioclimatica trapezoidal de e = 1,8 mm, Marina con foil y lámina de acero, incluye traslapo </v>
          </cell>
        </row>
        <row r="535">
          <cell r="A535" t="str">
            <v xml:space="preserve">Teja Bioclimatica trapezoidal de e = 1,9 mm, con foil y lámina de acero, incluye traslapo </v>
          </cell>
        </row>
        <row r="536">
          <cell r="A536" t="str">
            <v xml:space="preserve">Teja Bioclimatica trapezoidal de e = 1,9 mm, Marina con foil y lámina de acero, incluye traslapo </v>
          </cell>
        </row>
        <row r="537">
          <cell r="A537" t="str">
            <v xml:space="preserve">Teja Bioclimatica trapezoidal de e = 2,0 mm, con foil y lámina de acero, incluye traslapo </v>
          </cell>
        </row>
        <row r="538">
          <cell r="A538" t="str">
            <v xml:space="preserve">Teja Bioclimatica trapezoidal de e = 2,0 mm, Marina con foil y lámina de acero, incluye traslapo </v>
          </cell>
        </row>
        <row r="539">
          <cell r="A539" t="str">
            <v>Teja de asbesto cemento No.6</v>
          </cell>
        </row>
        <row r="540">
          <cell r="A540" t="str">
            <v>Teja de asbesto cemento No.8</v>
          </cell>
        </row>
        <row r="541">
          <cell r="A541" t="str">
            <v>Teja trapezoidal transparente en policarbonato tipo ajota de ajorver</v>
          </cell>
        </row>
        <row r="542">
          <cell r="A542" t="str">
            <v>Templete</v>
          </cell>
        </row>
        <row r="543">
          <cell r="A543" t="str">
            <v xml:space="preserve">Tensor para cable antifraude </v>
          </cell>
        </row>
        <row r="544">
          <cell r="A544" t="str">
            <v>Tierra negra fertilizada</v>
          </cell>
        </row>
        <row r="545">
          <cell r="A545" t="str">
            <v>Tintilla</v>
          </cell>
        </row>
        <row r="546">
          <cell r="A546" t="str">
            <v>Toma de caucho 3 polos aérea</v>
          </cell>
        </row>
        <row r="547">
          <cell r="A547" t="str">
            <v>Toma de T.V. para cable coaxial</v>
          </cell>
        </row>
        <row r="548">
          <cell r="A548" t="str">
            <v>Toma Doble GFCI</v>
          </cell>
        </row>
        <row r="549">
          <cell r="A549" t="str">
            <v>Toma doble tipo hospitalaria P.T.</v>
          </cell>
        </row>
        <row r="550">
          <cell r="A550" t="str">
            <v>Toma eléctrica doble 20A pata trabada</v>
          </cell>
        </row>
        <row r="551">
          <cell r="A551" t="str">
            <v xml:space="preserve">Toma eléctrica doble P.T. </v>
          </cell>
        </row>
        <row r="552">
          <cell r="A552" t="str">
            <v>Toma monofásica doble con polo</v>
          </cell>
        </row>
        <row r="553">
          <cell r="A553" t="str">
            <v>Toma monofásica GFCI</v>
          </cell>
        </row>
        <row r="554">
          <cell r="A554" t="str">
            <v>Toma telefónica</v>
          </cell>
        </row>
        <row r="555">
          <cell r="A555" t="str">
            <v xml:space="preserve">Toma Trifásica </v>
          </cell>
        </row>
        <row r="556">
          <cell r="A556" t="str">
            <v>Tornillo autoperforante fijador de correa para metal de12-14 x 3/4" - Acero</v>
          </cell>
        </row>
        <row r="557">
          <cell r="A557" t="str">
            <v>Tornillo expansivo AH - 1614 5/16 x 3 "</v>
          </cell>
        </row>
        <row r="558">
          <cell r="A558" t="str">
            <v>Tornillo expansivo HLC 10x80/48</v>
          </cell>
        </row>
        <row r="559">
          <cell r="A559" t="str">
            <v>Tornillo goloso</v>
          </cell>
        </row>
        <row r="560">
          <cell r="A560" t="str">
            <v>Tornillo goloso 1/8 x 1 1/4</v>
          </cell>
        </row>
        <row r="561">
          <cell r="A561" t="str">
            <v>Tornillo Inoxidable Canal y Bajante Amazonas</v>
          </cell>
        </row>
        <row r="562">
          <cell r="A562" t="str">
            <v>Tornillo Inoxidable Canal y Bajante PVC</v>
          </cell>
        </row>
        <row r="563">
          <cell r="A563" t="str">
            <v>Tornillo lámina D=3/8"</v>
          </cell>
        </row>
        <row r="564">
          <cell r="A564" t="str">
            <v>Tornillo teja en lámina de acero y foil</v>
          </cell>
        </row>
        <row r="565">
          <cell r="A565" t="str">
            <v>Tornillos 2"</v>
          </cell>
        </row>
        <row r="566">
          <cell r="A566" t="str">
            <v>Transformador de corriente 200/5 amp</v>
          </cell>
        </row>
        <row r="567">
          <cell r="A567" t="str">
            <v>Transformador en poste bifásico de 15 Kva</v>
          </cell>
        </row>
        <row r="568">
          <cell r="A568" t="str">
            <v>Transformador en poste bifásico de 30 Kva</v>
          </cell>
        </row>
        <row r="569">
          <cell r="A569" t="str">
            <v>Transformador en poste bifásico de 45 Kva</v>
          </cell>
        </row>
        <row r="570">
          <cell r="A570" t="str">
            <v>Transformador en poste trifásico de 15 Kva</v>
          </cell>
        </row>
        <row r="571">
          <cell r="A571" t="str">
            <v>Transformador en poste trifásico de 30 Kva</v>
          </cell>
        </row>
        <row r="572">
          <cell r="A572" t="str">
            <v>Triturado de máquina</v>
          </cell>
        </row>
        <row r="573">
          <cell r="A573" t="str">
            <v xml:space="preserve">Tuberia A.N. 2 plg </v>
          </cell>
        </row>
        <row r="574">
          <cell r="A574" t="str">
            <v>Tuberia A.N. 3 plg 2,3 mm</v>
          </cell>
        </row>
        <row r="575">
          <cell r="A575" t="str">
            <v>Tuberia A.N. Ø1 1/2"</v>
          </cell>
        </row>
        <row r="576">
          <cell r="A576" t="str">
            <v>Tuberia Galvanizada 1 1/2" 2,5 mm Cal 12</v>
          </cell>
        </row>
        <row r="577">
          <cell r="A577" t="str">
            <v>Tuberia novafort 10" 255 mm</v>
          </cell>
        </row>
        <row r="578">
          <cell r="A578" t="str">
            <v>Tuberia novafort 12" 315 mm</v>
          </cell>
        </row>
        <row r="579">
          <cell r="A579" t="str">
            <v>Tuberia novafort 4" 110 mm</v>
          </cell>
        </row>
        <row r="580">
          <cell r="A580" t="str">
            <v>Tuberia novafort 6" 160 mm</v>
          </cell>
        </row>
        <row r="581">
          <cell r="A581" t="str">
            <v>Tuberia novafort 8" 200 mm</v>
          </cell>
        </row>
        <row r="582">
          <cell r="A582" t="str">
            <v xml:space="preserve">Tuberia PE AL PE amarilla gas 1216 1/2" </v>
          </cell>
        </row>
        <row r="583">
          <cell r="A583" t="str">
            <v>Tubo A.N. 1 1/2 plg, 2 mm</v>
          </cell>
        </row>
        <row r="584">
          <cell r="A584" t="str">
            <v>Tubo A.N. 1 plg, 2 mm</v>
          </cell>
        </row>
        <row r="585">
          <cell r="A585" t="str">
            <v>Tubo conduit EMT 1"</v>
          </cell>
        </row>
        <row r="586">
          <cell r="A586" t="str">
            <v>Tubo conduit EMT 1-1/2"</v>
          </cell>
        </row>
        <row r="587">
          <cell r="A587" t="str">
            <v>Tubo conduit EMT 3/4"</v>
          </cell>
        </row>
        <row r="588">
          <cell r="A588" t="str">
            <v>Tubo conduit PVC 1"</v>
          </cell>
        </row>
        <row r="589">
          <cell r="A589" t="str">
            <v>Tubo conduit PVC 1/2"</v>
          </cell>
        </row>
        <row r="590">
          <cell r="A590" t="str">
            <v>Tubo conduit PVC 1-1/2"</v>
          </cell>
        </row>
        <row r="591">
          <cell r="A591" t="str">
            <v>Tubo conduit PVC 3/4"</v>
          </cell>
        </row>
        <row r="592">
          <cell r="A592" t="str">
            <v>Tubo cuadrado de 1/2 x 1/2 x 0,9</v>
          </cell>
        </row>
        <row r="593">
          <cell r="A593" t="str">
            <v>Tubo cuadrado de 1-1/2" x 1-1/2" cal. 20</v>
          </cell>
        </row>
        <row r="594">
          <cell r="A594" t="str">
            <v>Tubo Cuadrado de 3/4" x 3/4" cal. 20</v>
          </cell>
        </row>
        <row r="595">
          <cell r="A595" t="str">
            <v>Tubo de cobre de 1/2" tipo L</v>
          </cell>
        </row>
        <row r="596">
          <cell r="A596" t="str">
            <v>Tubo de cobre de 1" tipo L</v>
          </cell>
        </row>
        <row r="597">
          <cell r="A597" t="str">
            <v>Tubo Galvanizado de 1/2"</v>
          </cell>
        </row>
        <row r="598">
          <cell r="A598" t="str">
            <v>Tubo Galvanizado de 3/4</v>
          </cell>
        </row>
        <row r="599">
          <cell r="A599" t="str">
            <v>Tubo Galvanizado de 1"</v>
          </cell>
        </row>
        <row r="600">
          <cell r="A600" t="str">
            <v>Tubo Galvanizado de 1 1/4"</v>
          </cell>
        </row>
        <row r="601">
          <cell r="A601" t="str">
            <v>Tubo Galvanizado de 1 1/2"</v>
          </cell>
        </row>
        <row r="602">
          <cell r="A602" t="str">
            <v>Tubo Galvanizado de 2"</v>
          </cell>
        </row>
        <row r="603">
          <cell r="A603" t="str">
            <v>Tubo Galvanizado de 2 1/2"</v>
          </cell>
        </row>
        <row r="604">
          <cell r="A604" t="str">
            <v>Tubo pres/11 PVC 3/4"</v>
          </cell>
        </row>
        <row r="605">
          <cell r="A605" t="str">
            <v>Tubo pres/13,5 PVC 1"</v>
          </cell>
        </row>
        <row r="606">
          <cell r="A606" t="str">
            <v>Tubo pres/21 PVC 1 1/2"</v>
          </cell>
        </row>
        <row r="607">
          <cell r="A607" t="str">
            <v>Tubo pres/21 PVC 1 1/4</v>
          </cell>
        </row>
        <row r="608">
          <cell r="A608" t="str">
            <v>Tubo pres/21 PVC 2"</v>
          </cell>
        </row>
        <row r="609">
          <cell r="A609" t="str">
            <v>Tubo pres/9 PVC 1/2"</v>
          </cell>
        </row>
        <row r="610">
          <cell r="A610" t="str">
            <v>Tubo PVC de 2"       Lluvias</v>
          </cell>
        </row>
        <row r="611">
          <cell r="A611" t="str">
            <v>Tubo PVC de 3"       Lluvias</v>
          </cell>
        </row>
        <row r="612">
          <cell r="A612" t="str">
            <v>Tubo PVC de 4"       lluvias</v>
          </cell>
        </row>
        <row r="613">
          <cell r="A613" t="str">
            <v>Tubo PVCP- RDE 21 2 1/2" UZ</v>
          </cell>
        </row>
        <row r="614">
          <cell r="A614" t="str">
            <v>Tubo PVCP- RDE 21 2" UZ</v>
          </cell>
        </row>
        <row r="615">
          <cell r="A615" t="str">
            <v>Tubo PVCP- RDE 21 3" UZ</v>
          </cell>
        </row>
        <row r="616">
          <cell r="A616" t="str">
            <v>Tubo PVC-S     2"    Sanitaria</v>
          </cell>
        </row>
        <row r="617">
          <cell r="A617" t="str">
            <v>Tubo PVC-S     3"    Sanitaria</v>
          </cell>
        </row>
        <row r="618">
          <cell r="A618" t="str">
            <v>Tubo PVC-S     4"    Sanitaria</v>
          </cell>
        </row>
        <row r="619">
          <cell r="A619" t="str">
            <v>Tubo PVC-S;     6"</v>
          </cell>
        </row>
        <row r="620">
          <cell r="A620" t="str">
            <v>Tubo PVC-V      1 1/2"</v>
          </cell>
        </row>
        <row r="621">
          <cell r="A621" t="str">
            <v>Tubo PVC-V      2"</v>
          </cell>
        </row>
        <row r="622">
          <cell r="A622" t="str">
            <v>Tubo PVC-V     3"</v>
          </cell>
        </row>
        <row r="623">
          <cell r="A623" t="str">
            <v>Tubo PVC-V     4"</v>
          </cell>
        </row>
        <row r="624">
          <cell r="A624" t="str">
            <v>Tuercas de fijación</v>
          </cell>
        </row>
        <row r="625">
          <cell r="A625" t="str">
            <v>Unión bajante rectangular PVC</v>
          </cell>
        </row>
        <row r="626">
          <cell r="A626" t="str">
            <v>Unión canal a bajante Amazonas</v>
          </cell>
        </row>
        <row r="627">
          <cell r="A627" t="str">
            <v>Unión Canal amazonas</v>
          </cell>
        </row>
        <row r="628">
          <cell r="A628" t="str">
            <v>Unión EMT 1"</v>
          </cell>
        </row>
        <row r="629">
          <cell r="A629" t="str">
            <v>Unión EMT 1-1/2"</v>
          </cell>
        </row>
        <row r="630">
          <cell r="A630" t="str">
            <v>Unión EMT 3/4"</v>
          </cell>
        </row>
        <row r="631">
          <cell r="A631" t="str">
            <v>Unión PVC - P 3/4"</v>
          </cell>
        </row>
        <row r="632">
          <cell r="A632" t="str">
            <v>Unión PVC-P 1 1/2"</v>
          </cell>
        </row>
        <row r="633">
          <cell r="A633" t="str">
            <v>Unión PVC-P 1 1/4"</v>
          </cell>
        </row>
        <row r="634">
          <cell r="A634" t="str">
            <v>Unión PVC-P 1 plg</v>
          </cell>
        </row>
        <row r="635">
          <cell r="A635" t="str">
            <v>Unión PVC-P 1/2 plg</v>
          </cell>
        </row>
        <row r="636">
          <cell r="A636" t="str">
            <v>Unión PVC-P 2 plg</v>
          </cell>
        </row>
        <row r="637">
          <cell r="A637" t="str">
            <v>Unión PVC-S 2 plg</v>
          </cell>
        </row>
        <row r="638">
          <cell r="A638" t="str">
            <v>Unión PVC-S 3 plg</v>
          </cell>
        </row>
        <row r="639">
          <cell r="A639" t="str">
            <v>Unión PVC-S 4 plg</v>
          </cell>
        </row>
        <row r="640">
          <cell r="A640" t="str">
            <v>Unión PVC-S;    6"</v>
          </cell>
        </row>
        <row r="641">
          <cell r="A641" t="str">
            <v>Unión PVC-V     1 1/2"</v>
          </cell>
        </row>
        <row r="642">
          <cell r="A642" t="str">
            <v>Unión PVC-V     2"</v>
          </cell>
        </row>
        <row r="643">
          <cell r="A643" t="str">
            <v>Unión PVC-V    3"</v>
          </cell>
        </row>
        <row r="644">
          <cell r="A644" t="str">
            <v>Universal en PVC 1 1/2"</v>
          </cell>
        </row>
        <row r="645">
          <cell r="A645" t="str">
            <v>Universal en PVC 1"</v>
          </cell>
        </row>
        <row r="646">
          <cell r="A646" t="str">
            <v>Universal en PVC 1/2"</v>
          </cell>
        </row>
        <row r="647">
          <cell r="A647" t="str">
            <v>Universal en PVC 3/4"</v>
          </cell>
        </row>
        <row r="648">
          <cell r="A648" t="str">
            <v>Valvula - Cheque cortina HICC Helbert   3" ; incluye accesorios</v>
          </cell>
        </row>
        <row r="649">
          <cell r="A649" t="str">
            <v>Valvula - Cheque cortina HICC Helbert  1 1/2" ; incluye accesorios</v>
          </cell>
        </row>
        <row r="650">
          <cell r="A650" t="str">
            <v>Valvula - Cheque cortina HICC Helbert  1 1/4" ; incluye accesorios</v>
          </cell>
        </row>
        <row r="651">
          <cell r="A651" t="str">
            <v>Valvula - Cheque cortina HICC Helbert  2" ; incluye accesorios</v>
          </cell>
        </row>
        <row r="652">
          <cell r="A652" t="str">
            <v>Valvula de bola de 1" con bola de bronce y asiento en teflon</v>
          </cell>
        </row>
        <row r="653">
          <cell r="A653" t="str">
            <v>Valvula de bola de 1/2" con bola de bronce y asiento en teflon</v>
          </cell>
        </row>
        <row r="654">
          <cell r="A654" t="str">
            <v>Valvula pozuelo 1-1/2"  cobre</v>
          </cell>
        </row>
        <row r="655">
          <cell r="A655" t="str">
            <v>Vara de clavo</v>
          </cell>
        </row>
        <row r="656">
          <cell r="A656" t="str">
            <v>Varilla coopertweld de 2.40 mts x 5/8"</v>
          </cell>
        </row>
        <row r="657">
          <cell r="A657" t="str">
            <v>Varilla Coper Well 5/8" x 8'</v>
          </cell>
        </row>
        <row r="658">
          <cell r="A658" t="str">
            <v>Varilla cuadrada de 1/2"</v>
          </cell>
        </row>
        <row r="659">
          <cell r="A659" t="str">
            <v>Varilla de 5/8"</v>
          </cell>
        </row>
        <row r="660">
          <cell r="A660" t="str">
            <v>Varilla de 9 mm. Cuadrada</v>
          </cell>
        </row>
        <row r="661">
          <cell r="A661">
            <v>0</v>
          </cell>
        </row>
        <row r="662">
          <cell r="A662" t="str">
            <v>Varilla lisa de 1/2"</v>
          </cell>
        </row>
        <row r="663">
          <cell r="A663" t="str">
            <v>Ventana corrediza proyec.alum.Cal.18. Negra</v>
          </cell>
        </row>
        <row r="664">
          <cell r="A664" t="str">
            <v>Vidrio incoloro de 5mm pulido</v>
          </cell>
        </row>
        <row r="665">
          <cell r="A665" t="str">
            <v>Vinilo Color Tipo I</v>
          </cell>
        </row>
        <row r="666">
          <cell r="A666" t="str">
            <v>Visagra para elemento en aluminio</v>
          </cell>
        </row>
        <row r="667">
          <cell r="A667" t="str">
            <v>Wing Aluminio</v>
          </cell>
        </row>
        <row r="668">
          <cell r="A668" t="str">
            <v>Xipex Admix C-2000</v>
          </cell>
        </row>
        <row r="669">
          <cell r="A669" t="str">
            <v>Xipex concentrado -Gris</v>
          </cell>
        </row>
        <row r="670">
          <cell r="A670" t="str">
            <v>Yee sencilla PVC-S 2"</v>
          </cell>
        </row>
        <row r="671">
          <cell r="A671" t="str">
            <v>Yee sencilla PVC-S 3"</v>
          </cell>
        </row>
        <row r="672">
          <cell r="A672" t="str">
            <v>Yee sencilla PVC-S 4"</v>
          </cell>
        </row>
        <row r="673">
          <cell r="A673" t="str">
            <v>Zuncho metálico 3/8"</v>
          </cell>
        </row>
        <row r="674">
          <cell r="A674" t="str">
            <v>Medidor de agua 1/2"</v>
          </cell>
        </row>
        <row r="675">
          <cell r="A675" t="str">
            <v>Medidor de agua 1"</v>
          </cell>
        </row>
        <row r="676">
          <cell r="A676" t="str">
            <v>Medidor de agua 2"</v>
          </cell>
        </row>
        <row r="677">
          <cell r="A677" t="str">
            <v>Medidor de agua 3"</v>
          </cell>
        </row>
        <row r="678">
          <cell r="A678" t="str">
            <v>Medidor de agua 3/4"</v>
          </cell>
        </row>
        <row r="679">
          <cell r="A679" t="str">
            <v>Medidor de agua 4"</v>
          </cell>
        </row>
        <row r="680">
          <cell r="A680" t="str">
            <v>Medidor de agua 6"</v>
          </cell>
        </row>
        <row r="681">
          <cell r="A681" t="str">
            <v xml:space="preserve">rellenos en recebo compactado al 90% </v>
          </cell>
        </row>
        <row r="682">
          <cell r="A682" t="str">
            <v>muros en ladrillo tolete común para sobrecimiento de e = 0,12 m</v>
          </cell>
        </row>
        <row r="683">
          <cell r="A683" t="str">
            <v>Bomba centrífuga 1HP succión y descarga 1.1/2".motor monofásico</v>
          </cell>
        </row>
        <row r="684">
          <cell r="A684" t="str">
            <v>Valvula de pie con canastilla plástica 2"</v>
          </cell>
        </row>
        <row r="685">
          <cell r="A685" t="str">
            <v>Valvula de cheque hidro 1 1/2"</v>
          </cell>
        </row>
        <row r="686">
          <cell r="A686" t="str">
            <v>Valvula de cheque hidro 2"</v>
          </cell>
        </row>
        <row r="687">
          <cell r="A687">
            <v>0</v>
          </cell>
        </row>
        <row r="688">
          <cell r="A688" t="str">
            <v>Para Yacuanquer</v>
          </cell>
        </row>
        <row r="689">
          <cell r="A689" t="str">
            <v>Excavación Manual en material Comun</v>
          </cell>
        </row>
        <row r="690">
          <cell r="A690" t="str">
            <v>Rellenos en recebo compactado al 90%</v>
          </cell>
        </row>
        <row r="691">
          <cell r="A691" t="str">
            <v>Placa maciza e=0,075</v>
          </cell>
        </row>
        <row r="692">
          <cell r="A692" t="str">
            <v>Muros en loque divisorio Liso</v>
          </cell>
        </row>
        <row r="693">
          <cell r="A693" t="str">
            <v>Media caña en mortero de pendiente</v>
          </cell>
        </row>
        <row r="694">
          <cell r="A694" t="str">
            <v>Pañete impermeabilizado integralmente.</v>
          </cell>
        </row>
        <row r="695">
          <cell r="A695" t="str">
            <v>Afinado en mortero de pendiente</v>
          </cell>
        </row>
        <row r="696">
          <cell r="A696" t="str">
            <v>acero de refuerzo 37000</v>
          </cell>
        </row>
        <row r="697">
          <cell r="A697" t="str">
            <v>acero de refuerzo 60000</v>
          </cell>
        </row>
        <row r="698">
          <cell r="A698" t="str">
            <v>Hoja Puerta entamborada con rejilla de ventilación y mirilla a todo costo según detalle arquitectonico</v>
          </cell>
        </row>
        <row r="699">
          <cell r="A699" t="str">
            <v>Teja de Barro Santafé Cartabon 16x37cm</v>
          </cell>
        </row>
        <row r="700">
          <cell r="A700" t="str">
            <v>Teja de Barro  Santafé Española 18/16x40cm</v>
          </cell>
        </row>
        <row r="701">
          <cell r="A701" t="str">
            <v>Teja "S" de Barro Moore 28,5/15x46cm</v>
          </cell>
        </row>
        <row r="702">
          <cell r="A702" t="str">
            <v>Teja Plana de Barro Santafé 10x18cm</v>
          </cell>
        </row>
        <row r="703">
          <cell r="A703" t="str">
            <v>Listón M.H. Pino Ciprés</v>
          </cell>
        </row>
        <row r="704">
          <cell r="A704" t="str">
            <v>Listón M.H. Pino Romerón</v>
          </cell>
        </row>
        <row r="705">
          <cell r="A705" t="str">
            <v>Puerta Ventana en Madera Segun detalle Arquitectónico</v>
          </cell>
        </row>
        <row r="706">
          <cell r="A706" t="str">
            <v>Ventana en Madera Según detalle Arquitectónico</v>
          </cell>
        </row>
        <row r="707">
          <cell r="A707" t="str">
            <v>Puerta en madera Según detalle Arquitectónico</v>
          </cell>
        </row>
        <row r="708">
          <cell r="A708" t="str">
            <v>Suministro e insatalación de Banca exterior tipo IDU</v>
          </cell>
        </row>
        <row r="709">
          <cell r="A709" t="str">
            <v>Adoquin concreto 10x8x20</v>
          </cell>
        </row>
        <row r="710">
          <cell r="A710">
            <v>0</v>
          </cell>
        </row>
        <row r="711">
          <cell r="A711">
            <v>0</v>
          </cell>
        </row>
        <row r="712">
          <cell r="A712">
            <v>0</v>
          </cell>
        </row>
        <row r="713">
          <cell r="A713">
            <v>0</v>
          </cell>
        </row>
        <row r="714">
          <cell r="A714">
            <v>0</v>
          </cell>
        </row>
        <row r="715">
          <cell r="A715">
            <v>0</v>
          </cell>
        </row>
        <row r="716">
          <cell r="A716">
            <v>0</v>
          </cell>
        </row>
        <row r="717">
          <cell r="A717">
            <v>0</v>
          </cell>
        </row>
        <row r="718">
          <cell r="A718">
            <v>0</v>
          </cell>
        </row>
        <row r="719">
          <cell r="A719">
            <v>0</v>
          </cell>
        </row>
        <row r="720">
          <cell r="A720">
            <v>0</v>
          </cell>
        </row>
        <row r="721">
          <cell r="A721">
            <v>0</v>
          </cell>
        </row>
        <row r="722">
          <cell r="A722">
            <v>0</v>
          </cell>
        </row>
        <row r="723">
          <cell r="A723">
            <v>0</v>
          </cell>
        </row>
        <row r="724">
          <cell r="A724">
            <v>0</v>
          </cell>
        </row>
        <row r="725">
          <cell r="A725">
            <v>0</v>
          </cell>
        </row>
        <row r="726">
          <cell r="A726">
            <v>0</v>
          </cell>
        </row>
        <row r="727">
          <cell r="A727">
            <v>0</v>
          </cell>
        </row>
        <row r="728">
          <cell r="A728">
            <v>0</v>
          </cell>
        </row>
        <row r="729">
          <cell r="A729">
            <v>0</v>
          </cell>
        </row>
        <row r="730">
          <cell r="A730">
            <v>0</v>
          </cell>
        </row>
        <row r="731">
          <cell r="A731">
            <v>0</v>
          </cell>
        </row>
        <row r="732">
          <cell r="A732">
            <v>0</v>
          </cell>
        </row>
        <row r="733">
          <cell r="A733">
            <v>0</v>
          </cell>
        </row>
        <row r="734">
          <cell r="A734">
            <v>0</v>
          </cell>
        </row>
        <row r="735">
          <cell r="A735">
            <v>0</v>
          </cell>
        </row>
        <row r="736">
          <cell r="A736">
            <v>0</v>
          </cell>
        </row>
        <row r="737">
          <cell r="A737">
            <v>0</v>
          </cell>
        </row>
        <row r="738">
          <cell r="A738">
            <v>0</v>
          </cell>
        </row>
        <row r="739">
          <cell r="A739">
            <v>0</v>
          </cell>
        </row>
        <row r="740">
          <cell r="A740">
            <v>0</v>
          </cell>
        </row>
        <row r="741">
          <cell r="A741">
            <v>0</v>
          </cell>
        </row>
        <row r="742">
          <cell r="A742">
            <v>0</v>
          </cell>
        </row>
        <row r="743">
          <cell r="A743">
            <v>0</v>
          </cell>
        </row>
        <row r="744">
          <cell r="A744">
            <v>0</v>
          </cell>
        </row>
        <row r="745">
          <cell r="A745">
            <v>0</v>
          </cell>
        </row>
        <row r="746">
          <cell r="A746">
            <v>0</v>
          </cell>
        </row>
        <row r="747">
          <cell r="A747">
            <v>0</v>
          </cell>
        </row>
        <row r="748">
          <cell r="A748">
            <v>0</v>
          </cell>
        </row>
        <row r="749">
          <cell r="A749">
            <v>0</v>
          </cell>
        </row>
        <row r="750">
          <cell r="A750">
            <v>0</v>
          </cell>
        </row>
        <row r="751">
          <cell r="A751">
            <v>0</v>
          </cell>
        </row>
        <row r="752">
          <cell r="A752">
            <v>0</v>
          </cell>
        </row>
        <row r="753">
          <cell r="A753">
            <v>0</v>
          </cell>
        </row>
        <row r="754">
          <cell r="A754">
            <v>0</v>
          </cell>
        </row>
        <row r="755">
          <cell r="A755">
            <v>0</v>
          </cell>
        </row>
        <row r="756">
          <cell r="A756">
            <v>0</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 MENORES"/>
      <sheetName val="LISTA PRECIO"/>
      <sheetName val="CUAD"/>
      <sheetName val="CEM-AREN"/>
      <sheetName val="PRESUPU"/>
      <sheetName val="RENDIMIEN"/>
      <sheetName val="ANALISIS BASICO"/>
      <sheetName val="1.PRELI"/>
      <sheetName val="2 CIMI"/>
      <sheetName val="3.ESTRU"/>
      <sheetName val="4.MURO"/>
      <sheetName val="5.CUBIE"/>
      <sheetName val="6.PISO"/>
      <sheetName val="7.CARPI"/>
      <sheetName val="8.ACAB MU"/>
      <sheetName val="9.INST SANT"/>
      <sheetName val="10.INST HIDRA"/>
      <sheetName val="11.INST ELECT"/>
      <sheetName val="12.APAR SANIT"/>
      <sheetName val="13.INST GAS.NAT"/>
      <sheetName val="14.PINTU"/>
      <sheetName val="15.ASEO GEN"/>
      <sheetName val="ITEM-COSTO"/>
      <sheetName val="ACT-COST"/>
      <sheetName val="ACT-%"/>
      <sheetName val="CONCRETOS"/>
      <sheetName val="CONCRET"/>
      <sheetName val="Hoja2"/>
      <sheetName val="DURACION"/>
      <sheetName val="CTO INDIR"/>
      <sheetName val="MATERIALES"/>
    </sheetNames>
    <sheetDataSet>
      <sheetData sheetId="0" refreshError="1"/>
      <sheetData sheetId="1" refreshError="1">
        <row r="72">
          <cell r="B72">
            <v>8120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sheetData sheetId="2"/>
      <sheetData sheetId="3"/>
      <sheetData sheetId="4"/>
      <sheetData sheetId="5"/>
      <sheetData sheetId="6"/>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CPFRCA1"/>
      <sheetName val="TREN"/>
      <sheetName val="ESTRUC"/>
      <sheetName val="CPFRCA3"/>
      <sheetName val="ROTOR"/>
      <sheetName val="CPFRCA4"/>
      <sheetName val="MOTRIZ"/>
      <sheetName val="CPFRCA5"/>
      <sheetName val="AVION"/>
      <sheetName val="CPFRCA6"/>
      <sheetName val="COMBUS"/>
      <sheetName val="CPFRRCA7"/>
      <sheetName val="ELECTR."/>
      <sheetName val="CPFRCA8"/>
      <sheetName val="HIDRA."/>
      <sheetName val="CPFRCA9"/>
      <sheetName val="INSTR."/>
      <sheetName val="CPFRCA10"/>
      <sheetName val="MISCE."/>
      <sheetName val="CPFRCA11"/>
      <sheetName val="PINTU."/>
      <sheetName val="CPFRCA12"/>
      <sheetName val="PESO"/>
      <sheetName val="CPFRCA13"/>
      <sheetName val="CABINA"/>
      <sheetName val="CPFTOT"/>
    </sheetNames>
    <sheetDataSet>
      <sheetData sheetId="0">
        <row r="64">
          <cell r="U64">
            <v>0</v>
          </cell>
        </row>
      </sheetData>
      <sheetData sheetId="1" refreshError="1"/>
      <sheetData sheetId="2"/>
      <sheetData sheetId="3"/>
      <sheetData sheetId="4" refreshError="1"/>
      <sheetData sheetId="5"/>
      <sheetData sheetId="6" refreshError="1"/>
      <sheetData sheetId="7"/>
      <sheetData sheetId="8" refreshError="1"/>
      <sheetData sheetId="9"/>
      <sheetData sheetId="10" refreshError="1"/>
      <sheetData sheetId="11"/>
      <sheetData sheetId="12" refreshError="1"/>
      <sheetData sheetId="13"/>
      <sheetData sheetId="14" refreshError="1"/>
      <sheetData sheetId="15"/>
      <sheetData sheetId="16" refreshError="1"/>
      <sheetData sheetId="17"/>
      <sheetData sheetId="18" refreshError="1"/>
      <sheetData sheetId="19"/>
      <sheetData sheetId="20" refreshError="1"/>
      <sheetData sheetId="21"/>
      <sheetData sheetId="22" refreshError="1"/>
      <sheetData sheetId="23"/>
      <sheetData sheetId="24" refreshError="1"/>
      <sheetData sheetId="25"/>
      <sheetData sheetId="26"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61">
          <cell r="J61">
            <v>30000</v>
          </cell>
        </row>
        <row r="63">
          <cell r="J63">
            <v>45000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61">
          <cell r="J61">
            <v>30000</v>
          </cell>
        </row>
        <row r="63">
          <cell r="J63">
            <v>45000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A. PRELIMINAR"/>
      <sheetName val="APU-1."/>
      <sheetName val="2. VIASYURBANISMO"/>
      <sheetName val="APU-2."/>
      <sheetName val="3. ESTRUC Y ARQ"/>
      <sheetName val="APU-3."/>
      <sheetName val="4. FRIO"/>
      <sheetName val="5. ELECTRICO"/>
      <sheetName val="6.REDES ALCANTARILLADO"/>
      <sheetName val="7.RED DE ABASTO"/>
      <sheetName val="APU-6-7"/>
      <sheetName val="8. REDGAS"/>
      <sheetName val="APU-8."/>
      <sheetName val="9. AMBIENTAL"/>
      <sheetName val="10. EQUIPOS"/>
      <sheetName val="11.OYM"/>
      <sheetName val="12. RESUMEN"/>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A. PRELIMINAR"/>
      <sheetName val="APU-1."/>
      <sheetName val="2. VIASYURBANISMO"/>
      <sheetName val="APU-2."/>
      <sheetName val="3. ESTRUC Y ARQ"/>
      <sheetName val="APU-3."/>
      <sheetName val="5. ELECTRICO"/>
      <sheetName val="6.REDES ALCANTARILLADO"/>
      <sheetName val="7.RED DE ABASTO"/>
      <sheetName val="APU-6-7"/>
      <sheetName val="8. REDGAS"/>
      <sheetName val="APU-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Datos"/>
      <sheetName val="PUNITARIOS PARA 241201 2S"/>
      <sheetName val="items"/>
      <sheetName val="PR 1"/>
      <sheetName val="ESTADO RED TEC"/>
      <sheetName val="Hoja1"/>
      <sheetName val="A-HOR"/>
      <sheetName val="INSUMOS"/>
      <sheetName val="BANCOS"/>
      <sheetName val="CARGOS"/>
      <sheetName val="EPS"/>
      <sheetName val="PENSIONES"/>
      <sheetName val="PREACTA 10"/>
      <sheetName val="PREACTA 9"/>
      <sheetName val="Res-Accide-10"/>
      <sheetName val="TARIFA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NSPORTE"/>
      <sheetName val="PUNITARIOS_PARA_241201_2S10"/>
      <sheetName val="PR_110"/>
      <sheetName val="ESTADO_RED_TEC10"/>
      <sheetName val="PREACTA_1010"/>
      <sheetName val="PREACTA_910"/>
      <sheetName val="PRECIOS"/>
      <sheetName val="PREACTA 6"/>
      <sheetName val="TABLA 2008"/>
      <sheetName val="PRESUPUESTO"/>
      <sheetName val="ESTADO VÍA-CRIT.TECNICO"/>
      <sheetName val="Listas"/>
      <sheetName val="A.P.U"/>
      <sheetName val="Excavación Mat. Común Estacione"/>
      <sheetName val="Demolición Pavimento"/>
      <sheetName val="Equipo"/>
      <sheetName val="PUNITARIOS%20PARA%20241201%202S"/>
      <sheetName val="Insum"/>
      <sheetName val="SUB APU"/>
      <sheetName val="RELACION MES"/>
      <sheetName val="GCB2000"/>
      <sheetName val="A. P. U."/>
      <sheetName val="LISTA DE PRECIOS"/>
      <sheetName val="062"/>
      <sheetName val="Listado"/>
      <sheetName val=" Liquidacion de Obra por Tramos"/>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c2.5y2.6"/>
      <sheetName val="REC-COD,"/>
      <sheetName val="Lp"/>
      <sheetName val="2,2,6,1 Pilotes 0,30"/>
      <sheetName val="skj452"/>
      <sheetName val="ita878"/>
      <sheetName val="aea-944"/>
      <sheetName val="dub-823"/>
      <sheetName val="gpi 526"/>
      <sheetName val="xxj617"/>
      <sheetName val="sng_855"/>
      <sheetName val="vea 374"/>
      <sheetName val="hfb024"/>
      <sheetName val="paj825"/>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sheetData sheetId="135"/>
      <sheetData sheetId="136"/>
      <sheetData sheetId="137"/>
      <sheetData sheetId="138"/>
      <sheetData sheetId="139" refreshError="1"/>
      <sheetData sheetId="140"/>
      <sheetData sheetId="141" refreshError="1"/>
      <sheetData sheetId="142"/>
      <sheetData sheetId="143"/>
      <sheetData sheetId="144"/>
      <sheetData sheetId="145"/>
      <sheetData sheetId="146"/>
      <sheetData sheetId="147" refreshError="1"/>
      <sheetData sheetId="148"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 val="LISTA"/>
      <sheetName val="LISTA2"/>
      <sheetName val="ANAL.PRESTACIONES"/>
      <sheetName val="CUADRI"/>
      <sheetName val="MORTERO"/>
      <sheetName val="CONCRETO"/>
      <sheetName val="PRELIMINAR"/>
      <sheetName val="ZAPA.VIGAS"/>
      <sheetName val="LEVANTE"/>
      <sheetName val="PAÑE-ENCHA-PISO"/>
      <sheetName val="PAVIM.RIGIDO"/>
      <sheetName val="HIDROSANI"/>
      <sheetName val="APAR-ACCESORIO"/>
      <sheetName val="CARPINTERIA"/>
      <sheetName val="ELECTRICO"/>
      <sheetName val="PINTURA"/>
      <sheetName val="RELLENO-RETIRO"/>
      <sheetName val="OBR.EXTERIORES"/>
      <sheetName val="GENERAL"/>
      <sheetName val="Cronograma"/>
      <sheetName val="FINANZAS"/>
      <sheetName val="FSE - 01"/>
      <sheetName val="ESTADO DE INGRESO"/>
      <sheetName val="OTROS ITEMS DIFERENTES"/>
      <sheetName val="EXPLANACION"/>
      <sheetName val="A.U.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Consolidado"/>
      <sheetName val="WACC - VPN FC"/>
      <sheetName val="Activos"/>
      <sheetName val="Impuestos Temp."/>
      <sheetName val="CatFin - Suleasing(Plamort)"/>
      <sheetName val="Dólar"/>
      <sheetName val="Produccio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H3" t="str">
            <v>Briceño - Chocontá</v>
          </cell>
        </row>
        <row r="4">
          <cell r="H4" t="str">
            <v>Chocontá - Guateque</v>
          </cell>
        </row>
        <row r="5">
          <cell r="H5" t="str">
            <v>Sisga - Brisas</v>
          </cell>
        </row>
        <row r="6">
          <cell r="H6" t="str">
            <v>Zipaquirá - Ubaté</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H3" t="str">
            <v>Briceño - Chocontá</v>
          </cell>
        </row>
        <row r="4">
          <cell r="H4" t="str">
            <v>Chocontá - Guateque</v>
          </cell>
        </row>
        <row r="5">
          <cell r="H5" t="str">
            <v>Sisga - Brisas</v>
          </cell>
        </row>
        <row r="6">
          <cell r="H6" t="str">
            <v>Zipaquirá - Ubaté</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s>
    <sheetDataSet>
      <sheetData sheetId="0"/>
      <sheetData sheetId="1"/>
      <sheetData sheetId="2"/>
      <sheetData sheetId="3">
        <row r="17">
          <cell r="D17">
            <v>134300</v>
          </cell>
        </row>
      </sheetData>
      <sheetData sheetId="4"/>
      <sheetData sheetId="5"/>
      <sheetData sheetId="6"/>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RESUPUESTO "/>
      <sheetName val="Cronograma"/>
      <sheetName val="A.I.U. "/>
      <sheetName val="F. PREST "/>
      <sheetName val="PGIO"/>
      <sheetName val="C.Bioseguridad"/>
      <sheetName val="Fichas PMA-PMT"/>
      <sheetName val="apus 1-21 y 23-24"/>
      <sheetName val="apus 22"/>
      <sheetName val="apus 26"/>
      <sheetName val="apus 25,27 y 28"/>
      <sheetName val="INSUMOS"/>
      <sheetName val="M DE OBRA"/>
      <sheetName val="BASICOS"/>
      <sheetName val="GEN. Cantidad 1."/>
      <sheetName val="GEN. Cantidad 2."/>
      <sheetName val="GEN. Cantidad 3."/>
      <sheetName val="Z1. Cantidad 4"/>
      <sheetName val="Z1. Cantidad 5"/>
      <sheetName val="Z1. Cantidad 6 "/>
      <sheetName val="Z1. Cantidad 7"/>
      <sheetName val="Z1. Cantidad 8"/>
      <sheetName val="Z1. Cantidad 9"/>
      <sheetName val="Z2. Cantidad 10"/>
      <sheetName val="Z2. Cantidad 11"/>
      <sheetName val="Z2. Cantidad 12"/>
      <sheetName val="Z2. Cantidad 13"/>
      <sheetName val="Z2. Cantidad 14"/>
      <sheetName val="Z3. Cantidad 15"/>
      <sheetName val="Z3. Cantidad 16"/>
      <sheetName val="Z3. Cantidad 17"/>
      <sheetName val="Z3. Cantidad 18"/>
      <sheetName val="Z3. Cantidad 19"/>
      <sheetName val="Z3. Cantidad 20"/>
      <sheetName val="Z2. Cantidad 21"/>
      <sheetName val="Z2. Cantidad 22"/>
      <sheetName val="Z3. Cantidad 23"/>
      <sheetName val="Z3. Cantidad 24"/>
      <sheetName val="Z3. Cantidad 25"/>
      <sheetName val="Z3. Cantidad 26"/>
      <sheetName val="Z3. Cantidad 27"/>
      <sheetName val="Z3. Cantidad 28"/>
    </sheetNames>
    <sheetDataSet>
      <sheetData sheetId="0"/>
      <sheetData sheetId="1"/>
      <sheetData sheetId="2"/>
      <sheetData sheetId="3"/>
      <sheetData sheetId="4">
        <row r="24">
          <cell r="I24">
            <v>1.8853</v>
          </cell>
        </row>
        <row r="47">
          <cell r="I47">
            <v>1.7281</v>
          </cell>
        </row>
      </sheetData>
      <sheetData sheetId="5"/>
      <sheetData sheetId="6"/>
      <sheetData sheetId="7"/>
      <sheetData sheetId="8"/>
      <sheetData sheetId="9"/>
      <sheetData sheetId="10"/>
      <sheetData sheetId="11"/>
      <sheetData sheetId="12">
        <row r="47">
          <cell r="D47">
            <v>700</v>
          </cell>
        </row>
        <row r="56">
          <cell r="D56">
            <v>80000</v>
          </cell>
        </row>
        <row r="131">
          <cell r="B131" t="str">
            <v>Arena para mortero</v>
          </cell>
          <cell r="C131" t="str">
            <v>M3</v>
          </cell>
          <cell r="D131">
            <v>50000</v>
          </cell>
        </row>
        <row r="132">
          <cell r="B132" t="str">
            <v>Cemento portland tipo 1 gris</v>
          </cell>
          <cell r="C132" t="str">
            <v>Kg</v>
          </cell>
          <cell r="D132">
            <v>590</v>
          </cell>
        </row>
        <row r="191">
          <cell r="B191" t="str">
            <v>Arena para concreto</v>
          </cell>
          <cell r="C191" t="str">
            <v>M3</v>
          </cell>
          <cell r="D191">
            <v>50000</v>
          </cell>
        </row>
        <row r="192">
          <cell r="B192" t="str">
            <v>Gravilla bien gradada para concreto</v>
          </cell>
          <cell r="C192" t="str">
            <v>M3</v>
          </cell>
          <cell r="D192">
            <v>66000</v>
          </cell>
        </row>
        <row r="193">
          <cell r="B193" t="str">
            <v xml:space="preserve">Piedra media zonga </v>
          </cell>
          <cell r="C193" t="str">
            <v>M3</v>
          </cell>
        </row>
        <row r="196">
          <cell r="B196" t="str">
            <v>Impermeabilizante tipo Sika 1 o similar</v>
          </cell>
          <cell r="C196" t="str">
            <v>kg</v>
          </cell>
          <cell r="D196">
            <v>22450</v>
          </cell>
        </row>
        <row r="197">
          <cell r="B197" t="str">
            <v>Acero f'y= 60000psi o 420 Mpa</v>
          </cell>
          <cell r="C197" t="str">
            <v>kg</v>
          </cell>
          <cell r="D197">
            <v>5936</v>
          </cell>
        </row>
        <row r="213">
          <cell r="B213" t="str">
            <v>Agua</v>
          </cell>
          <cell r="C213" t="str">
            <v>lt</v>
          </cell>
          <cell r="D213">
            <v>42</v>
          </cell>
        </row>
      </sheetData>
      <sheetData sheetId="13">
        <row r="18">
          <cell r="N18">
            <v>69126.409799999994</v>
          </cell>
        </row>
        <row r="19">
          <cell r="N19">
            <v>119402</v>
          </cell>
        </row>
      </sheetData>
      <sheetData sheetId="14">
        <row r="199">
          <cell r="F199">
            <v>7707</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39997558519241921"/>
    <pageSetUpPr fitToPage="1"/>
  </sheetPr>
  <dimension ref="B1:P100"/>
  <sheetViews>
    <sheetView topLeftCell="B1" workbookViewId="0">
      <selection activeCell="F14" sqref="F14:H14"/>
    </sheetView>
  </sheetViews>
  <sheetFormatPr baseColWidth="10" defaultRowHeight="15" x14ac:dyDescent="0.25"/>
  <cols>
    <col min="2" max="2" width="8.85546875" customWidth="1"/>
    <col min="3" max="3" width="11.5703125" customWidth="1"/>
    <col min="5" max="5" width="32.7109375" customWidth="1"/>
    <col min="6" max="6" width="11.7109375" bestFit="1" customWidth="1"/>
    <col min="7" max="7" width="12.42578125" bestFit="1" customWidth="1"/>
    <col min="8" max="8" width="22.140625" bestFit="1" customWidth="1"/>
    <col min="9" max="9" width="13.42578125" bestFit="1" customWidth="1"/>
    <col min="10" max="10" width="21" customWidth="1"/>
    <col min="11" max="11" width="23" bestFit="1" customWidth="1"/>
  </cols>
  <sheetData>
    <row r="1" spans="2:16" ht="15.75" customHeight="1" x14ac:dyDescent="0.25">
      <c r="B1" s="384" t="s">
        <v>0</v>
      </c>
      <c r="C1" s="384"/>
      <c r="D1" s="385" t="s">
        <v>535</v>
      </c>
      <c r="E1" s="385"/>
      <c r="F1" s="385"/>
      <c r="G1" s="385"/>
      <c r="H1" s="385"/>
      <c r="I1" s="385"/>
      <c r="J1" s="385"/>
      <c r="K1" s="385"/>
      <c r="L1" s="385"/>
      <c r="M1" s="385"/>
      <c r="N1" s="385"/>
      <c r="O1" s="385"/>
    </row>
    <row r="2" spans="2:16" ht="15.75" customHeight="1" x14ac:dyDescent="0.25">
      <c r="B2" s="384" t="s">
        <v>1</v>
      </c>
      <c r="C2" s="384"/>
      <c r="D2" s="385" t="s">
        <v>2</v>
      </c>
      <c r="E2" s="385"/>
      <c r="F2" s="385"/>
      <c r="G2" s="385"/>
      <c r="H2" s="385"/>
      <c r="I2" s="385"/>
      <c r="J2" s="385"/>
      <c r="K2" s="385"/>
      <c r="L2" s="385"/>
      <c r="M2" s="385"/>
      <c r="N2" s="385"/>
      <c r="O2" s="385"/>
    </row>
    <row r="3" spans="2:16" x14ac:dyDescent="0.25">
      <c r="B3" s="293"/>
      <c r="C3" s="294"/>
      <c r="D3" s="294"/>
      <c r="E3" s="294"/>
      <c r="F3" s="294"/>
      <c r="G3" s="294"/>
      <c r="H3" s="294"/>
      <c r="I3" s="294"/>
      <c r="J3" s="294"/>
      <c r="K3" s="294"/>
      <c r="L3" s="294"/>
      <c r="M3" s="294"/>
      <c r="N3" s="294"/>
      <c r="O3" s="295"/>
    </row>
    <row r="4" spans="2:16" x14ac:dyDescent="0.25">
      <c r="B4" s="386" t="s">
        <v>536</v>
      </c>
      <c r="C4" s="387"/>
      <c r="D4" s="387"/>
      <c r="E4" s="387"/>
      <c r="F4" s="387"/>
      <c r="G4" s="387"/>
      <c r="H4" s="387"/>
      <c r="I4" s="387"/>
      <c r="J4" s="387"/>
      <c r="K4" s="388"/>
      <c r="L4" s="294"/>
      <c r="M4" s="294"/>
      <c r="N4" s="294"/>
      <c r="O4" s="295"/>
    </row>
    <row r="5" spans="2:16" x14ac:dyDescent="0.25">
      <c r="B5" s="389"/>
      <c r="C5" s="390"/>
      <c r="D5" s="390"/>
      <c r="E5" s="390"/>
      <c r="F5" s="390"/>
      <c r="G5" s="390"/>
      <c r="H5" s="390"/>
      <c r="I5" s="390"/>
      <c r="J5" s="390"/>
      <c r="K5" s="391"/>
      <c r="L5" s="294"/>
      <c r="M5" s="294"/>
      <c r="N5" s="294"/>
      <c r="O5" s="295"/>
    </row>
    <row r="6" spans="2:16" x14ac:dyDescent="0.25">
      <c r="B6" s="392"/>
      <c r="C6" s="393"/>
      <c r="D6" s="393"/>
      <c r="E6" s="393"/>
      <c r="F6" s="393"/>
      <c r="G6" s="393"/>
      <c r="H6" s="393"/>
      <c r="I6" s="393"/>
      <c r="J6" s="393"/>
      <c r="K6" s="394"/>
      <c r="L6" s="294"/>
      <c r="M6" s="294"/>
      <c r="N6" s="294"/>
      <c r="O6" s="295"/>
    </row>
    <row r="7" spans="2:16" x14ac:dyDescent="0.25">
      <c r="B7" s="293"/>
      <c r="C7" s="294"/>
      <c r="D7" s="294"/>
      <c r="E7" s="294"/>
      <c r="F7" s="294"/>
      <c r="G7" s="294"/>
      <c r="H7" s="294"/>
      <c r="I7" s="294"/>
      <c r="J7" s="294"/>
      <c r="K7" s="294"/>
      <c r="L7" s="294"/>
      <c r="M7" s="294"/>
      <c r="N7" s="294"/>
      <c r="O7" s="295"/>
    </row>
    <row r="8" spans="2:16" ht="16.5" x14ac:dyDescent="0.3">
      <c r="B8" s="345" t="str">
        <f>+'PTO HORNILLA'!B7</f>
        <v>1.1</v>
      </c>
      <c r="C8" s="402" t="str">
        <f>+'PTO HORNILLA'!C7:D7</f>
        <v>Localización y replanteo con Comision de Topografia.</v>
      </c>
      <c r="D8" s="402"/>
      <c r="E8" s="402"/>
      <c r="F8" s="432" t="s">
        <v>508</v>
      </c>
      <c r="G8" s="433"/>
      <c r="H8" s="433"/>
      <c r="I8" s="433"/>
      <c r="J8" s="434"/>
      <c r="K8" s="395" t="str">
        <f>+'PTO HORNILLA'!E7</f>
        <v>M2</v>
      </c>
      <c r="L8" s="211"/>
      <c r="M8" s="211"/>
      <c r="N8" s="211"/>
      <c r="O8" s="296"/>
      <c r="P8" s="114"/>
    </row>
    <row r="9" spans="2:16" ht="16.5" x14ac:dyDescent="0.3">
      <c r="B9" s="345"/>
      <c r="C9" s="402"/>
      <c r="D9" s="402"/>
      <c r="E9" s="402"/>
      <c r="F9" s="445"/>
      <c r="G9" s="446"/>
      <c r="H9" s="446"/>
      <c r="I9" s="446"/>
      <c r="J9" s="447"/>
      <c r="K9" s="395"/>
      <c r="L9" s="211"/>
      <c r="M9" s="211"/>
      <c r="N9" s="211"/>
      <c r="O9" s="296"/>
      <c r="P9" s="114"/>
    </row>
    <row r="10" spans="2:16" ht="16.5" x14ac:dyDescent="0.3">
      <c r="B10" s="345"/>
      <c r="C10" s="402"/>
      <c r="D10" s="402"/>
      <c r="E10" s="402"/>
      <c r="F10" s="233" t="s">
        <v>505</v>
      </c>
      <c r="G10" s="233">
        <v>1.1599999999999999</v>
      </c>
      <c r="H10" s="207"/>
      <c r="I10" s="233" t="s">
        <v>506</v>
      </c>
      <c r="J10" s="121">
        <v>0.88</v>
      </c>
      <c r="K10" s="121">
        <f>+G10*J10</f>
        <v>1.0207999999999999</v>
      </c>
      <c r="L10" s="211"/>
      <c r="M10" s="211"/>
      <c r="N10" s="211"/>
      <c r="O10" s="296"/>
      <c r="P10" s="114"/>
    </row>
    <row r="11" spans="2:16" ht="16.5" x14ac:dyDescent="0.3">
      <c r="B11" s="229"/>
      <c r="C11" s="230"/>
      <c r="D11" s="230"/>
      <c r="E11" s="230"/>
      <c r="F11" s="230"/>
      <c r="G11" s="230"/>
      <c r="H11" s="230"/>
      <c r="I11" s="230"/>
      <c r="J11" s="230"/>
      <c r="K11" s="211"/>
      <c r="L11" s="211"/>
      <c r="M11" s="211"/>
      <c r="N11" s="211"/>
      <c r="O11" s="296"/>
      <c r="P11" s="114"/>
    </row>
    <row r="12" spans="2:16" ht="16.5" x14ac:dyDescent="0.3">
      <c r="B12" s="345" t="str">
        <f>+'PTO HORNILLA'!B9</f>
        <v>2.1</v>
      </c>
      <c r="C12" s="402" t="str">
        <f>+'PTO HORNILLA'!C9:D9</f>
        <v>Suministro e instalacion de compuerta para leña: en fundición gris de 20 cm de alto x 24cm de ancho profundidad 6 cms, con pasador de seguridad y espesor de 2 cm, con agarradera para evitar contacto directo con la compuerta resistentes a temperaturas de 500 oc como mínimo. dureza brinell mínimo 183, resistencia a la tensión mínima 276 mpa.</v>
      </c>
      <c r="D12" s="402"/>
      <c r="E12" s="402"/>
      <c r="F12" s="432" t="s">
        <v>507</v>
      </c>
      <c r="G12" s="433"/>
      <c r="H12" s="433"/>
      <c r="I12" s="433"/>
      <c r="J12" s="434"/>
      <c r="K12" s="395" t="str">
        <f>+'PTO HORNILLA'!E9</f>
        <v>UND</v>
      </c>
      <c r="L12" s="211"/>
      <c r="M12" s="211"/>
      <c r="N12" s="211"/>
      <c r="O12" s="296"/>
      <c r="P12" s="114"/>
    </row>
    <row r="13" spans="2:16" ht="16.5" x14ac:dyDescent="0.3">
      <c r="B13" s="345"/>
      <c r="C13" s="402"/>
      <c r="D13" s="402"/>
      <c r="E13" s="402"/>
      <c r="F13" s="445"/>
      <c r="G13" s="446"/>
      <c r="H13" s="446"/>
      <c r="I13" s="446"/>
      <c r="J13" s="447"/>
      <c r="K13" s="395"/>
      <c r="L13" s="211"/>
      <c r="M13" s="211"/>
      <c r="N13" s="211"/>
      <c r="O13" s="296"/>
      <c r="P13" s="114"/>
    </row>
    <row r="14" spans="2:16" ht="69" customHeight="1" x14ac:dyDescent="0.3">
      <c r="B14" s="345"/>
      <c r="C14" s="402"/>
      <c r="D14" s="402"/>
      <c r="E14" s="402"/>
      <c r="F14" s="423" t="s">
        <v>388</v>
      </c>
      <c r="G14" s="464"/>
      <c r="H14" s="424"/>
      <c r="I14" s="404">
        <v>1</v>
      </c>
      <c r="J14" s="405"/>
      <c r="K14" s="197">
        <v>1</v>
      </c>
      <c r="L14" s="211"/>
      <c r="M14" s="211"/>
      <c r="N14" s="211"/>
      <c r="O14" s="296"/>
      <c r="P14" s="114"/>
    </row>
    <row r="15" spans="2:16" ht="16.5" x14ac:dyDescent="0.3">
      <c r="B15" s="229"/>
      <c r="C15" s="230"/>
      <c r="D15" s="230"/>
      <c r="E15" s="230"/>
      <c r="F15" s="230"/>
      <c r="G15" s="230"/>
      <c r="H15" s="230"/>
      <c r="I15" s="230"/>
      <c r="J15" s="230"/>
      <c r="K15" s="211"/>
      <c r="L15" s="211"/>
      <c r="M15" s="211"/>
      <c r="N15" s="211"/>
      <c r="O15" s="296"/>
      <c r="P15" s="114"/>
    </row>
    <row r="16" spans="2:16" ht="16.5" x14ac:dyDescent="0.3">
      <c r="B16" s="345" t="str">
        <f>+'PTO HORNILLA'!B10</f>
        <v>2.2</v>
      </c>
      <c r="C16" s="402" t="str">
        <f>+'PTO HORNILLA'!C10:D10</f>
        <v>Suministro e instalacion de cenicero en lámina calibre 18” de 18 cm x 18 cm x 10 cm  con manija en platina</v>
      </c>
      <c r="D16" s="402"/>
      <c r="E16" s="402"/>
      <c r="F16" s="346" t="s">
        <v>388</v>
      </c>
      <c r="G16" s="347"/>
      <c r="H16" s="347"/>
      <c r="I16" s="347"/>
      <c r="J16" s="348"/>
      <c r="K16" s="382" t="str">
        <f>+'PTO HORNILLA'!E10</f>
        <v>UND</v>
      </c>
      <c r="L16" s="431"/>
      <c r="M16" s="431"/>
      <c r="N16" s="431"/>
      <c r="O16" s="296"/>
      <c r="P16" s="114"/>
    </row>
    <row r="17" spans="2:16" ht="16.5" x14ac:dyDescent="0.3">
      <c r="B17" s="345"/>
      <c r="C17" s="402"/>
      <c r="D17" s="402"/>
      <c r="E17" s="402"/>
      <c r="F17" s="349"/>
      <c r="G17" s="350"/>
      <c r="H17" s="350"/>
      <c r="I17" s="350"/>
      <c r="J17" s="351"/>
      <c r="K17" s="382"/>
      <c r="L17" s="431"/>
      <c r="M17" s="431"/>
      <c r="N17" s="431"/>
      <c r="O17" s="296"/>
      <c r="P17" s="114"/>
    </row>
    <row r="18" spans="2:16" ht="16.5" x14ac:dyDescent="0.3">
      <c r="B18" s="345"/>
      <c r="C18" s="402"/>
      <c r="D18" s="402"/>
      <c r="E18" s="402"/>
      <c r="F18" s="406" t="s">
        <v>388</v>
      </c>
      <c r="G18" s="407"/>
      <c r="H18" s="408"/>
      <c r="I18" s="361">
        <v>2</v>
      </c>
      <c r="J18" s="362"/>
      <c r="K18" s="417">
        <v>2</v>
      </c>
      <c r="L18" s="431"/>
      <c r="M18" s="431"/>
      <c r="N18" s="431"/>
      <c r="O18" s="296"/>
      <c r="P18" s="114"/>
    </row>
    <row r="19" spans="2:16" ht="16.5" x14ac:dyDescent="0.3">
      <c r="B19" s="345"/>
      <c r="C19" s="402"/>
      <c r="D19" s="402"/>
      <c r="E19" s="402"/>
      <c r="F19" s="409"/>
      <c r="G19" s="410"/>
      <c r="H19" s="411"/>
      <c r="I19" s="415"/>
      <c r="J19" s="416"/>
      <c r="K19" s="418"/>
      <c r="L19" s="431"/>
      <c r="M19" s="431"/>
      <c r="N19" s="431"/>
      <c r="O19" s="296"/>
      <c r="P19" s="114"/>
    </row>
    <row r="20" spans="2:16" ht="16.5" x14ac:dyDescent="0.3">
      <c r="B20" s="345"/>
      <c r="C20" s="402"/>
      <c r="D20" s="402"/>
      <c r="E20" s="402"/>
      <c r="F20" s="412"/>
      <c r="G20" s="413"/>
      <c r="H20" s="414"/>
      <c r="I20" s="363"/>
      <c r="J20" s="364"/>
      <c r="K20" s="419"/>
      <c r="L20" s="431"/>
      <c r="M20" s="431"/>
      <c r="N20" s="431"/>
      <c r="O20" s="296"/>
      <c r="P20" s="114"/>
    </row>
    <row r="21" spans="2:16" ht="16.5" x14ac:dyDescent="0.3">
      <c r="B21" s="228"/>
      <c r="C21" s="234"/>
      <c r="D21" s="234"/>
      <c r="E21" s="234"/>
      <c r="F21" s="230"/>
      <c r="G21" s="230"/>
      <c r="H21" s="230"/>
      <c r="I21" s="208"/>
      <c r="J21" s="208"/>
      <c r="K21" s="235"/>
      <c r="L21" s="231"/>
      <c r="M21" s="231"/>
      <c r="N21" s="231"/>
      <c r="O21" s="296"/>
      <c r="P21" s="114"/>
    </row>
    <row r="22" spans="2:16" ht="16.5" x14ac:dyDescent="0.3">
      <c r="B22" s="228"/>
      <c r="C22" s="234"/>
      <c r="D22" s="234"/>
      <c r="E22" s="234"/>
      <c r="F22" s="230"/>
      <c r="G22" s="230"/>
      <c r="H22" s="230"/>
      <c r="I22" s="208"/>
      <c r="J22" s="208"/>
      <c r="K22" s="235"/>
      <c r="L22" s="231"/>
      <c r="M22" s="231"/>
      <c r="N22" s="231"/>
      <c r="O22" s="296"/>
      <c r="P22" s="114"/>
    </row>
    <row r="23" spans="2:16" ht="16.5" x14ac:dyDescent="0.3">
      <c r="B23" s="228"/>
      <c r="C23" s="234"/>
      <c r="D23" s="234"/>
      <c r="E23" s="234"/>
      <c r="F23" s="230"/>
      <c r="G23" s="230"/>
      <c r="H23" s="230"/>
      <c r="I23" s="208"/>
      <c r="J23" s="208"/>
      <c r="K23" s="235"/>
      <c r="L23" s="231"/>
      <c r="M23" s="231"/>
      <c r="N23" s="231"/>
      <c r="O23" s="296"/>
      <c r="P23" s="114"/>
    </row>
    <row r="24" spans="2:16" ht="16.5" x14ac:dyDescent="0.3">
      <c r="B24" s="229"/>
      <c r="C24" s="230"/>
      <c r="D24" s="230"/>
      <c r="E24" s="230"/>
      <c r="F24" s="230"/>
      <c r="G24" s="230"/>
      <c r="H24" s="230"/>
      <c r="I24" s="230"/>
      <c r="J24" s="230"/>
      <c r="K24" s="211"/>
      <c r="L24" s="211"/>
      <c r="M24" s="211"/>
      <c r="N24" s="211"/>
      <c r="O24" s="296"/>
      <c r="P24" s="114"/>
    </row>
    <row r="25" spans="2:16" ht="16.5" x14ac:dyDescent="0.3">
      <c r="B25" s="345" t="str">
        <f>+'PTO HORNILLA'!B11</f>
        <v>2.3</v>
      </c>
      <c r="C25" s="402" t="str">
        <f>+'PTO HORNILLA'!C11:D11</f>
        <v>Suministro e instalacion de compuerta de aireacion: largo 20cm. ancho 11 cm. tapa 20 x 10 cm. en lamina cold rolled calibre 18 y manija en platina</v>
      </c>
      <c r="D25" s="402"/>
      <c r="E25" s="402"/>
      <c r="F25" s="347" t="s">
        <v>388</v>
      </c>
      <c r="G25" s="347"/>
      <c r="H25" s="347"/>
      <c r="I25" s="347"/>
      <c r="J25" s="348"/>
      <c r="K25" s="382" t="str">
        <f>+'PTO HORNILLA'!E11</f>
        <v>UND</v>
      </c>
      <c r="L25" s="209"/>
      <c r="M25" s="209"/>
      <c r="N25" s="209"/>
      <c r="O25" s="296"/>
      <c r="P25" s="114"/>
    </row>
    <row r="26" spans="2:16" ht="16.5" x14ac:dyDescent="0.3">
      <c r="B26" s="345"/>
      <c r="C26" s="402"/>
      <c r="D26" s="402"/>
      <c r="E26" s="402"/>
      <c r="F26" s="350"/>
      <c r="G26" s="350"/>
      <c r="H26" s="350"/>
      <c r="I26" s="350"/>
      <c r="J26" s="351"/>
      <c r="K26" s="382"/>
      <c r="L26" s="209"/>
      <c r="M26" s="209"/>
      <c r="N26" s="209"/>
      <c r="O26" s="296"/>
      <c r="P26" s="114"/>
    </row>
    <row r="27" spans="2:16" ht="16.5" x14ac:dyDescent="0.3">
      <c r="B27" s="345"/>
      <c r="C27" s="402"/>
      <c r="D27" s="402"/>
      <c r="E27" s="402"/>
      <c r="F27" s="420" t="s">
        <v>388</v>
      </c>
      <c r="G27" s="420"/>
      <c r="H27" s="420"/>
      <c r="I27" s="421">
        <v>1</v>
      </c>
      <c r="J27" s="421"/>
      <c r="K27" s="422">
        <v>1</v>
      </c>
      <c r="L27" s="209"/>
      <c r="M27" s="209"/>
      <c r="N27" s="209"/>
      <c r="O27" s="296"/>
      <c r="P27" s="114"/>
    </row>
    <row r="28" spans="2:16" ht="16.5" x14ac:dyDescent="0.3">
      <c r="B28" s="345"/>
      <c r="C28" s="402"/>
      <c r="D28" s="402"/>
      <c r="E28" s="402"/>
      <c r="F28" s="420"/>
      <c r="G28" s="420"/>
      <c r="H28" s="420"/>
      <c r="I28" s="421"/>
      <c r="J28" s="421"/>
      <c r="K28" s="422"/>
      <c r="L28" s="209"/>
      <c r="M28" s="209"/>
      <c r="N28" s="209"/>
      <c r="O28" s="296"/>
      <c r="P28" s="114"/>
    </row>
    <row r="29" spans="2:16" ht="16.5" x14ac:dyDescent="0.3">
      <c r="B29" s="345"/>
      <c r="C29" s="402"/>
      <c r="D29" s="402"/>
      <c r="E29" s="402"/>
      <c r="F29" s="420"/>
      <c r="G29" s="420"/>
      <c r="H29" s="420"/>
      <c r="I29" s="421"/>
      <c r="J29" s="421"/>
      <c r="K29" s="422"/>
      <c r="L29" s="209"/>
      <c r="M29" s="209"/>
      <c r="N29" s="209"/>
      <c r="O29" s="296"/>
      <c r="P29" s="114"/>
    </row>
    <row r="30" spans="2:16" ht="16.5" x14ac:dyDescent="0.3">
      <c r="B30" s="297"/>
      <c r="C30" s="212"/>
      <c r="D30" s="212"/>
      <c r="E30" s="212"/>
      <c r="F30" s="212"/>
      <c r="G30" s="212"/>
      <c r="H30" s="237"/>
      <c r="I30" s="383"/>
      <c r="J30" s="383"/>
      <c r="K30" s="232"/>
      <c r="L30" s="209"/>
      <c r="M30" s="209"/>
      <c r="N30" s="209"/>
      <c r="O30" s="296"/>
      <c r="P30" s="114"/>
    </row>
    <row r="31" spans="2:16" ht="16.5" x14ac:dyDescent="0.3">
      <c r="B31" s="229"/>
      <c r="C31" s="230"/>
      <c r="D31" s="230"/>
      <c r="E31" s="230"/>
      <c r="F31" s="230"/>
      <c r="G31" s="230"/>
      <c r="H31" s="230"/>
      <c r="I31" s="230"/>
      <c r="J31" s="230"/>
      <c r="K31" s="211"/>
      <c r="L31" s="211"/>
      <c r="M31" s="211"/>
      <c r="N31" s="211"/>
      <c r="O31" s="296"/>
      <c r="P31" s="114"/>
    </row>
    <row r="32" spans="2:16" ht="16.5" x14ac:dyDescent="0.3">
      <c r="B32" s="345" t="str">
        <f>+'PTO HORNILLA'!B12</f>
        <v>2.4</v>
      </c>
      <c r="C32" s="402" t="str">
        <f>+'PTO HORNILLA'!C12:D12</f>
        <v>Suministro e instalacion de horno en lamina cold rolled calibre 20: dimensiones 30 cm. ancho 25 cm. profundidad 40 cm., con tapa en aluminio serrado a presión a 32,5 cm. x 32,5 cm. reforzada en los bordes con platina de 1" x 1/8, con manija en aluminio y dos bisagras de armillar peso 6.5 kilos, con bandeja interna en lámina de 39.5 cm. x 22 cm. y pestaña de 2 cm. en lámina cold rolled calibre 20. Incluye Melaza (Miel de Purga)</v>
      </c>
      <c r="D32" s="402"/>
      <c r="E32" s="402"/>
      <c r="F32" s="432" t="s">
        <v>509</v>
      </c>
      <c r="G32" s="433"/>
      <c r="H32" s="433"/>
      <c r="I32" s="433"/>
      <c r="J32" s="434"/>
      <c r="K32" s="395" t="str">
        <f>+'PTO HORNILLA'!E12</f>
        <v>UND</v>
      </c>
      <c r="L32" s="211"/>
      <c r="M32" s="211"/>
      <c r="N32" s="211"/>
      <c r="O32" s="296"/>
      <c r="P32" s="114"/>
    </row>
    <row r="33" spans="2:16" ht="16.5" x14ac:dyDescent="0.3">
      <c r="B33" s="345"/>
      <c r="C33" s="402"/>
      <c r="D33" s="402"/>
      <c r="E33" s="402"/>
      <c r="F33" s="445"/>
      <c r="G33" s="446"/>
      <c r="H33" s="446"/>
      <c r="I33" s="446"/>
      <c r="J33" s="447"/>
      <c r="K33" s="395"/>
      <c r="L33" s="211"/>
      <c r="M33" s="211"/>
      <c r="N33" s="211"/>
      <c r="O33" s="296"/>
      <c r="P33" s="114"/>
    </row>
    <row r="34" spans="2:16" ht="97.5" customHeight="1" x14ac:dyDescent="0.3">
      <c r="B34" s="345"/>
      <c r="C34" s="402"/>
      <c r="D34" s="402"/>
      <c r="E34" s="402"/>
      <c r="F34" s="420" t="s">
        <v>388</v>
      </c>
      <c r="G34" s="420"/>
      <c r="H34" s="420"/>
      <c r="I34" s="423">
        <v>1</v>
      </c>
      <c r="J34" s="424"/>
      <c r="K34" s="197">
        <v>1</v>
      </c>
      <c r="L34" s="211"/>
      <c r="M34" s="211"/>
      <c r="N34" s="211"/>
      <c r="O34" s="296"/>
      <c r="P34" s="114"/>
    </row>
    <row r="35" spans="2:16" ht="16.5" x14ac:dyDescent="0.3">
      <c r="B35" s="229"/>
      <c r="C35" s="230"/>
      <c r="D35" s="230"/>
      <c r="E35" s="230"/>
      <c r="F35" s="230"/>
      <c r="G35" s="230"/>
      <c r="H35" s="230"/>
      <c r="I35" s="230"/>
      <c r="J35" s="230"/>
      <c r="K35" s="211"/>
      <c r="L35" s="211"/>
      <c r="M35" s="211"/>
      <c r="N35" s="211"/>
      <c r="O35" s="296"/>
      <c r="P35" s="114"/>
    </row>
    <row r="36" spans="2:16" ht="16.5" customHeight="1" x14ac:dyDescent="0.3">
      <c r="B36" s="345" t="str">
        <f>+'PTO HORNILLA'!B13</f>
        <v>2.5</v>
      </c>
      <c r="C36" s="448" t="str">
        <f>+'PTO HORNILLA'!C13:D13</f>
        <v>Suministro e instalacion tanque calentador de agua con su respectiva tapa los dos elemetos en acero inoxidable calibre 20 tipo 304, con una profundidad de 26 cm, la parte superior de 15,5 cm x 22 cm,la parte inferior de 13 cm x 16,5 cm, la tapa de 23 cm x 20,5 cm con su respectivo boton de agarre, asi mismo el caldero debe llevar un aro de agarre en varilla de  calibre 3/16 y un refuerzo en el borde superior con platina de 2,5 ml con una pulgada en acero inoxidable. peso 1.340 gramos, dureza mínima en escala vicker mínima de 160 hv.</v>
      </c>
      <c r="D36" s="449"/>
      <c r="E36" s="450"/>
      <c r="F36" s="432" t="s">
        <v>509</v>
      </c>
      <c r="G36" s="433"/>
      <c r="H36" s="433"/>
      <c r="I36" s="434"/>
      <c r="J36" s="395" t="str">
        <f>+'PTO HORNILLA'!E13</f>
        <v>UND</v>
      </c>
      <c r="K36" s="211"/>
      <c r="L36" s="211"/>
      <c r="M36" s="211"/>
      <c r="N36" s="211"/>
      <c r="O36" s="296"/>
      <c r="P36" s="114"/>
    </row>
    <row r="37" spans="2:16" ht="138" customHeight="1" x14ac:dyDescent="0.3">
      <c r="B37" s="345"/>
      <c r="C37" s="451"/>
      <c r="D37" s="452"/>
      <c r="E37" s="453"/>
      <c r="F37" s="435"/>
      <c r="G37" s="436"/>
      <c r="H37" s="436"/>
      <c r="I37" s="437"/>
      <c r="J37" s="395"/>
      <c r="K37" s="211"/>
      <c r="L37" s="211"/>
      <c r="M37" s="211"/>
      <c r="N37" s="211"/>
      <c r="O37" s="296"/>
      <c r="P37" s="114"/>
    </row>
    <row r="38" spans="2:16" ht="16.5" x14ac:dyDescent="0.3">
      <c r="B38" s="345"/>
      <c r="C38" s="454"/>
      <c r="D38" s="455"/>
      <c r="E38" s="456"/>
      <c r="F38" s="397" t="s">
        <v>388</v>
      </c>
      <c r="G38" s="398"/>
      <c r="H38" s="399">
        <v>1</v>
      </c>
      <c r="I38" s="400"/>
      <c r="J38" s="227">
        <v>1</v>
      </c>
      <c r="K38" s="211"/>
      <c r="L38" s="211"/>
      <c r="M38" s="211"/>
      <c r="N38" s="211"/>
      <c r="O38" s="296"/>
      <c r="P38" s="114"/>
    </row>
    <row r="39" spans="2:16" ht="16.5" x14ac:dyDescent="0.3">
      <c r="B39" s="229"/>
      <c r="C39" s="230"/>
      <c r="D39" s="230"/>
      <c r="E39" s="230"/>
      <c r="F39" s="230"/>
      <c r="G39" s="230"/>
      <c r="H39" s="230"/>
      <c r="I39" s="230"/>
      <c r="J39" s="230"/>
      <c r="K39" s="211"/>
      <c r="L39" s="211"/>
      <c r="M39" s="211"/>
      <c r="N39" s="211"/>
      <c r="O39" s="296"/>
      <c r="P39" s="114"/>
    </row>
    <row r="40" spans="2:16" ht="16.5" customHeight="1" x14ac:dyDescent="0.3">
      <c r="B40" s="345" t="str">
        <f>+'PTO HORNILLA'!B14</f>
        <v>2.6</v>
      </c>
      <c r="C40" s="402" t="str">
        <f>+'PTO HORNILLA'!C14:D14</f>
        <v>Suministro e instalacion de parrilla para leña: en fundición gris de 37.5 x 19.5 cm de largo y 17 mm de espesor, resistentes a temperaturas de 500 oc como mínimo, con 22 ranuras de 2 cms cada una dureza brinell mínimo 183, resistencia a la tensión mínima 276 mpa.</v>
      </c>
      <c r="D40" s="402"/>
      <c r="E40" s="402"/>
      <c r="F40" s="395" t="s">
        <v>510</v>
      </c>
      <c r="G40" s="395"/>
      <c r="H40" s="395"/>
      <c r="I40" s="395"/>
      <c r="J40" s="395" t="str">
        <f>+'PTO HORNILLA'!E14</f>
        <v>UND</v>
      </c>
      <c r="K40" s="211"/>
      <c r="L40" s="211"/>
      <c r="M40" s="211"/>
      <c r="N40" s="211"/>
      <c r="O40" s="296"/>
      <c r="P40" s="114"/>
    </row>
    <row r="41" spans="2:16" ht="69.75" customHeight="1" x14ac:dyDescent="0.3">
      <c r="B41" s="345"/>
      <c r="C41" s="402"/>
      <c r="D41" s="402"/>
      <c r="E41" s="402"/>
      <c r="F41" s="396"/>
      <c r="G41" s="396"/>
      <c r="H41" s="395"/>
      <c r="I41" s="395"/>
      <c r="J41" s="395"/>
      <c r="K41" s="211"/>
      <c r="L41" s="211"/>
      <c r="M41" s="211"/>
      <c r="N41" s="211"/>
      <c r="O41" s="296"/>
      <c r="P41" s="114"/>
    </row>
    <row r="42" spans="2:16" ht="16.5" x14ac:dyDescent="0.3">
      <c r="B42" s="345"/>
      <c r="C42" s="402"/>
      <c r="D42" s="402"/>
      <c r="E42" s="403"/>
      <c r="F42" s="401" t="s">
        <v>388</v>
      </c>
      <c r="G42" s="401"/>
      <c r="H42" s="400">
        <v>1</v>
      </c>
      <c r="I42" s="401"/>
      <c r="J42" s="227">
        <v>1</v>
      </c>
      <c r="K42" s="211"/>
      <c r="L42" s="211"/>
      <c r="M42" s="211"/>
      <c r="N42" s="211"/>
      <c r="O42" s="296"/>
      <c r="P42" s="114"/>
    </row>
    <row r="43" spans="2:16" ht="16.5" x14ac:dyDescent="0.3">
      <c r="B43" s="298"/>
      <c r="C43" s="439"/>
      <c r="D43" s="440"/>
      <c r="E43" s="441"/>
      <c r="F43" s="210"/>
      <c r="G43" s="210"/>
      <c r="H43" s="210"/>
      <c r="I43" s="210"/>
      <c r="J43" s="232"/>
      <c r="K43" s="211"/>
      <c r="L43" s="211"/>
      <c r="M43" s="211"/>
      <c r="N43" s="211"/>
      <c r="O43" s="296"/>
      <c r="P43" s="114"/>
    </row>
    <row r="44" spans="2:16" ht="16.5" x14ac:dyDescent="0.3">
      <c r="B44" s="298"/>
      <c r="C44" s="442"/>
      <c r="D44" s="442"/>
      <c r="E44" s="442"/>
      <c r="F44" s="210"/>
      <c r="G44" s="210"/>
      <c r="H44" s="210"/>
      <c r="I44" s="210"/>
      <c r="J44" s="232"/>
      <c r="K44" s="211"/>
      <c r="L44" s="211"/>
      <c r="M44" s="211"/>
      <c r="N44" s="211"/>
      <c r="O44" s="296"/>
      <c r="P44" s="114"/>
    </row>
    <row r="45" spans="2:16" ht="16.5" x14ac:dyDescent="0.3">
      <c r="B45" s="229"/>
      <c r="C45" s="230"/>
      <c r="D45" s="230"/>
      <c r="E45" s="230"/>
      <c r="F45" s="230"/>
      <c r="G45" s="230"/>
      <c r="H45" s="230"/>
      <c r="I45" s="230"/>
      <c r="J45" s="230"/>
      <c r="K45" s="211"/>
      <c r="L45" s="211"/>
      <c r="M45" s="211"/>
      <c r="N45" s="211"/>
      <c r="O45" s="296"/>
      <c r="P45" s="114"/>
    </row>
    <row r="46" spans="2:16" ht="16.5" customHeight="1" x14ac:dyDescent="0.3">
      <c r="B46" s="345" t="str">
        <f>+'PTO HORNILLA'!B15</f>
        <v>2.7</v>
      </c>
      <c r="C46" s="438" t="str">
        <f>+'PTO HORNILLA'!C15:D15</f>
        <v>Suministro e instalacion de plancha en hierro de fundicion gris de 29 cm de ancho por 56 cm de largo y 2 boquillas de 18,5 cm de diametro con sus respectivos discos de graduacion (resistentes a temperaturas de 500°c como minimo), dureza brinell mínimo 183, resistentes a temperaturas de 500 °c.</v>
      </c>
      <c r="D46" s="438"/>
      <c r="E46" s="438"/>
      <c r="F46" s="346" t="s">
        <v>509</v>
      </c>
      <c r="G46" s="347"/>
      <c r="H46" s="347"/>
      <c r="I46" s="348"/>
      <c r="J46" s="463" t="str">
        <f>+'PTO HORNILLA'!E15</f>
        <v>UND</v>
      </c>
      <c r="K46" s="444"/>
      <c r="L46" s="444"/>
      <c r="M46" s="373"/>
      <c r="N46" s="373"/>
      <c r="O46" s="443"/>
      <c r="P46" s="114"/>
    </row>
    <row r="47" spans="2:16" ht="16.5" x14ac:dyDescent="0.3">
      <c r="B47" s="345"/>
      <c r="C47" s="438"/>
      <c r="D47" s="438"/>
      <c r="E47" s="438"/>
      <c r="F47" s="349"/>
      <c r="G47" s="350"/>
      <c r="H47" s="350"/>
      <c r="I47" s="351"/>
      <c r="J47" s="382"/>
      <c r="K47" s="444"/>
      <c r="L47" s="444"/>
      <c r="M47" s="373"/>
      <c r="N47" s="373"/>
      <c r="O47" s="443"/>
      <c r="P47" s="114"/>
    </row>
    <row r="48" spans="2:16" ht="16.5" x14ac:dyDescent="0.3">
      <c r="B48" s="345"/>
      <c r="C48" s="438"/>
      <c r="D48" s="438"/>
      <c r="E48" s="438"/>
      <c r="F48" s="345" t="s">
        <v>388</v>
      </c>
      <c r="G48" s="345"/>
      <c r="H48" s="345">
        <v>2</v>
      </c>
      <c r="I48" s="345"/>
      <c r="J48" s="421">
        <v>2</v>
      </c>
      <c r="K48" s="212"/>
      <c r="L48" s="213"/>
      <c r="M48" s="373"/>
      <c r="N48" s="373"/>
      <c r="O48" s="443"/>
      <c r="P48" s="114"/>
    </row>
    <row r="49" spans="2:16" ht="16.5" x14ac:dyDescent="0.3">
      <c r="B49" s="345"/>
      <c r="C49" s="438"/>
      <c r="D49" s="438"/>
      <c r="E49" s="438"/>
      <c r="F49" s="345"/>
      <c r="G49" s="345"/>
      <c r="H49" s="345"/>
      <c r="I49" s="345"/>
      <c r="J49" s="421"/>
      <c r="K49" s="213"/>
      <c r="L49" s="213"/>
      <c r="M49" s="373"/>
      <c r="N49" s="373"/>
      <c r="O49" s="443"/>
      <c r="P49" s="114"/>
    </row>
    <row r="50" spans="2:16" ht="16.5" x14ac:dyDescent="0.3">
      <c r="B50" s="345"/>
      <c r="C50" s="438"/>
      <c r="D50" s="438"/>
      <c r="E50" s="438"/>
      <c r="F50" s="345"/>
      <c r="G50" s="345"/>
      <c r="H50" s="345"/>
      <c r="I50" s="345"/>
      <c r="J50" s="421"/>
      <c r="K50" s="213"/>
      <c r="L50" s="213"/>
      <c r="M50" s="373"/>
      <c r="N50" s="373"/>
      <c r="O50" s="443"/>
      <c r="P50" s="114"/>
    </row>
    <row r="51" spans="2:16" ht="16.5" x14ac:dyDescent="0.3">
      <c r="B51" s="345"/>
      <c r="C51" s="438"/>
      <c r="D51" s="438"/>
      <c r="E51" s="438"/>
      <c r="F51" s="345"/>
      <c r="G51" s="345"/>
      <c r="H51" s="345"/>
      <c r="I51" s="345"/>
      <c r="J51" s="421"/>
      <c r="K51" s="212"/>
      <c r="L51" s="213"/>
      <c r="M51" s="373"/>
      <c r="N51" s="373"/>
      <c r="O51" s="443"/>
      <c r="P51" s="114"/>
    </row>
    <row r="52" spans="2:16" ht="16.5" x14ac:dyDescent="0.3">
      <c r="B52" s="299"/>
      <c r="C52" s="356"/>
      <c r="D52" s="356"/>
      <c r="E52" s="356"/>
      <c r="F52" s="231"/>
      <c r="G52" s="231"/>
      <c r="H52" s="231"/>
      <c r="I52" s="231"/>
      <c r="J52" s="240"/>
      <c r="K52" s="212"/>
      <c r="L52" s="213"/>
      <c r="M52" s="373"/>
      <c r="N52" s="373"/>
      <c r="O52" s="443"/>
      <c r="P52" s="114"/>
    </row>
    <row r="53" spans="2:16" ht="16.5" x14ac:dyDescent="0.3">
      <c r="B53" s="297"/>
      <c r="C53" s="212"/>
      <c r="D53" s="212"/>
      <c r="E53" s="212"/>
      <c r="F53" s="212"/>
      <c r="G53" s="212"/>
      <c r="H53" s="212"/>
      <c r="I53" s="212"/>
      <c r="J53" s="383"/>
      <c r="K53" s="383"/>
      <c r="L53" s="214"/>
      <c r="M53" s="373"/>
      <c r="N53" s="373"/>
      <c r="O53" s="443"/>
      <c r="P53" s="114"/>
    </row>
    <row r="54" spans="2:16" ht="16.5" x14ac:dyDescent="0.3">
      <c r="B54" s="229"/>
      <c r="C54" s="230"/>
      <c r="D54" s="230"/>
      <c r="E54" s="230"/>
      <c r="F54" s="230"/>
      <c r="G54" s="230"/>
      <c r="H54" s="230"/>
      <c r="I54" s="230"/>
      <c r="J54" s="230"/>
      <c r="K54" s="211"/>
      <c r="L54" s="211"/>
      <c r="M54" s="211"/>
      <c r="N54" s="211"/>
      <c r="O54" s="296"/>
      <c r="P54" s="114"/>
    </row>
    <row r="55" spans="2:16" ht="16.5" customHeight="1" x14ac:dyDescent="0.3">
      <c r="B55" s="345" t="str">
        <f>+'PTO HORNILLA'!B16</f>
        <v>2.8</v>
      </c>
      <c r="C55" s="352" t="str">
        <f>+'PTO HORNILLA'!C16:D16</f>
        <v xml:space="preserve">Suministro e instalacion de escuadra en angulo de hierro de 1 1/4" x1/8 de 1,16 metos x 0.88 metros un tubo separador de 8 cm de 7/8 redondo calibre 18. peso aproximado 5.5 kilos. </v>
      </c>
      <c r="D55" s="353"/>
      <c r="E55" s="354"/>
      <c r="F55" s="346" t="s">
        <v>509</v>
      </c>
      <c r="G55" s="347"/>
      <c r="H55" s="347"/>
      <c r="I55" s="348"/>
      <c r="J55" s="382" t="s">
        <v>5</v>
      </c>
      <c r="K55" s="380"/>
      <c r="L55" s="380"/>
      <c r="M55" s="380"/>
      <c r="N55" s="211"/>
      <c r="O55" s="296"/>
      <c r="P55" s="114"/>
    </row>
    <row r="56" spans="2:16" ht="16.5" x14ac:dyDescent="0.3">
      <c r="B56" s="345"/>
      <c r="C56" s="355"/>
      <c r="D56" s="356"/>
      <c r="E56" s="357"/>
      <c r="F56" s="349"/>
      <c r="G56" s="350"/>
      <c r="H56" s="350"/>
      <c r="I56" s="351"/>
      <c r="J56" s="382"/>
      <c r="K56" s="380"/>
      <c r="L56" s="380"/>
      <c r="M56" s="380"/>
      <c r="N56" s="211"/>
      <c r="O56" s="296"/>
      <c r="P56" s="114"/>
    </row>
    <row r="57" spans="2:16" ht="16.5" x14ac:dyDescent="0.3">
      <c r="B57" s="345"/>
      <c r="C57" s="355"/>
      <c r="D57" s="356"/>
      <c r="E57" s="357"/>
      <c r="F57" s="425" t="s">
        <v>388</v>
      </c>
      <c r="G57" s="426"/>
      <c r="H57" s="421">
        <v>1</v>
      </c>
      <c r="I57" s="421"/>
      <c r="J57" s="345">
        <v>1</v>
      </c>
      <c r="K57" s="380"/>
      <c r="L57" s="380"/>
      <c r="M57" s="380"/>
      <c r="N57" s="211"/>
      <c r="O57" s="296"/>
      <c r="P57" s="114"/>
    </row>
    <row r="58" spans="2:16" ht="16.5" x14ac:dyDescent="0.3">
      <c r="B58" s="345"/>
      <c r="C58" s="355"/>
      <c r="D58" s="356"/>
      <c r="E58" s="357"/>
      <c r="F58" s="427"/>
      <c r="G58" s="428"/>
      <c r="H58" s="421"/>
      <c r="I58" s="421"/>
      <c r="J58" s="345"/>
      <c r="K58" s="380"/>
      <c r="L58" s="380"/>
      <c r="M58" s="380"/>
      <c r="N58" s="211"/>
      <c r="O58" s="296"/>
      <c r="P58" s="114"/>
    </row>
    <row r="59" spans="2:16" ht="16.5" x14ac:dyDescent="0.3">
      <c r="B59" s="345"/>
      <c r="C59" s="358"/>
      <c r="D59" s="359"/>
      <c r="E59" s="360"/>
      <c r="F59" s="429"/>
      <c r="G59" s="430"/>
      <c r="H59" s="421"/>
      <c r="I59" s="421"/>
      <c r="J59" s="345"/>
      <c r="K59" s="380"/>
      <c r="L59" s="380"/>
      <c r="M59" s="380"/>
      <c r="N59" s="211"/>
      <c r="O59" s="296"/>
      <c r="P59" s="114"/>
    </row>
    <row r="60" spans="2:16" ht="16.5" x14ac:dyDescent="0.3">
      <c r="B60" s="297"/>
      <c r="C60" s="300"/>
      <c r="D60" s="300"/>
      <c r="E60" s="300"/>
      <c r="F60" s="212"/>
      <c r="G60" s="301"/>
      <c r="H60" s="383"/>
      <c r="I60" s="383"/>
      <c r="J60" s="232"/>
      <c r="K60" s="380"/>
      <c r="L60" s="380"/>
      <c r="M60" s="380"/>
      <c r="N60" s="211"/>
      <c r="O60" s="296"/>
      <c r="P60" s="114"/>
    </row>
    <row r="61" spans="2:16" ht="16.5" x14ac:dyDescent="0.3">
      <c r="B61" s="229"/>
      <c r="C61" s="230"/>
      <c r="D61" s="230"/>
      <c r="E61" s="230"/>
      <c r="F61" s="230"/>
      <c r="G61" s="230"/>
      <c r="H61" s="230"/>
      <c r="I61" s="230"/>
      <c r="J61" s="230"/>
      <c r="K61" s="211"/>
      <c r="L61" s="211"/>
      <c r="M61" s="211"/>
      <c r="N61" s="211"/>
      <c r="O61" s="296"/>
      <c r="P61" s="114"/>
    </row>
    <row r="62" spans="2:16" ht="16.5" customHeight="1" x14ac:dyDescent="0.3">
      <c r="B62" s="345" t="str">
        <f>+'PTO HORNILLA'!B17</f>
        <v>2.9</v>
      </c>
      <c r="C62" s="438" t="str">
        <f>+'PTO HORNILLA'!C17:D17</f>
        <v>Suministro e instalacion de chimenea cilindro en lámina galvanizada calibre 20 de 12 cm de diámetro x 2.5 metros de tiro. Incluye gorro chino  de chimenea : construido en  lamina galvanizada calibre 20, y soportado con 3 varillas de 1/4 por 25 cm,  diámetro 35 cm, las varillas deber ir unidas entre si, con un aro en lamina calibre 18, con orificios de sujecion en los estremos para tornillos de 1,5 pulgadas por 1/4 de diametro con su respectiva tuerca.</v>
      </c>
      <c r="D62" s="438"/>
      <c r="E62" s="438"/>
      <c r="F62" s="346" t="s">
        <v>509</v>
      </c>
      <c r="G62" s="347"/>
      <c r="H62" s="347"/>
      <c r="I62" s="348"/>
      <c r="J62" s="382" t="s">
        <v>5</v>
      </c>
      <c r="K62" s="238"/>
      <c r="L62" s="238"/>
      <c r="M62" s="238"/>
      <c r="N62" s="238"/>
      <c r="O62" s="296"/>
      <c r="P62" s="114"/>
    </row>
    <row r="63" spans="2:16" ht="16.5" x14ac:dyDescent="0.3">
      <c r="B63" s="345"/>
      <c r="C63" s="438"/>
      <c r="D63" s="438"/>
      <c r="E63" s="438"/>
      <c r="F63" s="349"/>
      <c r="G63" s="350"/>
      <c r="H63" s="350"/>
      <c r="I63" s="351"/>
      <c r="J63" s="382"/>
      <c r="K63" s="238"/>
      <c r="L63" s="238"/>
      <c r="M63" s="238"/>
      <c r="N63" s="215"/>
      <c r="O63" s="296"/>
      <c r="P63" s="114"/>
    </row>
    <row r="64" spans="2:16" ht="16.5" x14ac:dyDescent="0.3">
      <c r="B64" s="345"/>
      <c r="C64" s="438"/>
      <c r="D64" s="438"/>
      <c r="E64" s="438"/>
      <c r="F64" s="345" t="s">
        <v>388</v>
      </c>
      <c r="G64" s="345"/>
      <c r="H64" s="345">
        <v>1</v>
      </c>
      <c r="I64" s="345"/>
      <c r="J64" s="345">
        <v>1</v>
      </c>
      <c r="K64" s="238"/>
      <c r="L64" s="238"/>
      <c r="M64" s="238"/>
      <c r="N64" s="215"/>
      <c r="O64" s="296"/>
      <c r="P64" s="114"/>
    </row>
    <row r="65" spans="2:16" ht="16.5" x14ac:dyDescent="0.3">
      <c r="B65" s="345"/>
      <c r="C65" s="438"/>
      <c r="D65" s="438"/>
      <c r="E65" s="438"/>
      <c r="F65" s="345"/>
      <c r="G65" s="345"/>
      <c r="H65" s="345"/>
      <c r="I65" s="345"/>
      <c r="J65" s="345"/>
      <c r="K65" s="238"/>
      <c r="L65" s="238"/>
      <c r="M65" s="238"/>
      <c r="N65" s="215"/>
      <c r="O65" s="296"/>
      <c r="P65" s="114"/>
    </row>
    <row r="66" spans="2:16" ht="16.5" x14ac:dyDescent="0.3">
      <c r="B66" s="345"/>
      <c r="C66" s="438"/>
      <c r="D66" s="438"/>
      <c r="E66" s="438"/>
      <c r="F66" s="345"/>
      <c r="G66" s="345"/>
      <c r="H66" s="345"/>
      <c r="I66" s="345"/>
      <c r="J66" s="345"/>
      <c r="K66" s="238"/>
      <c r="L66" s="238"/>
      <c r="M66" s="238"/>
      <c r="N66" s="215"/>
      <c r="O66" s="296"/>
      <c r="P66" s="114"/>
    </row>
    <row r="67" spans="2:16" ht="16.5" x14ac:dyDescent="0.3">
      <c r="B67" s="345"/>
      <c r="C67" s="438"/>
      <c r="D67" s="438"/>
      <c r="E67" s="438"/>
      <c r="F67" s="345"/>
      <c r="G67" s="345"/>
      <c r="H67" s="345"/>
      <c r="I67" s="345"/>
      <c r="J67" s="345"/>
      <c r="K67" s="238"/>
      <c r="L67" s="238"/>
      <c r="M67" s="238"/>
      <c r="N67" s="215"/>
      <c r="O67" s="296"/>
      <c r="P67" s="114"/>
    </row>
    <row r="68" spans="2:16" ht="16.5" x14ac:dyDescent="0.3">
      <c r="B68" s="345"/>
      <c r="C68" s="438"/>
      <c r="D68" s="438"/>
      <c r="E68" s="438"/>
      <c r="F68" s="345"/>
      <c r="G68" s="345"/>
      <c r="H68" s="345"/>
      <c r="I68" s="345"/>
      <c r="J68" s="345"/>
      <c r="K68" s="238"/>
      <c r="L68" s="215"/>
      <c r="M68" s="238"/>
      <c r="N68" s="215"/>
      <c r="O68" s="296"/>
      <c r="P68" s="114"/>
    </row>
    <row r="69" spans="2:16" ht="16.5" x14ac:dyDescent="0.3">
      <c r="B69" s="345"/>
      <c r="C69" s="438"/>
      <c r="D69" s="438"/>
      <c r="E69" s="438"/>
      <c r="F69" s="345"/>
      <c r="G69" s="345"/>
      <c r="H69" s="345"/>
      <c r="I69" s="345"/>
      <c r="J69" s="345"/>
      <c r="K69" s="238"/>
      <c r="L69" s="238"/>
      <c r="M69" s="238"/>
      <c r="N69" s="215"/>
      <c r="O69" s="296"/>
      <c r="P69" s="114"/>
    </row>
    <row r="70" spans="2:16" ht="16.5" x14ac:dyDescent="0.3">
      <c r="B70" s="345"/>
      <c r="C70" s="438"/>
      <c r="D70" s="438"/>
      <c r="E70" s="438"/>
      <c r="F70" s="345"/>
      <c r="G70" s="345"/>
      <c r="H70" s="345"/>
      <c r="I70" s="345"/>
      <c r="J70" s="345"/>
      <c r="K70" s="238"/>
      <c r="L70" s="238"/>
      <c r="M70" s="238"/>
      <c r="N70" s="238"/>
      <c r="O70" s="302"/>
      <c r="P70" s="114"/>
    </row>
    <row r="71" spans="2:16" ht="16.5" x14ac:dyDescent="0.3">
      <c r="B71" s="299"/>
      <c r="C71" s="373"/>
      <c r="D71" s="373"/>
      <c r="E71" s="373"/>
      <c r="F71" s="231"/>
      <c r="G71" s="231"/>
      <c r="H71" s="122"/>
      <c r="I71" s="231"/>
      <c r="J71" s="231"/>
      <c r="K71" s="238"/>
      <c r="L71" s="238"/>
      <c r="M71" s="238"/>
      <c r="N71" s="238"/>
      <c r="O71" s="302"/>
      <c r="P71" s="114"/>
    </row>
    <row r="72" spans="2:16" ht="16.5" x14ac:dyDescent="0.3">
      <c r="B72" s="299"/>
      <c r="C72" s="373"/>
      <c r="D72" s="373"/>
      <c r="E72" s="373"/>
      <c r="F72" s="212"/>
      <c r="G72" s="212"/>
      <c r="H72" s="122"/>
      <c r="I72" s="212"/>
      <c r="J72" s="231"/>
      <c r="K72" s="238"/>
      <c r="L72" s="238"/>
      <c r="M72" s="238"/>
      <c r="N72" s="238"/>
      <c r="O72" s="296"/>
      <c r="P72" s="114"/>
    </row>
    <row r="73" spans="2:16" ht="16.5" x14ac:dyDescent="0.3">
      <c r="B73" s="297"/>
      <c r="C73" s="212"/>
      <c r="D73" s="212"/>
      <c r="E73" s="212"/>
      <c r="F73" s="212"/>
      <c r="G73" s="212"/>
      <c r="H73" s="122"/>
      <c r="I73" s="212"/>
      <c r="J73" s="212"/>
      <c r="K73" s="238"/>
      <c r="L73" s="238"/>
      <c r="M73" s="238"/>
      <c r="N73" s="238"/>
      <c r="O73" s="296"/>
      <c r="P73" s="114"/>
    </row>
    <row r="74" spans="2:16" ht="16.5" x14ac:dyDescent="0.3">
      <c r="B74" s="229"/>
      <c r="C74" s="230"/>
      <c r="D74" s="230"/>
      <c r="E74" s="230"/>
      <c r="F74" s="230"/>
      <c r="G74" s="230"/>
      <c r="H74" s="230"/>
      <c r="I74" s="230"/>
      <c r="J74" s="230"/>
      <c r="K74" s="238"/>
      <c r="L74" s="238"/>
      <c r="M74" s="238"/>
      <c r="N74" s="238"/>
      <c r="O74" s="296"/>
      <c r="P74" s="114"/>
    </row>
    <row r="75" spans="2:16" ht="16.5" customHeight="1" x14ac:dyDescent="0.3">
      <c r="B75" s="370" t="s">
        <v>379</v>
      </c>
      <c r="C75" s="352" t="str">
        <f>+'PTO HORNILLA'!C18:D18</f>
        <v>Suministro e instalacion de barra de acero para soporte de planchas corrugada de 12mm, para soporte de planchas (6 m)</v>
      </c>
      <c r="D75" s="353"/>
      <c r="E75" s="354"/>
      <c r="F75" s="346" t="s">
        <v>509</v>
      </c>
      <c r="G75" s="347"/>
      <c r="H75" s="347"/>
      <c r="I75" s="348"/>
      <c r="J75" s="382" t="s">
        <v>478</v>
      </c>
      <c r="K75" s="383"/>
      <c r="L75" s="383"/>
      <c r="M75" s="380"/>
      <c r="N75" s="380"/>
      <c r="O75" s="381"/>
      <c r="P75" s="114"/>
    </row>
    <row r="76" spans="2:16" ht="16.5" x14ac:dyDescent="0.3">
      <c r="B76" s="371"/>
      <c r="C76" s="355"/>
      <c r="D76" s="356"/>
      <c r="E76" s="357"/>
      <c r="F76" s="349"/>
      <c r="G76" s="350"/>
      <c r="H76" s="350"/>
      <c r="I76" s="351"/>
      <c r="J76" s="382"/>
      <c r="K76" s="383"/>
      <c r="L76" s="383"/>
      <c r="M76" s="380"/>
      <c r="N76" s="380"/>
      <c r="O76" s="381"/>
      <c r="P76" s="114"/>
    </row>
    <row r="77" spans="2:16" ht="16.5" x14ac:dyDescent="0.3">
      <c r="B77" s="371"/>
      <c r="C77" s="355"/>
      <c r="D77" s="356"/>
      <c r="E77" s="357"/>
      <c r="F77" s="361" t="s">
        <v>388</v>
      </c>
      <c r="G77" s="362"/>
      <c r="H77" s="365">
        <v>1.1908088030856501</v>
      </c>
      <c r="I77" s="366"/>
      <c r="J77" s="369">
        <v>1.1908088030856501</v>
      </c>
      <c r="K77" s="232"/>
      <c r="L77" s="232"/>
      <c r="M77" s="380"/>
      <c r="N77" s="380"/>
      <c r="O77" s="381"/>
      <c r="P77" s="114"/>
    </row>
    <row r="78" spans="2:16" ht="16.5" x14ac:dyDescent="0.3">
      <c r="B78" s="372"/>
      <c r="C78" s="358"/>
      <c r="D78" s="359"/>
      <c r="E78" s="360"/>
      <c r="F78" s="363"/>
      <c r="G78" s="364"/>
      <c r="H78" s="367"/>
      <c r="I78" s="368"/>
      <c r="J78" s="369"/>
      <c r="K78" s="232"/>
      <c r="L78" s="232"/>
      <c r="M78" s="380"/>
      <c r="N78" s="380"/>
      <c r="O78" s="381"/>
      <c r="P78" s="114"/>
    </row>
    <row r="79" spans="2:16" ht="16.5" x14ac:dyDescent="0.3">
      <c r="B79" s="229"/>
      <c r="C79" s="230"/>
      <c r="D79" s="230"/>
      <c r="E79" s="230"/>
      <c r="F79" s="230"/>
      <c r="G79" s="230"/>
      <c r="H79" s="230"/>
      <c r="I79" s="230"/>
      <c r="J79" s="230"/>
      <c r="K79" s="211"/>
      <c r="L79" s="303"/>
      <c r="M79" s="303"/>
      <c r="N79" s="303"/>
      <c r="O79" s="296"/>
      <c r="P79" s="114"/>
    </row>
    <row r="80" spans="2:16" x14ac:dyDescent="0.25">
      <c r="B80" s="293"/>
      <c r="C80" s="294"/>
      <c r="D80" s="294"/>
      <c r="E80" s="294"/>
      <c r="F80" s="294"/>
      <c r="G80" s="294"/>
      <c r="H80" s="294"/>
      <c r="I80" s="294"/>
      <c r="J80" s="294"/>
      <c r="K80" s="294"/>
      <c r="L80" s="304"/>
      <c r="M80" s="294"/>
      <c r="N80" s="294"/>
      <c r="O80" s="295"/>
    </row>
    <row r="81" spans="2:15" x14ac:dyDescent="0.25">
      <c r="B81" s="293"/>
      <c r="C81" s="294"/>
      <c r="D81" s="294"/>
      <c r="E81" s="294"/>
      <c r="F81" s="294"/>
      <c r="G81" s="294"/>
      <c r="H81" s="294"/>
      <c r="I81" s="294"/>
      <c r="J81" s="294"/>
      <c r="K81" s="294"/>
      <c r="L81" s="294"/>
      <c r="M81" s="294"/>
      <c r="N81" s="294"/>
      <c r="O81" s="295"/>
    </row>
    <row r="82" spans="2:15" x14ac:dyDescent="0.25">
      <c r="B82" s="457" t="s">
        <v>380</v>
      </c>
      <c r="C82" s="377" t="str">
        <f>+'PTO HORNILLA'!C20:D20</f>
        <v xml:space="preserve">Mamposteria en ladrillo prensado a la vista 6x12x25 cm </v>
      </c>
      <c r="D82" s="378"/>
      <c r="E82" s="379"/>
      <c r="F82" s="374" t="s">
        <v>509</v>
      </c>
      <c r="G82" s="375"/>
      <c r="H82" s="375"/>
      <c r="I82" s="375"/>
      <c r="J82" s="376"/>
      <c r="K82" s="294"/>
      <c r="L82" s="294"/>
      <c r="M82" s="294"/>
      <c r="N82" s="294"/>
      <c r="O82" s="295"/>
    </row>
    <row r="83" spans="2:15" ht="75" x14ac:dyDescent="0.25">
      <c r="B83" s="458"/>
      <c r="C83" s="460" t="s">
        <v>516</v>
      </c>
      <c r="D83" s="461"/>
      <c r="E83" s="462"/>
      <c r="F83" s="218" t="s">
        <v>512</v>
      </c>
      <c r="G83" s="218" t="s">
        <v>513</v>
      </c>
      <c r="H83" s="218" t="s">
        <v>514</v>
      </c>
      <c r="I83" s="218" t="s">
        <v>515</v>
      </c>
      <c r="J83" s="218" t="s">
        <v>517</v>
      </c>
      <c r="K83" s="294"/>
      <c r="L83" s="294"/>
      <c r="M83" s="294"/>
      <c r="N83" s="294"/>
      <c r="O83" s="295"/>
    </row>
    <row r="84" spans="2:15" x14ac:dyDescent="0.25">
      <c r="B84" s="459"/>
      <c r="C84" s="460" t="s">
        <v>528</v>
      </c>
      <c r="D84" s="462"/>
      <c r="E84" s="218">
        <f>+F84+G84</f>
        <v>2.96</v>
      </c>
      <c r="F84" s="218">
        <f>0.84+0.84</f>
        <v>1.68</v>
      </c>
      <c r="G84" s="218">
        <f>0.64+0.64</f>
        <v>1.28</v>
      </c>
      <c r="H84" s="219">
        <f>+(1/(0.25+0.015))*(0.06+0.015)</f>
        <v>0.28301886792452824</v>
      </c>
      <c r="I84" s="220">
        <f>29+(37*5%)</f>
        <v>30.85</v>
      </c>
      <c r="J84" s="220">
        <f>+(F84+G84)*I84</f>
        <v>91.316000000000003</v>
      </c>
      <c r="K84" s="294"/>
      <c r="L84" s="294"/>
      <c r="M84" s="294"/>
      <c r="N84" s="294"/>
      <c r="O84" s="295"/>
    </row>
    <row r="85" spans="2:15" x14ac:dyDescent="0.25">
      <c r="B85" s="293"/>
      <c r="C85" s="294"/>
      <c r="D85" s="294"/>
      <c r="E85" s="294"/>
      <c r="F85" s="294"/>
      <c r="G85" s="294"/>
      <c r="H85" s="294"/>
      <c r="I85" s="294"/>
      <c r="J85" s="294"/>
      <c r="K85" s="294"/>
      <c r="L85" s="294"/>
      <c r="M85" s="294"/>
      <c r="N85" s="294"/>
      <c r="O85" s="295"/>
    </row>
    <row r="86" spans="2:15" x14ac:dyDescent="0.25">
      <c r="B86" s="293"/>
      <c r="C86" s="294"/>
      <c r="D86" s="294"/>
      <c r="E86" s="294"/>
      <c r="F86" s="294"/>
      <c r="G86" s="294"/>
      <c r="H86" s="294"/>
      <c r="I86" s="294"/>
      <c r="J86" s="294"/>
      <c r="K86" s="294"/>
      <c r="L86" s="294"/>
      <c r="M86" s="294"/>
      <c r="N86" s="294"/>
      <c r="O86" s="295"/>
    </row>
    <row r="87" spans="2:15" x14ac:dyDescent="0.25">
      <c r="B87" s="293"/>
      <c r="C87" s="294"/>
      <c r="D87" s="294"/>
      <c r="E87" s="294"/>
      <c r="F87" s="294"/>
      <c r="G87" s="294"/>
      <c r="H87" s="294"/>
      <c r="I87" s="294"/>
      <c r="J87" s="294"/>
      <c r="K87" s="294"/>
      <c r="L87" s="294"/>
      <c r="M87" s="294"/>
      <c r="N87" s="294"/>
      <c r="O87" s="295"/>
    </row>
    <row r="88" spans="2:15" x14ac:dyDescent="0.25">
      <c r="B88" s="293"/>
      <c r="C88" s="294"/>
      <c r="D88" s="294"/>
      <c r="E88" s="294"/>
      <c r="F88" s="294"/>
      <c r="G88" s="294"/>
      <c r="H88" s="294"/>
      <c r="I88" s="294"/>
      <c r="J88" s="294"/>
      <c r="K88" s="294"/>
      <c r="L88" s="294"/>
      <c r="M88" s="294"/>
      <c r="N88" s="294"/>
      <c r="O88" s="295"/>
    </row>
    <row r="89" spans="2:15" x14ac:dyDescent="0.25">
      <c r="B89" s="457" t="s">
        <v>366</v>
      </c>
      <c r="C89" s="377" t="str">
        <f>+'PTO HORNILLA'!C21:D21</f>
        <v>Mamposteria ladrillo TOLETE comun 6x12x25 cm</v>
      </c>
      <c r="D89" s="378"/>
      <c r="E89" s="379"/>
      <c r="F89" s="374" t="s">
        <v>509</v>
      </c>
      <c r="G89" s="375"/>
      <c r="H89" s="375"/>
      <c r="I89" s="375"/>
      <c r="J89" s="376"/>
      <c r="K89" s="294"/>
      <c r="L89" s="294"/>
      <c r="M89" s="294"/>
      <c r="N89" s="294"/>
      <c r="O89" s="295"/>
    </row>
    <row r="90" spans="2:15" ht="75" x14ac:dyDescent="0.25">
      <c r="B90" s="458"/>
      <c r="C90" s="465" t="s">
        <v>518</v>
      </c>
      <c r="D90" s="466"/>
      <c r="E90" s="467"/>
      <c r="F90" s="216"/>
      <c r="G90" s="218" t="s">
        <v>511</v>
      </c>
      <c r="H90" s="218" t="s">
        <v>514</v>
      </c>
      <c r="I90" s="218" t="s">
        <v>515</v>
      </c>
      <c r="J90" s="218" t="s">
        <v>517</v>
      </c>
      <c r="K90" s="294"/>
      <c r="L90" s="294"/>
      <c r="M90" s="294"/>
      <c r="N90" s="294"/>
      <c r="O90" s="295"/>
    </row>
    <row r="91" spans="2:15" x14ac:dyDescent="0.25">
      <c r="B91" s="459"/>
      <c r="C91" s="468"/>
      <c r="D91" s="469"/>
      <c r="E91" s="470"/>
      <c r="F91" s="216"/>
      <c r="G91" s="218">
        <f>(1.16*0.85)*2</f>
        <v>1.9719999999999998</v>
      </c>
      <c r="H91" s="219">
        <f>+(1/(0.25+0.015))*(0.06+0.015)</f>
        <v>0.28301886792452824</v>
      </c>
      <c r="I91" s="220">
        <f>29+(37*5%)</f>
        <v>30.85</v>
      </c>
      <c r="J91" s="220">
        <f>+(G91)*I91</f>
        <v>60.836199999999998</v>
      </c>
      <c r="K91" s="294"/>
      <c r="L91" s="294"/>
      <c r="M91" s="294"/>
      <c r="N91" s="294"/>
      <c r="O91" s="295"/>
    </row>
    <row r="92" spans="2:15" x14ac:dyDescent="0.25">
      <c r="B92" s="293"/>
      <c r="C92" s="294"/>
      <c r="D92" s="294"/>
      <c r="E92" s="294"/>
      <c r="F92" s="294"/>
      <c r="G92" s="294"/>
      <c r="H92" s="294"/>
      <c r="I92" s="294"/>
      <c r="J92" s="294"/>
      <c r="K92" s="294"/>
      <c r="L92" s="294"/>
      <c r="M92" s="294"/>
      <c r="N92" s="294"/>
      <c r="O92" s="295"/>
    </row>
    <row r="93" spans="2:15" x14ac:dyDescent="0.25">
      <c r="B93" s="293"/>
      <c r="C93" s="294"/>
      <c r="D93" s="294"/>
      <c r="E93" s="294"/>
      <c r="F93" s="294"/>
      <c r="G93" s="294"/>
      <c r="H93" s="294"/>
      <c r="I93" s="294"/>
      <c r="J93" s="294"/>
      <c r="K93" s="294"/>
      <c r="L93" s="294"/>
      <c r="M93" s="294"/>
      <c r="N93" s="294"/>
      <c r="O93" s="295"/>
    </row>
    <row r="94" spans="2:15" x14ac:dyDescent="0.25">
      <c r="B94" s="457" t="s">
        <v>367</v>
      </c>
      <c r="C94" s="460" t="str">
        <f>+'PTO HORNILLA'!C22:D22</f>
        <v>Suministro e instalacion de tableta vitrificada lisa irial 25 cm x25 cm</v>
      </c>
      <c r="D94" s="461"/>
      <c r="E94" s="462"/>
      <c r="F94" s="374" t="s">
        <v>509</v>
      </c>
      <c r="G94" s="375"/>
      <c r="H94" s="375"/>
      <c r="I94" s="375"/>
      <c r="J94" s="376"/>
      <c r="K94" s="294"/>
      <c r="L94" s="294"/>
      <c r="M94" s="294"/>
      <c r="N94" s="294"/>
      <c r="O94" s="295"/>
    </row>
    <row r="95" spans="2:15" x14ac:dyDescent="0.25">
      <c r="B95" s="458"/>
      <c r="C95" s="465" t="s">
        <v>521</v>
      </c>
      <c r="D95" s="466"/>
      <c r="E95" s="467"/>
      <c r="F95" s="217"/>
      <c r="G95" s="217" t="s">
        <v>511</v>
      </c>
      <c r="H95" s="217" t="s">
        <v>522</v>
      </c>
      <c r="I95" s="460" t="s">
        <v>523</v>
      </c>
      <c r="J95" s="462"/>
      <c r="K95" s="294"/>
      <c r="L95" s="294"/>
      <c r="M95" s="294"/>
      <c r="N95" s="294"/>
      <c r="O95" s="295"/>
    </row>
    <row r="96" spans="2:15" x14ac:dyDescent="0.25">
      <c r="B96" s="459"/>
      <c r="C96" s="468"/>
      <c r="D96" s="469"/>
      <c r="E96" s="470"/>
      <c r="F96" s="217"/>
      <c r="G96" s="217">
        <f>0.8-0.16-0.16-0.056</f>
        <v>0.42399999999999999</v>
      </c>
      <c r="H96" s="217">
        <f>0.25*0.25</f>
        <v>6.25E-2</v>
      </c>
      <c r="I96" s="377">
        <f>+G96/H96</f>
        <v>6.7839999999999998</v>
      </c>
      <c r="J96" s="379"/>
      <c r="K96" s="294"/>
      <c r="L96" s="294"/>
      <c r="M96" s="294"/>
      <c r="N96" s="294"/>
      <c r="O96" s="295"/>
    </row>
    <row r="97" spans="2:15" x14ac:dyDescent="0.25">
      <c r="B97" s="293"/>
      <c r="C97" s="294"/>
      <c r="D97" s="294"/>
      <c r="E97" s="294"/>
      <c r="F97" s="294"/>
      <c r="G97" s="294"/>
      <c r="H97" s="294"/>
      <c r="I97" s="294"/>
      <c r="J97" s="294"/>
      <c r="K97" s="294"/>
      <c r="L97" s="294"/>
      <c r="M97" s="294"/>
      <c r="N97" s="294"/>
      <c r="O97" s="295"/>
    </row>
    <row r="98" spans="2:15" x14ac:dyDescent="0.25">
      <c r="B98" s="344" t="s">
        <v>50</v>
      </c>
      <c r="C98" s="344"/>
      <c r="D98" s="344"/>
      <c r="E98" s="344"/>
      <c r="F98" s="344"/>
      <c r="G98" s="344"/>
      <c r="H98" s="344"/>
      <c r="I98" s="344" t="s">
        <v>531</v>
      </c>
      <c r="J98" s="344"/>
      <c r="K98" s="344"/>
      <c r="L98" s="344"/>
      <c r="M98" s="344"/>
      <c r="N98" s="344"/>
      <c r="O98" s="344"/>
    </row>
    <row r="99" spans="2:15" x14ac:dyDescent="0.25">
      <c r="B99" s="344" t="s">
        <v>51</v>
      </c>
      <c r="C99" s="344"/>
      <c r="D99" s="344"/>
      <c r="E99" s="344"/>
      <c r="F99" s="344"/>
      <c r="G99" s="344"/>
      <c r="H99" s="344"/>
      <c r="I99" s="344" t="s">
        <v>532</v>
      </c>
      <c r="J99" s="344"/>
      <c r="K99" s="344"/>
      <c r="L99" s="344"/>
      <c r="M99" s="344"/>
      <c r="N99" s="344"/>
      <c r="O99" s="344"/>
    </row>
    <row r="100" spans="2:15" x14ac:dyDescent="0.25">
      <c r="B100" s="344" t="s">
        <v>26</v>
      </c>
      <c r="C100" s="344"/>
      <c r="D100" s="344"/>
      <c r="E100" s="344"/>
      <c r="F100" s="344"/>
      <c r="G100" s="344"/>
      <c r="H100" s="344"/>
      <c r="I100" s="344" t="s">
        <v>26</v>
      </c>
      <c r="J100" s="344"/>
      <c r="K100" s="344"/>
      <c r="L100" s="344"/>
      <c r="M100" s="344"/>
      <c r="N100" s="344"/>
      <c r="O100" s="344"/>
    </row>
  </sheetData>
  <mergeCells count="112">
    <mergeCell ref="F94:J94"/>
    <mergeCell ref="I95:J95"/>
    <mergeCell ref="I96:J96"/>
    <mergeCell ref="B89:B91"/>
    <mergeCell ref="C89:E89"/>
    <mergeCell ref="F89:J89"/>
    <mergeCell ref="C90:E91"/>
    <mergeCell ref="B94:B96"/>
    <mergeCell ref="B8:B10"/>
    <mergeCell ref="C8:E10"/>
    <mergeCell ref="F8:J9"/>
    <mergeCell ref="K8:K9"/>
    <mergeCell ref="B12:B14"/>
    <mergeCell ref="C12:E14"/>
    <mergeCell ref="F12:J13"/>
    <mergeCell ref="K12:K13"/>
    <mergeCell ref="F14:H14"/>
    <mergeCell ref="B32:B34"/>
    <mergeCell ref="C32:E34"/>
    <mergeCell ref="F32:J33"/>
    <mergeCell ref="C36:E38"/>
    <mergeCell ref="B36:B38"/>
    <mergeCell ref="B46:B51"/>
    <mergeCell ref="B82:B84"/>
    <mergeCell ref="C83:E83"/>
    <mergeCell ref="C84:D84"/>
    <mergeCell ref="J40:J41"/>
    <mergeCell ref="B55:B59"/>
    <mergeCell ref="C71:E71"/>
    <mergeCell ref="C62:E70"/>
    <mergeCell ref="F62:I63"/>
    <mergeCell ref="F64:G70"/>
    <mergeCell ref="J55:J56"/>
    <mergeCell ref="C52:E52"/>
    <mergeCell ref="J53:K53"/>
    <mergeCell ref="J46:J47"/>
    <mergeCell ref="K46:K47"/>
    <mergeCell ref="J62:J63"/>
    <mergeCell ref="K55:M60"/>
    <mergeCell ref="H60:I60"/>
    <mergeCell ref="C55:E59"/>
    <mergeCell ref="F55:I56"/>
    <mergeCell ref="F57:G59"/>
    <mergeCell ref="H57:I59"/>
    <mergeCell ref="J57:J59"/>
    <mergeCell ref="L16:N20"/>
    <mergeCell ref="C25:E29"/>
    <mergeCell ref="C16:E20"/>
    <mergeCell ref="K25:K26"/>
    <mergeCell ref="K32:K33"/>
    <mergeCell ref="F34:H34"/>
    <mergeCell ref="F36:I37"/>
    <mergeCell ref="J36:J37"/>
    <mergeCell ref="I30:J30"/>
    <mergeCell ref="K16:K17"/>
    <mergeCell ref="C46:E51"/>
    <mergeCell ref="F46:I47"/>
    <mergeCell ref="F48:G51"/>
    <mergeCell ref="H48:I51"/>
    <mergeCell ref="C43:E43"/>
    <mergeCell ref="C44:E44"/>
    <mergeCell ref="M46:O53"/>
    <mergeCell ref="L46:L47"/>
    <mergeCell ref="J48:J51"/>
    <mergeCell ref="B1:C1"/>
    <mergeCell ref="B2:C2"/>
    <mergeCell ref="D1:O1"/>
    <mergeCell ref="D2:O2"/>
    <mergeCell ref="B4:K6"/>
    <mergeCell ref="F40:I41"/>
    <mergeCell ref="F38:G38"/>
    <mergeCell ref="H38:I38"/>
    <mergeCell ref="F42:G42"/>
    <mergeCell ref="H42:I42"/>
    <mergeCell ref="C40:E42"/>
    <mergeCell ref="I14:J14"/>
    <mergeCell ref="F16:J17"/>
    <mergeCell ref="F18:H20"/>
    <mergeCell ref="I18:J20"/>
    <mergeCell ref="K18:K20"/>
    <mergeCell ref="F25:J26"/>
    <mergeCell ref="F27:H29"/>
    <mergeCell ref="I27:J29"/>
    <mergeCell ref="K27:K29"/>
    <mergeCell ref="I34:J34"/>
    <mergeCell ref="B40:B42"/>
    <mergeCell ref="B25:B29"/>
    <mergeCell ref="B16:B20"/>
    <mergeCell ref="B98:H98"/>
    <mergeCell ref="B99:H99"/>
    <mergeCell ref="B100:H100"/>
    <mergeCell ref="I98:O98"/>
    <mergeCell ref="I99:O99"/>
    <mergeCell ref="I100:O100"/>
    <mergeCell ref="B62:B70"/>
    <mergeCell ref="F75:I76"/>
    <mergeCell ref="C75:E78"/>
    <mergeCell ref="F77:G78"/>
    <mergeCell ref="H77:I78"/>
    <mergeCell ref="J77:J78"/>
    <mergeCell ref="B75:B78"/>
    <mergeCell ref="C72:E72"/>
    <mergeCell ref="F82:J82"/>
    <mergeCell ref="C82:E82"/>
    <mergeCell ref="J64:J70"/>
    <mergeCell ref="H64:I70"/>
    <mergeCell ref="M75:O78"/>
    <mergeCell ref="J75:J76"/>
    <mergeCell ref="K75:K76"/>
    <mergeCell ref="L75:L76"/>
    <mergeCell ref="C95:E96"/>
    <mergeCell ref="C94:E94"/>
  </mergeCells>
  <printOptions horizontalCentered="1" verticalCentered="1"/>
  <pageMargins left="0.23622047244094491" right="0.23622047244094491" top="0.74803149606299213" bottom="0.74803149606299213" header="0.31496062992125984" footer="0.31496062992125984"/>
  <pageSetup scale="3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L57"/>
  <sheetViews>
    <sheetView view="pageBreakPreview" zoomScaleNormal="100" zoomScaleSheetLayoutView="100" workbookViewId="0">
      <selection activeCell="C17" sqref="C17:D17"/>
    </sheetView>
  </sheetViews>
  <sheetFormatPr baseColWidth="10" defaultRowHeight="15" x14ac:dyDescent="0.25"/>
  <cols>
    <col min="2" max="2" width="5.5703125" style="113" bestFit="1" customWidth="1"/>
    <col min="4" max="4" width="56.28515625" customWidth="1"/>
    <col min="5" max="5" width="9.42578125" style="61" customWidth="1"/>
    <col min="6" max="6" width="10.42578125" style="61" bestFit="1" customWidth="1"/>
    <col min="7" max="7" width="14.140625" style="61" bestFit="1" customWidth="1"/>
    <col min="8" max="8" width="17.140625" style="61" bestFit="1" customWidth="1"/>
    <col min="9" max="9" width="14" bestFit="1" customWidth="1"/>
    <col min="10" max="10" width="15" bestFit="1" customWidth="1"/>
  </cols>
  <sheetData>
    <row r="1" spans="2:12" ht="15.75" thickBot="1" x14ac:dyDescent="0.3"/>
    <row r="2" spans="2:12" ht="34.5" customHeight="1" x14ac:dyDescent="0.25">
      <c r="B2" s="473" t="s">
        <v>0</v>
      </c>
      <c r="C2" s="474"/>
      <c r="D2" s="475" t="s">
        <v>527</v>
      </c>
      <c r="E2" s="476"/>
      <c r="F2" s="476"/>
      <c r="G2" s="476"/>
      <c r="H2" s="477"/>
      <c r="I2" s="236"/>
    </row>
    <row r="3" spans="2:12" ht="16.5" x14ac:dyDescent="0.25">
      <c r="B3" s="478" t="s">
        <v>1</v>
      </c>
      <c r="C3" s="479"/>
      <c r="D3" s="479" t="s">
        <v>2</v>
      </c>
      <c r="E3" s="479"/>
      <c r="F3" s="479"/>
      <c r="G3" s="479"/>
      <c r="H3" s="480"/>
    </row>
    <row r="4" spans="2:12" ht="16.5" x14ac:dyDescent="0.3">
      <c r="B4" s="252"/>
      <c r="C4" s="239"/>
      <c r="D4" s="239"/>
      <c r="E4" s="253"/>
      <c r="F4" s="253"/>
      <c r="G4" s="253"/>
      <c r="H4" s="254"/>
    </row>
    <row r="5" spans="2:12" ht="16.5" x14ac:dyDescent="0.25">
      <c r="B5" s="280" t="s">
        <v>3</v>
      </c>
      <c r="C5" s="481" t="s">
        <v>4</v>
      </c>
      <c r="D5" s="481"/>
      <c r="E5" s="281" t="s">
        <v>5</v>
      </c>
      <c r="F5" s="281" t="s">
        <v>6</v>
      </c>
      <c r="G5" s="282" t="s">
        <v>7</v>
      </c>
      <c r="H5" s="283" t="s">
        <v>8</v>
      </c>
    </row>
    <row r="6" spans="2:12" ht="16.5" x14ac:dyDescent="0.25">
      <c r="B6" s="284">
        <v>1</v>
      </c>
      <c r="C6" s="471" t="s">
        <v>9</v>
      </c>
      <c r="D6" s="472"/>
      <c r="E6" s="285"/>
      <c r="F6" s="286"/>
      <c r="G6" s="286"/>
      <c r="H6" s="287"/>
      <c r="K6" t="s">
        <v>59</v>
      </c>
    </row>
    <row r="7" spans="2:12" ht="16.5" x14ac:dyDescent="0.25">
      <c r="B7" s="259" t="str">
        <f>+'1.1'!C6</f>
        <v>1.1</v>
      </c>
      <c r="C7" s="484" t="s">
        <v>11</v>
      </c>
      <c r="D7" s="484"/>
      <c r="E7" s="260" t="str">
        <f>+'1.1'!M5</f>
        <v>M2</v>
      </c>
      <c r="F7" s="119">
        <f>+(CANTIDADES!K10)*132</f>
        <v>134.7456</v>
      </c>
      <c r="G7" s="261">
        <f>+'1.1'!M40</f>
        <v>6247.2727272727279</v>
      </c>
      <c r="H7" s="262">
        <f>+F7*G7</f>
        <v>841792.5120000001</v>
      </c>
    </row>
    <row r="8" spans="2:12" ht="16.5" x14ac:dyDescent="0.3">
      <c r="B8" s="288" t="s">
        <v>362</v>
      </c>
      <c r="C8" s="485" t="s">
        <v>368</v>
      </c>
      <c r="D8" s="485"/>
      <c r="E8" s="485"/>
      <c r="F8" s="485"/>
      <c r="G8" s="485"/>
      <c r="H8" s="485"/>
      <c r="K8" s="486" t="s">
        <v>60</v>
      </c>
      <c r="L8" s="487"/>
    </row>
    <row r="9" spans="2:12" ht="80.25" customHeight="1" x14ac:dyDescent="0.3">
      <c r="B9" s="252" t="str">
        <f>+'2.1'!C6</f>
        <v>2.1</v>
      </c>
      <c r="C9" s="488" t="s">
        <v>487</v>
      </c>
      <c r="D9" s="488"/>
      <c r="E9" s="263" t="str">
        <f>+'2.1'!M5</f>
        <v>UND</v>
      </c>
      <c r="F9" s="264">
        <f>+CANTIDADES!K14*132</f>
        <v>132</v>
      </c>
      <c r="G9" s="265">
        <f>+'2.1'!M40</f>
        <v>173465.39780527275</v>
      </c>
      <c r="H9" s="266">
        <f>+F9*G9</f>
        <v>22897432.510296002</v>
      </c>
    </row>
    <row r="10" spans="2:12" ht="30" customHeight="1" x14ac:dyDescent="0.3">
      <c r="B10" s="252" t="str">
        <f>+'2.2'!C6</f>
        <v>2.2</v>
      </c>
      <c r="C10" s="489" t="s">
        <v>369</v>
      </c>
      <c r="D10" s="489"/>
      <c r="E10" s="263" t="str">
        <f>+'2.2'!M5</f>
        <v>UND</v>
      </c>
      <c r="F10" s="264">
        <f>+CANTIDADES!K18*132</f>
        <v>264</v>
      </c>
      <c r="G10" s="267">
        <f>+'2.2'!M40</f>
        <v>151979.39780527275</v>
      </c>
      <c r="H10" s="267">
        <f t="shared" ref="H10:H18" si="0">+G10*F10</f>
        <v>40122561.020592004</v>
      </c>
    </row>
    <row r="11" spans="2:12" ht="33" customHeight="1" x14ac:dyDescent="0.3">
      <c r="B11" s="252" t="str">
        <f>+'2.3'!C6</f>
        <v>2.3</v>
      </c>
      <c r="C11" s="489" t="s">
        <v>370</v>
      </c>
      <c r="D11" s="489"/>
      <c r="E11" s="263" t="str">
        <f>+'2.3'!M5</f>
        <v>UND</v>
      </c>
      <c r="F11" s="264">
        <f>+CANTIDADES!K27*132</f>
        <v>132</v>
      </c>
      <c r="G11" s="267">
        <f>+'2.3'!M40</f>
        <v>93465.397805272718</v>
      </c>
      <c r="H11" s="267">
        <f t="shared" si="0"/>
        <v>12337432.510295998</v>
      </c>
    </row>
    <row r="12" spans="2:12" ht="100.5" customHeight="1" x14ac:dyDescent="0.25">
      <c r="B12" s="259" t="str">
        <f>+'2.4'!C6</f>
        <v>2.4</v>
      </c>
      <c r="C12" s="484" t="s">
        <v>486</v>
      </c>
      <c r="D12" s="484"/>
      <c r="E12" s="260" t="str">
        <f>+'2.4'!M5</f>
        <v>UND</v>
      </c>
      <c r="F12" s="268">
        <f>+CANTIDADES!K34*132</f>
        <v>132</v>
      </c>
      <c r="G12" s="261">
        <f>+'2.4'!M40</f>
        <v>154790.39780527275</v>
      </c>
      <c r="H12" s="267">
        <f>+G12*F12</f>
        <v>20432332.510296002</v>
      </c>
    </row>
    <row r="13" spans="2:12" ht="112.5" customHeight="1" x14ac:dyDescent="0.25">
      <c r="B13" s="259" t="str">
        <f>+'2.5'!C6</f>
        <v>2.5</v>
      </c>
      <c r="C13" s="484" t="s">
        <v>372</v>
      </c>
      <c r="D13" s="490"/>
      <c r="E13" s="260" t="str">
        <f>+'2.5'!M5</f>
        <v>UND</v>
      </c>
      <c r="F13" s="268">
        <f>+CANTIDADES!J38*132</f>
        <v>132</v>
      </c>
      <c r="G13" s="269">
        <f>+'2.5'!M40</f>
        <v>133465.39780527272</v>
      </c>
      <c r="H13" s="267">
        <f t="shared" si="0"/>
        <v>17617432.510295998</v>
      </c>
    </row>
    <row r="14" spans="2:12" ht="60.75" customHeight="1" x14ac:dyDescent="0.25">
      <c r="B14" s="259" t="str">
        <f>+'2.6'!C6</f>
        <v>2.6</v>
      </c>
      <c r="C14" s="482" t="s">
        <v>374</v>
      </c>
      <c r="D14" s="483"/>
      <c r="E14" s="260" t="str">
        <f>+'2.6'!M5</f>
        <v>UND</v>
      </c>
      <c r="F14" s="119">
        <f>+CANTIDADES!J42*132</f>
        <v>132</v>
      </c>
      <c r="G14" s="269">
        <f>+'2.6'!M40</f>
        <v>32934.653978052724</v>
      </c>
      <c r="H14" s="267">
        <f t="shared" si="0"/>
        <v>4347374.3251029598</v>
      </c>
    </row>
    <row r="15" spans="2:12" ht="68.25" customHeight="1" x14ac:dyDescent="0.25">
      <c r="B15" s="259" t="str">
        <f>+'2.7'!C6</f>
        <v>2.7</v>
      </c>
      <c r="C15" s="482" t="s">
        <v>376</v>
      </c>
      <c r="D15" s="483"/>
      <c r="E15" s="270" t="str">
        <f>+'2.7'!M5</f>
        <v>UND</v>
      </c>
      <c r="F15" s="268">
        <f>+CANTIDADES!J48*132</f>
        <v>264</v>
      </c>
      <c r="G15" s="269">
        <f>+'2.7'!M40</f>
        <v>174317.77278967274</v>
      </c>
      <c r="H15" s="267">
        <f>+G15*F15</f>
        <v>46019892.016473606</v>
      </c>
    </row>
    <row r="16" spans="2:12" ht="46.5" customHeight="1" x14ac:dyDescent="0.25">
      <c r="B16" s="259" t="str">
        <f>+'2.8'!C6</f>
        <v>2.8</v>
      </c>
      <c r="C16" s="482" t="s">
        <v>484</v>
      </c>
      <c r="D16" s="483"/>
      <c r="E16" s="270" t="str">
        <f>+'2.8'!M5</f>
        <v>UND</v>
      </c>
      <c r="F16" s="268">
        <f>+CANTIDADES!J57*132</f>
        <v>132</v>
      </c>
      <c r="G16" s="261">
        <f>+'2.8'!M40</f>
        <v>73096.335266272727</v>
      </c>
      <c r="H16" s="267">
        <f t="shared" si="0"/>
        <v>9648716.2551479992</v>
      </c>
    </row>
    <row r="17" spans="2:10" ht="102.75" customHeight="1" x14ac:dyDescent="0.25">
      <c r="B17" s="259" t="str">
        <f>+'2.9'!C6</f>
        <v>2.9</v>
      </c>
      <c r="C17" s="482" t="s">
        <v>500</v>
      </c>
      <c r="D17" s="483"/>
      <c r="E17" s="270" t="str">
        <f>+'2.9'!M5</f>
        <v>UND</v>
      </c>
      <c r="F17" s="268">
        <f>+CANTIDADES!J64*132</f>
        <v>132</v>
      </c>
      <c r="G17" s="261">
        <f>+'2.9'!M40</f>
        <v>169317.77278967274</v>
      </c>
      <c r="H17" s="267">
        <f t="shared" si="0"/>
        <v>22349946.008236803</v>
      </c>
    </row>
    <row r="18" spans="2:10" ht="31.5" customHeight="1" x14ac:dyDescent="0.25">
      <c r="B18" s="259" t="str">
        <f>+'2.10'!C6</f>
        <v>2.10</v>
      </c>
      <c r="C18" s="482" t="s">
        <v>503</v>
      </c>
      <c r="D18" s="483"/>
      <c r="E18" s="270" t="s">
        <v>478</v>
      </c>
      <c r="F18" s="119">
        <f>+CANTIDADES!J77*132</f>
        <v>157.18676200730582</v>
      </c>
      <c r="G18" s="261">
        <f>+'2.10'!M40</f>
        <v>7126.5110612300605</v>
      </c>
      <c r="H18" s="267">
        <f t="shared" si="0"/>
        <v>1120193.198124002</v>
      </c>
      <c r="J18" s="225">
        <f>+H18+J23</f>
        <v>-247935696.80189839</v>
      </c>
    </row>
    <row r="19" spans="2:10" ht="16.5" x14ac:dyDescent="0.25">
      <c r="B19" s="284">
        <v>3</v>
      </c>
      <c r="C19" s="493" t="s">
        <v>363</v>
      </c>
      <c r="D19" s="494"/>
      <c r="E19" s="285"/>
      <c r="F19" s="286"/>
      <c r="G19" s="286"/>
      <c r="H19" s="289"/>
    </row>
    <row r="20" spans="2:10" ht="16.5" x14ac:dyDescent="0.25">
      <c r="B20" s="259" t="str">
        <f>+'3.1'!C6</f>
        <v>3.1</v>
      </c>
      <c r="C20" s="484" t="s">
        <v>58</v>
      </c>
      <c r="D20" s="484"/>
      <c r="E20" s="260" t="str">
        <f>+'3.1'!M5</f>
        <v>M2</v>
      </c>
      <c r="F20" s="119">
        <f>+CANTIDADES!E84*132</f>
        <v>390.71999999999997</v>
      </c>
      <c r="G20" s="261">
        <f>+'3.1'!M40</f>
        <v>80678.38133464272</v>
      </c>
      <c r="H20" s="271">
        <f>+G20*F20</f>
        <v>31522657.155071601</v>
      </c>
    </row>
    <row r="21" spans="2:10" ht="16.5" x14ac:dyDescent="0.25">
      <c r="B21" s="259" t="str">
        <f>+'3.2'!C6</f>
        <v>3.2</v>
      </c>
      <c r="C21" s="482" t="s">
        <v>59</v>
      </c>
      <c r="D21" s="495"/>
      <c r="E21" s="260" t="str">
        <f>+'3.2'!M5</f>
        <v>M2</v>
      </c>
      <c r="F21" s="119">
        <f>+CANTIDADES!G91*132</f>
        <v>260.30399999999997</v>
      </c>
      <c r="G21" s="261">
        <f>+'3.2'!M40</f>
        <v>71423.381334642734</v>
      </c>
      <c r="H21" s="271">
        <f t="shared" ref="H21:H22" si="1">+G21*F21</f>
        <v>18591791.854932841</v>
      </c>
    </row>
    <row r="22" spans="2:10" ht="16.5" x14ac:dyDescent="0.25">
      <c r="B22" s="272" t="s">
        <v>367</v>
      </c>
      <c r="C22" s="496" t="s">
        <v>365</v>
      </c>
      <c r="D22" s="497"/>
      <c r="E22" s="260" t="str">
        <f>+'3.3'!M5</f>
        <v>M2</v>
      </c>
      <c r="F22" s="119">
        <f>+CANTIDADES!G96*132</f>
        <v>55.967999999999996</v>
      </c>
      <c r="G22" s="273">
        <f>+'3.3'!M40</f>
        <v>55523.256381442727</v>
      </c>
      <c r="H22" s="271">
        <f t="shared" si="1"/>
        <v>3107525.6131565864</v>
      </c>
    </row>
    <row r="23" spans="2:10" ht="16.5" x14ac:dyDescent="0.25">
      <c r="B23" s="498"/>
      <c r="C23" s="498"/>
      <c r="D23" s="498"/>
      <c r="E23" s="481" t="s">
        <v>17</v>
      </c>
      <c r="F23" s="481"/>
      <c r="G23" s="481"/>
      <c r="H23" s="290">
        <f>+H7+H9+H10+H11+H12+H13+H14+H15+H16+H17+H18+H20+H21+H22</f>
        <v>250957080.00002238</v>
      </c>
      <c r="I23">
        <v>1901190</v>
      </c>
      <c r="J23" s="224">
        <f>+I23-H23</f>
        <v>-249055890.00002238</v>
      </c>
    </row>
    <row r="24" spans="2:10" ht="16.5" x14ac:dyDescent="0.25">
      <c r="B24" s="499" t="s">
        <v>385</v>
      </c>
      <c r="C24" s="500"/>
      <c r="D24" s="500"/>
      <c r="E24" s="501"/>
      <c r="F24" s="501"/>
      <c r="G24" s="501"/>
      <c r="H24" s="274">
        <f>+H23*22%</f>
        <v>55210557.600004926</v>
      </c>
    </row>
    <row r="25" spans="2:10" ht="16.5" x14ac:dyDescent="0.25">
      <c r="B25" s="502" t="s">
        <v>386</v>
      </c>
      <c r="C25" s="501"/>
      <c r="D25" s="501"/>
      <c r="E25" s="501"/>
      <c r="F25" s="501"/>
      <c r="G25" s="501"/>
      <c r="H25" s="274">
        <f>+H23*1%</f>
        <v>2509570.8000002238</v>
      </c>
    </row>
    <row r="26" spans="2:10" ht="16.5" x14ac:dyDescent="0.25">
      <c r="B26" s="502" t="s">
        <v>18</v>
      </c>
      <c r="C26" s="501"/>
      <c r="D26" s="501"/>
      <c r="E26" s="501"/>
      <c r="F26" s="501"/>
      <c r="G26" s="501"/>
      <c r="H26" s="274">
        <f>+H23*5%</f>
        <v>12547854.000001119</v>
      </c>
    </row>
    <row r="27" spans="2:10" ht="16.5" x14ac:dyDescent="0.25">
      <c r="B27" s="491" t="s">
        <v>19</v>
      </c>
      <c r="C27" s="492"/>
      <c r="D27" s="492"/>
      <c r="E27" s="492"/>
      <c r="F27" s="492"/>
      <c r="G27" s="492"/>
      <c r="H27" s="291">
        <f>+SUM(H24:H26)</f>
        <v>70267982.400006264</v>
      </c>
    </row>
    <row r="28" spans="2:10" ht="16.5" x14ac:dyDescent="0.25">
      <c r="B28" s="491" t="s">
        <v>20</v>
      </c>
      <c r="C28" s="492"/>
      <c r="D28" s="492"/>
      <c r="E28" s="492"/>
      <c r="F28" s="492"/>
      <c r="G28" s="492"/>
      <c r="H28" s="290">
        <f>+(H23+H27)+105.8</f>
        <v>321225168.20002866</v>
      </c>
      <c r="I28">
        <v>321225168</v>
      </c>
      <c r="J28" s="251">
        <f>+H28-I28</f>
        <v>0.20002865791320801</v>
      </c>
    </row>
    <row r="29" spans="2:10" ht="16.5" hidden="1" x14ac:dyDescent="0.25">
      <c r="B29" s="255"/>
      <c r="C29" s="275"/>
      <c r="D29" s="275"/>
      <c r="E29" s="276"/>
      <c r="F29" s="276"/>
      <c r="G29" s="276"/>
      <c r="H29" s="116"/>
    </row>
    <row r="30" spans="2:10" ht="16.5" hidden="1" x14ac:dyDescent="0.25">
      <c r="B30" s="255"/>
      <c r="C30" s="479"/>
      <c r="D30" s="479"/>
      <c r="E30" s="255"/>
      <c r="F30" s="256"/>
      <c r="G30" s="257"/>
      <c r="H30" s="258"/>
    </row>
    <row r="31" spans="2:10" ht="16.5" hidden="1" x14ac:dyDescent="0.25">
      <c r="B31" s="259"/>
      <c r="C31" s="503"/>
      <c r="D31" s="504"/>
      <c r="E31" s="260"/>
      <c r="F31" s="264"/>
      <c r="G31" s="261"/>
      <c r="H31" s="262"/>
    </row>
    <row r="32" spans="2:10" ht="16.5" hidden="1" x14ac:dyDescent="0.25">
      <c r="B32" s="259"/>
      <c r="C32" s="503"/>
      <c r="D32" s="504"/>
      <c r="E32" s="260"/>
      <c r="F32" s="264"/>
      <c r="G32" s="261"/>
      <c r="H32" s="262"/>
    </row>
    <row r="33" spans="2:9" ht="16.5" hidden="1" x14ac:dyDescent="0.25">
      <c r="B33" s="259"/>
      <c r="C33" s="503"/>
      <c r="D33" s="504"/>
      <c r="E33" s="260"/>
      <c r="F33" s="264"/>
      <c r="G33" s="261"/>
      <c r="H33" s="262"/>
    </row>
    <row r="34" spans="2:9" ht="16.5" hidden="1" x14ac:dyDescent="0.25">
      <c r="B34" s="259"/>
      <c r="C34" s="503"/>
      <c r="D34" s="504"/>
      <c r="E34" s="260"/>
      <c r="F34" s="264"/>
      <c r="G34" s="261"/>
      <c r="H34" s="262"/>
    </row>
    <row r="35" spans="2:9" ht="16.5" hidden="1" x14ac:dyDescent="0.25">
      <c r="B35" s="259"/>
      <c r="C35" s="503"/>
      <c r="D35" s="504"/>
      <c r="E35" s="260"/>
      <c r="F35" s="264"/>
      <c r="G35" s="261"/>
      <c r="H35" s="262"/>
    </row>
    <row r="36" spans="2:9" ht="16.5" hidden="1" x14ac:dyDescent="0.25">
      <c r="B36" s="259"/>
      <c r="C36" s="503"/>
      <c r="D36" s="504"/>
      <c r="E36" s="260"/>
      <c r="F36" s="264"/>
      <c r="G36" s="261"/>
      <c r="H36" s="262"/>
    </row>
    <row r="37" spans="2:9" ht="16.5" hidden="1" x14ac:dyDescent="0.25">
      <c r="B37" s="259"/>
      <c r="C37" s="503"/>
      <c r="D37" s="504"/>
      <c r="E37" s="260"/>
      <c r="F37" s="264"/>
      <c r="G37" s="261"/>
      <c r="H37" s="262"/>
    </row>
    <row r="38" spans="2:9" ht="16.5" hidden="1" x14ac:dyDescent="0.25">
      <c r="B38" s="259"/>
      <c r="C38" s="503"/>
      <c r="D38" s="504"/>
      <c r="E38" s="260"/>
      <c r="F38" s="264"/>
      <c r="G38" s="261"/>
      <c r="H38" s="262"/>
    </row>
    <row r="39" spans="2:9" ht="16.5" hidden="1" x14ac:dyDescent="0.25">
      <c r="B39" s="259"/>
      <c r="C39" s="505"/>
      <c r="D39" s="506"/>
      <c r="E39" s="260"/>
      <c r="F39" s="264"/>
      <c r="G39" s="261"/>
      <c r="H39" s="262"/>
    </row>
    <row r="40" spans="2:9" ht="16.5" hidden="1" x14ac:dyDescent="0.25">
      <c r="B40" s="259"/>
      <c r="C40" s="505"/>
      <c r="D40" s="506"/>
      <c r="E40" s="260"/>
      <c r="F40" s="264"/>
      <c r="G40" s="261"/>
      <c r="H40" s="262"/>
    </row>
    <row r="41" spans="2:9" ht="16.5" hidden="1" x14ac:dyDescent="0.25">
      <c r="B41" s="502"/>
      <c r="C41" s="501"/>
      <c r="D41" s="501"/>
      <c r="E41" s="501"/>
      <c r="F41" s="501"/>
      <c r="G41" s="501"/>
      <c r="H41" s="115"/>
    </row>
    <row r="42" spans="2:9" ht="16.5" hidden="1" x14ac:dyDescent="0.25">
      <c r="B42" s="502"/>
      <c r="C42" s="501"/>
      <c r="D42" s="501"/>
      <c r="E42" s="501"/>
      <c r="F42" s="501"/>
      <c r="G42" s="501"/>
      <c r="H42" s="115"/>
    </row>
    <row r="43" spans="2:9" ht="16.5" hidden="1" x14ac:dyDescent="0.25">
      <c r="B43" s="252"/>
      <c r="C43" s="253"/>
      <c r="D43" s="253"/>
      <c r="E43" s="253"/>
      <c r="F43" s="253"/>
      <c r="G43" s="253"/>
      <c r="H43" s="277"/>
    </row>
    <row r="44" spans="2:9" ht="16.5" hidden="1" x14ac:dyDescent="0.25">
      <c r="B44" s="508"/>
      <c r="C44" s="501"/>
      <c r="D44" s="501"/>
      <c r="E44" s="501"/>
      <c r="F44" s="501"/>
      <c r="G44" s="501"/>
      <c r="H44" s="115"/>
    </row>
    <row r="45" spans="2:9" ht="16.5" hidden="1" x14ac:dyDescent="0.25">
      <c r="B45" s="509" t="s">
        <v>21</v>
      </c>
      <c r="C45" s="510"/>
      <c r="D45" s="510"/>
      <c r="E45" s="510"/>
      <c r="F45" s="510"/>
      <c r="G45" s="510"/>
      <c r="H45" s="120">
        <v>5655715285</v>
      </c>
    </row>
    <row r="46" spans="2:9" ht="16.5" x14ac:dyDescent="0.25">
      <c r="B46" s="501" t="s">
        <v>22</v>
      </c>
      <c r="C46" s="501"/>
      <c r="D46" s="501"/>
      <c r="E46" s="501"/>
      <c r="F46" s="501"/>
      <c r="G46" s="501"/>
      <c r="H46" s="226">
        <f>+(H28*7%)+112</f>
        <v>22485873.774002008</v>
      </c>
      <c r="I46" s="223" t="e">
        <f>+#REF!-28</f>
        <v>#REF!</v>
      </c>
    </row>
    <row r="47" spans="2:9" ht="16.5" x14ac:dyDescent="0.25">
      <c r="B47" s="511"/>
      <c r="C47" s="511"/>
      <c r="D47" s="511"/>
      <c r="E47" s="511"/>
      <c r="F47" s="511"/>
      <c r="G47" s="511"/>
      <c r="H47" s="511"/>
    </row>
    <row r="48" spans="2:9" ht="16.5" x14ac:dyDescent="0.25">
      <c r="B48" s="492" t="s">
        <v>23</v>
      </c>
      <c r="C48" s="492"/>
      <c r="D48" s="492"/>
      <c r="E48" s="492"/>
      <c r="F48" s="492"/>
      <c r="G48" s="492"/>
      <c r="H48" s="292">
        <f>+H28+H46</f>
        <v>343711041.97403067</v>
      </c>
      <c r="I48">
        <v>343710930</v>
      </c>
    </row>
    <row r="49" spans="2:9" ht="16.5" customHeight="1" x14ac:dyDescent="0.25">
      <c r="B49" s="512"/>
      <c r="C49" s="512"/>
      <c r="D49" s="512"/>
      <c r="E49" s="512"/>
      <c r="F49" s="512"/>
      <c r="G49" s="512"/>
      <c r="H49" s="512"/>
      <c r="I49" s="251">
        <f>+H48</f>
        <v>343711041.97403067</v>
      </c>
    </row>
    <row r="50" spans="2:9" ht="15.75" x14ac:dyDescent="0.25">
      <c r="B50" s="513" t="s">
        <v>526</v>
      </c>
      <c r="C50" s="513"/>
      <c r="D50" s="513"/>
      <c r="E50" s="513"/>
      <c r="F50" s="513"/>
      <c r="G50" s="513"/>
      <c r="H50" s="513"/>
      <c r="I50" s="251">
        <f>+I48-I49</f>
        <v>-111.97403067350388</v>
      </c>
    </row>
    <row r="51" spans="2:9" ht="16.5" customHeight="1" x14ac:dyDescent="0.25">
      <c r="B51" s="512"/>
      <c r="C51" s="512"/>
      <c r="D51" s="512"/>
      <c r="E51" s="512"/>
      <c r="F51" s="512"/>
      <c r="G51" s="512"/>
      <c r="H51" s="512"/>
    </row>
    <row r="52" spans="2:9" x14ac:dyDescent="0.25">
      <c r="B52" s="514" t="s">
        <v>24</v>
      </c>
      <c r="C52" s="515"/>
      <c r="D52" s="515"/>
      <c r="E52" s="515"/>
      <c r="F52" s="515"/>
      <c r="G52" s="515"/>
      <c r="H52" s="516"/>
    </row>
    <row r="53" spans="2:9" x14ac:dyDescent="0.25">
      <c r="B53" s="514"/>
      <c r="C53" s="515"/>
      <c r="D53" s="515"/>
      <c r="E53" s="515"/>
      <c r="F53" s="515"/>
      <c r="G53" s="515"/>
      <c r="H53" s="516"/>
    </row>
    <row r="54" spans="2:9" ht="15.75" x14ac:dyDescent="0.25">
      <c r="B54" s="507"/>
      <c r="C54" s="507"/>
      <c r="D54" s="507"/>
      <c r="E54" s="507"/>
      <c r="F54" s="507"/>
      <c r="G54" s="507"/>
      <c r="H54" s="507"/>
    </row>
    <row r="55" spans="2:9" x14ac:dyDescent="0.25">
      <c r="B55" s="517" t="s">
        <v>25</v>
      </c>
      <c r="C55" s="517"/>
      <c r="D55" s="517"/>
      <c r="E55" s="518" t="s">
        <v>533</v>
      </c>
      <c r="F55" s="518"/>
      <c r="G55" s="518"/>
      <c r="H55" s="519"/>
    </row>
    <row r="56" spans="2:9" x14ac:dyDescent="0.25">
      <c r="B56" s="520" t="s">
        <v>387</v>
      </c>
      <c r="C56" s="521"/>
      <c r="D56" s="521"/>
      <c r="E56" s="518" t="s">
        <v>534</v>
      </c>
      <c r="F56" s="518"/>
      <c r="G56" s="518"/>
      <c r="H56" s="519"/>
    </row>
    <row r="57" spans="2:9" ht="15.75" thickBot="1" x14ac:dyDescent="0.3">
      <c r="B57" s="522" t="s">
        <v>26</v>
      </c>
      <c r="C57" s="523"/>
      <c r="D57" s="523"/>
      <c r="E57" s="524" t="s">
        <v>26</v>
      </c>
      <c r="F57" s="524"/>
      <c r="G57" s="524"/>
      <c r="H57" s="525"/>
    </row>
  </sheetData>
  <mergeCells count="59">
    <mergeCell ref="B55:D55"/>
    <mergeCell ref="E55:H55"/>
    <mergeCell ref="B56:D56"/>
    <mergeCell ref="E56:H56"/>
    <mergeCell ref="B57:D57"/>
    <mergeCell ref="E57:H57"/>
    <mergeCell ref="B54:H54"/>
    <mergeCell ref="B42:G42"/>
    <mergeCell ref="B44:G44"/>
    <mergeCell ref="B45:G45"/>
    <mergeCell ref="B46:G46"/>
    <mergeCell ref="B47:H47"/>
    <mergeCell ref="B48:G48"/>
    <mergeCell ref="B49:H49"/>
    <mergeCell ref="B50:H50"/>
    <mergeCell ref="B51:H51"/>
    <mergeCell ref="B52:H53"/>
    <mergeCell ref="B41:G41"/>
    <mergeCell ref="C30:D30"/>
    <mergeCell ref="C31:D31"/>
    <mergeCell ref="C32:D32"/>
    <mergeCell ref="C33:D33"/>
    <mergeCell ref="C34:D34"/>
    <mergeCell ref="C35:D35"/>
    <mergeCell ref="C36:D36"/>
    <mergeCell ref="C37:D37"/>
    <mergeCell ref="C38:D38"/>
    <mergeCell ref="C39:D39"/>
    <mergeCell ref="C40:D40"/>
    <mergeCell ref="B28:G28"/>
    <mergeCell ref="C18:D18"/>
    <mergeCell ref="C19:D19"/>
    <mergeCell ref="C20:D20"/>
    <mergeCell ref="C21:D21"/>
    <mergeCell ref="C22:D22"/>
    <mergeCell ref="B23:D23"/>
    <mergeCell ref="E23:G23"/>
    <mergeCell ref="B24:G24"/>
    <mergeCell ref="B25:G25"/>
    <mergeCell ref="B26:G26"/>
    <mergeCell ref="B27:G27"/>
    <mergeCell ref="C17:D17"/>
    <mergeCell ref="C7:D7"/>
    <mergeCell ref="C8:H8"/>
    <mergeCell ref="K8:L8"/>
    <mergeCell ref="C9:D9"/>
    <mergeCell ref="C10:D10"/>
    <mergeCell ref="C11:D11"/>
    <mergeCell ref="C12:D12"/>
    <mergeCell ref="C13:D13"/>
    <mergeCell ref="C14:D14"/>
    <mergeCell ref="C15:D15"/>
    <mergeCell ref="C16:D16"/>
    <mergeCell ref="C6:D6"/>
    <mergeCell ref="B2:C2"/>
    <mergeCell ref="D2:H2"/>
    <mergeCell ref="B3:C3"/>
    <mergeCell ref="D3:H3"/>
    <mergeCell ref="C5:D5"/>
  </mergeCells>
  <printOptions horizontalCentered="1" verticalCentered="1"/>
  <pageMargins left="0.23622047244094491" right="0.23622047244094491" top="0.74803149606299213" bottom="0.74803149606299213" header="0.31496062992125984" footer="0.31496062992125984"/>
  <pageSetup scale="61" orientation="portrait" r:id="rId1"/>
  <headerFooter>
    <oddHeader>&amp;L&amp;G
&amp;C&amp;10REPUBLICA DE COLOMBIA
DEPARTAMENTO DEL HUILA
MUNICIPIO DE PITALITO
OFICINA DE AMBIENTE Y GESTION DE RIESGO&amp;R&amp;G</oddHead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L58"/>
  <sheetViews>
    <sheetView view="pageBreakPreview" topLeftCell="A19" zoomScaleNormal="100" zoomScaleSheetLayoutView="100" workbookViewId="0">
      <selection activeCell="I49" sqref="I49"/>
    </sheetView>
  </sheetViews>
  <sheetFormatPr baseColWidth="10" defaultRowHeight="15" x14ac:dyDescent="0.25"/>
  <cols>
    <col min="2" max="2" width="5.5703125" style="113" bestFit="1" customWidth="1"/>
    <col min="4" max="4" width="56.28515625" customWidth="1"/>
    <col min="5" max="5" width="9.42578125" style="61" customWidth="1"/>
    <col min="6" max="6" width="10.42578125" style="61" bestFit="1" customWidth="1"/>
    <col min="7" max="7" width="14.140625" style="61" bestFit="1" customWidth="1"/>
    <col min="8" max="8" width="17.140625" style="61" bestFit="1" customWidth="1"/>
    <col min="9" max="9" width="14" bestFit="1" customWidth="1"/>
    <col min="10" max="10" width="15" bestFit="1" customWidth="1"/>
  </cols>
  <sheetData>
    <row r="1" spans="2:12" ht="15.75" thickBot="1" x14ac:dyDescent="0.3"/>
    <row r="2" spans="2:12" ht="34.5" customHeight="1" x14ac:dyDescent="0.25">
      <c r="B2" s="473" t="s">
        <v>0</v>
      </c>
      <c r="C2" s="474"/>
      <c r="D2" s="475" t="s">
        <v>527</v>
      </c>
      <c r="E2" s="476"/>
      <c r="F2" s="476"/>
      <c r="G2" s="476"/>
      <c r="H2" s="477"/>
      <c r="I2" s="236"/>
    </row>
    <row r="3" spans="2:12" ht="16.5" x14ac:dyDescent="0.25">
      <c r="B3" s="478" t="s">
        <v>1</v>
      </c>
      <c r="C3" s="479"/>
      <c r="D3" s="479" t="s">
        <v>2</v>
      </c>
      <c r="E3" s="479"/>
      <c r="F3" s="479"/>
      <c r="G3" s="479"/>
      <c r="H3" s="480"/>
    </row>
    <row r="4" spans="2:12" ht="16.5" x14ac:dyDescent="0.3">
      <c r="B4" s="252"/>
      <c r="C4" s="239"/>
      <c r="D4" s="239"/>
      <c r="E4" s="253"/>
      <c r="F4" s="253"/>
      <c r="G4" s="253"/>
      <c r="H4" s="254"/>
    </row>
    <row r="5" spans="2:12" ht="16.5" x14ac:dyDescent="0.25">
      <c r="B5" s="280" t="s">
        <v>3</v>
      </c>
      <c r="C5" s="481" t="s">
        <v>4</v>
      </c>
      <c r="D5" s="481"/>
      <c r="E5" s="281" t="s">
        <v>5</v>
      </c>
      <c r="F5" s="281" t="s">
        <v>6</v>
      </c>
      <c r="G5" s="282" t="s">
        <v>7</v>
      </c>
      <c r="H5" s="283" t="s">
        <v>8</v>
      </c>
    </row>
    <row r="6" spans="2:12" ht="16.5" x14ac:dyDescent="0.25">
      <c r="B6" s="284">
        <v>1</v>
      </c>
      <c r="C6" s="471" t="s">
        <v>9</v>
      </c>
      <c r="D6" s="472"/>
      <c r="E6" s="285"/>
      <c r="F6" s="286"/>
      <c r="G6" s="286"/>
      <c r="H6" s="287"/>
      <c r="K6" t="s">
        <v>59</v>
      </c>
    </row>
    <row r="7" spans="2:12" ht="16.5" x14ac:dyDescent="0.25">
      <c r="B7" s="259" t="str">
        <f>+'1.1'!C6</f>
        <v>1.1</v>
      </c>
      <c r="C7" s="484" t="s">
        <v>11</v>
      </c>
      <c r="D7" s="484"/>
      <c r="E7" s="260" t="str">
        <f>+'1.1'!M5</f>
        <v>M2</v>
      </c>
      <c r="F7" s="119">
        <f>+CANTIDADES!K10</f>
        <v>1.0207999999999999</v>
      </c>
      <c r="G7" s="261">
        <f>+'1.1'!M40</f>
        <v>6247.2727272727279</v>
      </c>
      <c r="H7" s="262">
        <f>+F7*G7</f>
        <v>6377.2160000000003</v>
      </c>
    </row>
    <row r="8" spans="2:12" ht="16.5" x14ac:dyDescent="0.3">
      <c r="B8" s="288" t="s">
        <v>362</v>
      </c>
      <c r="C8" s="485" t="s">
        <v>368</v>
      </c>
      <c r="D8" s="485"/>
      <c r="E8" s="485"/>
      <c r="F8" s="485"/>
      <c r="G8" s="485"/>
      <c r="H8" s="485"/>
      <c r="K8" s="486" t="s">
        <v>60</v>
      </c>
      <c r="L8" s="487"/>
    </row>
    <row r="9" spans="2:12" ht="80.25" customHeight="1" x14ac:dyDescent="0.3">
      <c r="B9" s="252" t="str">
        <f>+'2.1'!C6</f>
        <v>2.1</v>
      </c>
      <c r="C9" s="488" t="s">
        <v>487</v>
      </c>
      <c r="D9" s="488"/>
      <c r="E9" s="263" t="str">
        <f>+'2.1'!M5</f>
        <v>UND</v>
      </c>
      <c r="F9" s="264">
        <f>+CANTIDADES!K14</f>
        <v>1</v>
      </c>
      <c r="G9" s="265">
        <f>+'2.1'!M40</f>
        <v>173465.39780527275</v>
      </c>
      <c r="H9" s="266">
        <f>+F9*G9</f>
        <v>173465.39780527275</v>
      </c>
    </row>
    <row r="10" spans="2:12" ht="30" customHeight="1" x14ac:dyDescent="0.3">
      <c r="B10" s="252" t="str">
        <f>+'2.2'!C6</f>
        <v>2.2</v>
      </c>
      <c r="C10" s="489" t="s">
        <v>369</v>
      </c>
      <c r="D10" s="489"/>
      <c r="E10" s="263" t="str">
        <f>+'2.2'!M5</f>
        <v>UND</v>
      </c>
      <c r="F10" s="264">
        <f>+CANTIDADES!K18</f>
        <v>2</v>
      </c>
      <c r="G10" s="267">
        <f>+'2.2'!M40</f>
        <v>151979.39780527275</v>
      </c>
      <c r="H10" s="267">
        <f t="shared" ref="H10:H18" si="0">+G10*F10</f>
        <v>303958.79561054549</v>
      </c>
    </row>
    <row r="11" spans="2:12" ht="33" customHeight="1" x14ac:dyDescent="0.3">
      <c r="B11" s="252" t="str">
        <f>+'2.3'!C6</f>
        <v>2.3</v>
      </c>
      <c r="C11" s="489" t="s">
        <v>370</v>
      </c>
      <c r="D11" s="489"/>
      <c r="E11" s="263" t="str">
        <f>+'2.3'!M5</f>
        <v>UND</v>
      </c>
      <c r="F11" s="264">
        <f>+CANTIDADES!K27</f>
        <v>1</v>
      </c>
      <c r="G11" s="267">
        <f>+'2.3'!M40</f>
        <v>93465.397805272718</v>
      </c>
      <c r="H11" s="267">
        <f t="shared" si="0"/>
        <v>93465.397805272718</v>
      </c>
    </row>
    <row r="12" spans="2:12" ht="100.5" customHeight="1" x14ac:dyDescent="0.25">
      <c r="B12" s="259" t="str">
        <f>+'2.4'!C6</f>
        <v>2.4</v>
      </c>
      <c r="C12" s="484" t="s">
        <v>486</v>
      </c>
      <c r="D12" s="484"/>
      <c r="E12" s="260" t="str">
        <f>+'2.4'!M5</f>
        <v>UND</v>
      </c>
      <c r="F12" s="268">
        <f>+CANTIDADES!K34</f>
        <v>1</v>
      </c>
      <c r="G12" s="261">
        <f>+'2.4'!M40</f>
        <v>154790.39780527275</v>
      </c>
      <c r="H12" s="267">
        <f>+G12*F12</f>
        <v>154790.39780527275</v>
      </c>
    </row>
    <row r="13" spans="2:12" ht="112.5" customHeight="1" x14ac:dyDescent="0.25">
      <c r="B13" s="259" t="str">
        <f>+'2.5'!C6</f>
        <v>2.5</v>
      </c>
      <c r="C13" s="484" t="s">
        <v>372</v>
      </c>
      <c r="D13" s="490"/>
      <c r="E13" s="260" t="str">
        <f>+'2.5'!M5</f>
        <v>UND</v>
      </c>
      <c r="F13" s="268">
        <f>+CANTIDADES!J38</f>
        <v>1</v>
      </c>
      <c r="G13" s="269">
        <f>+'2.5'!M40</f>
        <v>133465.39780527272</v>
      </c>
      <c r="H13" s="267">
        <f t="shared" si="0"/>
        <v>133465.39780527272</v>
      </c>
    </row>
    <row r="14" spans="2:12" ht="60.75" customHeight="1" x14ac:dyDescent="0.25">
      <c r="B14" s="259" t="str">
        <f>+'2.6'!C6</f>
        <v>2.6</v>
      </c>
      <c r="C14" s="482" t="s">
        <v>374</v>
      </c>
      <c r="D14" s="483"/>
      <c r="E14" s="260" t="str">
        <f>+'2.6'!M5</f>
        <v>UND</v>
      </c>
      <c r="F14" s="119">
        <f>+CANTIDADES!J42</f>
        <v>1</v>
      </c>
      <c r="G14" s="269">
        <f>+'2.6'!M40</f>
        <v>32934.653978052724</v>
      </c>
      <c r="H14" s="267">
        <f t="shared" si="0"/>
        <v>32934.653978052724</v>
      </c>
    </row>
    <row r="15" spans="2:12" ht="68.25" customHeight="1" x14ac:dyDescent="0.25">
      <c r="B15" s="259" t="str">
        <f>+'2.7'!C6</f>
        <v>2.7</v>
      </c>
      <c r="C15" s="482" t="s">
        <v>376</v>
      </c>
      <c r="D15" s="483"/>
      <c r="E15" s="270" t="str">
        <f>+'2.7'!M5</f>
        <v>UND</v>
      </c>
      <c r="F15" s="268">
        <f>+CANTIDADES!J48</f>
        <v>2</v>
      </c>
      <c r="G15" s="269">
        <f>+'2.7'!M40</f>
        <v>174317.77278967274</v>
      </c>
      <c r="H15" s="267">
        <f>+G15*F15</f>
        <v>348635.54557934549</v>
      </c>
    </row>
    <row r="16" spans="2:12" ht="46.5" customHeight="1" x14ac:dyDescent="0.25">
      <c r="B16" s="259" t="str">
        <f>+'2.8'!C6</f>
        <v>2.8</v>
      </c>
      <c r="C16" s="482" t="s">
        <v>484</v>
      </c>
      <c r="D16" s="483"/>
      <c r="E16" s="270" t="str">
        <f>+'2.8'!M5</f>
        <v>UND</v>
      </c>
      <c r="F16" s="268">
        <f>+CANTIDADES!J57</f>
        <v>1</v>
      </c>
      <c r="G16" s="261">
        <f>+'2.8'!M40</f>
        <v>73096.335266272727</v>
      </c>
      <c r="H16" s="267">
        <f t="shared" si="0"/>
        <v>73096.335266272727</v>
      </c>
    </row>
    <row r="17" spans="2:10" ht="102.75" customHeight="1" x14ac:dyDescent="0.25">
      <c r="B17" s="259" t="str">
        <f>+'2.9'!C6</f>
        <v>2.9</v>
      </c>
      <c r="C17" s="482" t="s">
        <v>500</v>
      </c>
      <c r="D17" s="483"/>
      <c r="E17" s="270" t="str">
        <f>+'2.9'!M5</f>
        <v>UND</v>
      </c>
      <c r="F17" s="268">
        <f>+CANTIDADES!J64</f>
        <v>1</v>
      </c>
      <c r="G17" s="261">
        <f>+'2.9'!M40</f>
        <v>169317.77278967274</v>
      </c>
      <c r="H17" s="267">
        <f t="shared" si="0"/>
        <v>169317.77278967274</v>
      </c>
    </row>
    <row r="18" spans="2:10" ht="31.5" customHeight="1" x14ac:dyDescent="0.25">
      <c r="B18" s="259" t="str">
        <f>+'2.10'!C6</f>
        <v>2.10</v>
      </c>
      <c r="C18" s="482" t="s">
        <v>503</v>
      </c>
      <c r="D18" s="483"/>
      <c r="E18" s="270" t="s">
        <v>478</v>
      </c>
      <c r="F18" s="119">
        <f>+CANTIDADES!J77</f>
        <v>1.1908088030856501</v>
      </c>
      <c r="G18" s="261">
        <f>+'2.10'!M40</f>
        <v>7126.5110612300605</v>
      </c>
      <c r="H18" s="267">
        <f t="shared" si="0"/>
        <v>8486.3121070000143</v>
      </c>
      <c r="J18" s="225">
        <f>+H18+J23</f>
        <v>8486.3121068302808</v>
      </c>
    </row>
    <row r="19" spans="2:10" ht="16.5" x14ac:dyDescent="0.25">
      <c r="B19" s="284">
        <v>3</v>
      </c>
      <c r="C19" s="493" t="s">
        <v>363</v>
      </c>
      <c r="D19" s="494"/>
      <c r="E19" s="285"/>
      <c r="F19" s="286"/>
      <c r="G19" s="286"/>
      <c r="H19" s="289"/>
    </row>
    <row r="20" spans="2:10" ht="16.5" x14ac:dyDescent="0.25">
      <c r="B20" s="259" t="str">
        <f>+'3.1'!C6</f>
        <v>3.1</v>
      </c>
      <c r="C20" s="484" t="s">
        <v>58</v>
      </c>
      <c r="D20" s="484"/>
      <c r="E20" s="260" t="str">
        <f>+'3.1'!M5</f>
        <v>M2</v>
      </c>
      <c r="F20" s="119">
        <f>+CANTIDADES!E84</f>
        <v>2.96</v>
      </c>
      <c r="G20" s="261">
        <f>+'3.1'!M40</f>
        <v>80678.38133464272</v>
      </c>
      <c r="H20" s="271">
        <f>+G20*F20</f>
        <v>238808.00875054245</v>
      </c>
    </row>
    <row r="21" spans="2:10" ht="16.5" x14ac:dyDescent="0.25">
      <c r="B21" s="259" t="str">
        <f>+'3.2'!C6</f>
        <v>3.2</v>
      </c>
      <c r="C21" s="482" t="s">
        <v>59</v>
      </c>
      <c r="D21" s="495"/>
      <c r="E21" s="260" t="str">
        <f>+'3.2'!M5</f>
        <v>M2</v>
      </c>
      <c r="F21" s="119">
        <f>+CANTIDADES!G91</f>
        <v>1.9719999999999998</v>
      </c>
      <c r="G21" s="261">
        <f>+'3.2'!M40</f>
        <v>71423.381334642734</v>
      </c>
      <c r="H21" s="271">
        <f t="shared" ref="H21:H22" si="1">+G21*F21</f>
        <v>140846.90799191545</v>
      </c>
    </row>
    <row r="22" spans="2:10" ht="16.5" x14ac:dyDescent="0.25">
      <c r="B22" s="272" t="s">
        <v>367</v>
      </c>
      <c r="C22" s="496" t="s">
        <v>365</v>
      </c>
      <c r="D22" s="497"/>
      <c r="E22" s="260" t="str">
        <f>+'3.3'!M5</f>
        <v>M2</v>
      </c>
      <c r="F22" s="119">
        <f>+CANTIDADES!G96</f>
        <v>0.42399999999999999</v>
      </c>
      <c r="G22" s="273">
        <f>+'3.3'!M40</f>
        <v>55523.256381442727</v>
      </c>
      <c r="H22" s="271">
        <f t="shared" si="1"/>
        <v>23541.860705731717</v>
      </c>
    </row>
    <row r="23" spans="2:10" ht="16.5" x14ac:dyDescent="0.25">
      <c r="B23" s="498"/>
      <c r="C23" s="498"/>
      <c r="D23" s="498"/>
      <c r="E23" s="481" t="s">
        <v>17</v>
      </c>
      <c r="F23" s="481"/>
      <c r="G23" s="481"/>
      <c r="H23" s="290">
        <f>+H7+H9+H10+H11+H12+H13+H14+H15+H16+H17+H18+H20+H21+H22</f>
        <v>1901190.0000001697</v>
      </c>
      <c r="I23">
        <v>1901190</v>
      </c>
      <c r="J23" s="224">
        <f>+I23-H23</f>
        <v>-1.6973353922367096E-7</v>
      </c>
    </row>
    <row r="24" spans="2:10" ht="16.5" x14ac:dyDescent="0.25">
      <c r="B24" s="499" t="s">
        <v>385</v>
      </c>
      <c r="C24" s="500"/>
      <c r="D24" s="500"/>
      <c r="E24" s="501"/>
      <c r="F24" s="501"/>
      <c r="G24" s="501"/>
      <c r="H24" s="274">
        <f>+H23*22%</f>
        <v>418261.80000003736</v>
      </c>
    </row>
    <row r="25" spans="2:10" ht="16.5" x14ac:dyDescent="0.25">
      <c r="B25" s="502" t="s">
        <v>386</v>
      </c>
      <c r="C25" s="501"/>
      <c r="D25" s="501"/>
      <c r="E25" s="501"/>
      <c r="F25" s="501"/>
      <c r="G25" s="501"/>
      <c r="H25" s="274">
        <f>+H23*1%</f>
        <v>19011.900000001697</v>
      </c>
    </row>
    <row r="26" spans="2:10" ht="16.5" x14ac:dyDescent="0.25">
      <c r="B26" s="502" t="s">
        <v>18</v>
      </c>
      <c r="C26" s="501"/>
      <c r="D26" s="501"/>
      <c r="E26" s="501"/>
      <c r="F26" s="501"/>
      <c r="G26" s="501"/>
      <c r="H26" s="274">
        <f>+H23*5%</f>
        <v>95059.500000008498</v>
      </c>
    </row>
    <row r="27" spans="2:10" ht="16.5" x14ac:dyDescent="0.25">
      <c r="B27" s="491" t="s">
        <v>19</v>
      </c>
      <c r="C27" s="492"/>
      <c r="D27" s="492"/>
      <c r="E27" s="492"/>
      <c r="F27" s="492"/>
      <c r="G27" s="492"/>
      <c r="H27" s="291">
        <f>+SUM(H24:H26)</f>
        <v>532333.20000004757</v>
      </c>
    </row>
    <row r="28" spans="2:10" ht="16.5" x14ac:dyDescent="0.25">
      <c r="B28" s="491" t="s">
        <v>20</v>
      </c>
      <c r="C28" s="492"/>
      <c r="D28" s="492"/>
      <c r="E28" s="492"/>
      <c r="F28" s="492"/>
      <c r="G28" s="492"/>
      <c r="H28" s="290">
        <f>+(H23+H27)+1</f>
        <v>2433524.2000002172</v>
      </c>
    </row>
    <row r="29" spans="2:10" ht="16.5" hidden="1" x14ac:dyDescent="0.25">
      <c r="B29" s="255"/>
      <c r="C29" s="275"/>
      <c r="D29" s="275"/>
      <c r="E29" s="276"/>
      <c r="F29" s="276"/>
      <c r="G29" s="276"/>
      <c r="H29" s="116"/>
    </row>
    <row r="30" spans="2:10" ht="16.5" hidden="1" x14ac:dyDescent="0.25">
      <c r="B30" s="255"/>
      <c r="C30" s="479"/>
      <c r="D30" s="479"/>
      <c r="E30" s="255"/>
      <c r="F30" s="256"/>
      <c r="G30" s="257"/>
      <c r="H30" s="258"/>
    </row>
    <row r="31" spans="2:10" ht="16.5" hidden="1" x14ac:dyDescent="0.25">
      <c r="B31" s="259"/>
      <c r="C31" s="503"/>
      <c r="D31" s="504"/>
      <c r="E31" s="260"/>
      <c r="F31" s="264"/>
      <c r="G31" s="261"/>
      <c r="H31" s="262"/>
    </row>
    <row r="32" spans="2:10" ht="16.5" hidden="1" x14ac:dyDescent="0.25">
      <c r="B32" s="259"/>
      <c r="C32" s="503"/>
      <c r="D32" s="504"/>
      <c r="E32" s="260"/>
      <c r="F32" s="264"/>
      <c r="G32" s="261"/>
      <c r="H32" s="262"/>
    </row>
    <row r="33" spans="2:10" ht="16.5" hidden="1" x14ac:dyDescent="0.25">
      <c r="B33" s="259"/>
      <c r="C33" s="503"/>
      <c r="D33" s="504"/>
      <c r="E33" s="260"/>
      <c r="F33" s="264"/>
      <c r="G33" s="261"/>
      <c r="H33" s="262"/>
    </row>
    <row r="34" spans="2:10" ht="16.5" hidden="1" x14ac:dyDescent="0.25">
      <c r="B34" s="259"/>
      <c r="C34" s="503"/>
      <c r="D34" s="504"/>
      <c r="E34" s="260"/>
      <c r="F34" s="264"/>
      <c r="G34" s="261"/>
      <c r="H34" s="262"/>
    </row>
    <row r="35" spans="2:10" ht="16.5" hidden="1" x14ac:dyDescent="0.25">
      <c r="B35" s="259"/>
      <c r="C35" s="503"/>
      <c r="D35" s="504"/>
      <c r="E35" s="260"/>
      <c r="F35" s="264"/>
      <c r="G35" s="261"/>
      <c r="H35" s="262"/>
    </row>
    <row r="36" spans="2:10" ht="16.5" hidden="1" x14ac:dyDescent="0.25">
      <c r="B36" s="259"/>
      <c r="C36" s="503"/>
      <c r="D36" s="504"/>
      <c r="E36" s="260"/>
      <c r="F36" s="264"/>
      <c r="G36" s="261"/>
      <c r="H36" s="262"/>
    </row>
    <row r="37" spans="2:10" ht="16.5" hidden="1" x14ac:dyDescent="0.25">
      <c r="B37" s="259"/>
      <c r="C37" s="503"/>
      <c r="D37" s="504"/>
      <c r="E37" s="260"/>
      <c r="F37" s="264"/>
      <c r="G37" s="261"/>
      <c r="H37" s="262"/>
    </row>
    <row r="38" spans="2:10" ht="16.5" hidden="1" x14ac:dyDescent="0.25">
      <c r="B38" s="259"/>
      <c r="C38" s="503"/>
      <c r="D38" s="504"/>
      <c r="E38" s="260"/>
      <c r="F38" s="264"/>
      <c r="G38" s="261"/>
      <c r="H38" s="262"/>
    </row>
    <row r="39" spans="2:10" ht="16.5" hidden="1" x14ac:dyDescent="0.25">
      <c r="B39" s="259"/>
      <c r="C39" s="505"/>
      <c r="D39" s="506"/>
      <c r="E39" s="260"/>
      <c r="F39" s="264"/>
      <c r="G39" s="261"/>
      <c r="H39" s="262"/>
    </row>
    <row r="40" spans="2:10" ht="16.5" hidden="1" x14ac:dyDescent="0.25">
      <c r="B40" s="259"/>
      <c r="C40" s="505"/>
      <c r="D40" s="506"/>
      <c r="E40" s="260"/>
      <c r="F40" s="264"/>
      <c r="G40" s="261"/>
      <c r="H40" s="262"/>
    </row>
    <row r="41" spans="2:10" ht="16.5" hidden="1" x14ac:dyDescent="0.25">
      <c r="B41" s="502"/>
      <c r="C41" s="501"/>
      <c r="D41" s="501"/>
      <c r="E41" s="501"/>
      <c r="F41" s="501"/>
      <c r="G41" s="501"/>
      <c r="H41" s="115"/>
    </row>
    <row r="42" spans="2:10" ht="16.5" hidden="1" x14ac:dyDescent="0.25">
      <c r="B42" s="502"/>
      <c r="C42" s="501"/>
      <c r="D42" s="501"/>
      <c r="E42" s="501"/>
      <c r="F42" s="501"/>
      <c r="G42" s="501"/>
      <c r="H42" s="115"/>
    </row>
    <row r="43" spans="2:10" ht="16.5" hidden="1" x14ac:dyDescent="0.25">
      <c r="B43" s="252"/>
      <c r="C43" s="253"/>
      <c r="D43" s="253"/>
      <c r="E43" s="253"/>
      <c r="F43" s="253"/>
      <c r="G43" s="253"/>
      <c r="H43" s="277"/>
    </row>
    <row r="44" spans="2:10" ht="16.5" hidden="1" x14ac:dyDescent="0.25">
      <c r="B44" s="508"/>
      <c r="C44" s="501"/>
      <c r="D44" s="501"/>
      <c r="E44" s="501"/>
      <c r="F44" s="501"/>
      <c r="G44" s="501"/>
      <c r="H44" s="115"/>
    </row>
    <row r="45" spans="2:10" ht="16.5" hidden="1" x14ac:dyDescent="0.25">
      <c r="B45" s="509" t="s">
        <v>21</v>
      </c>
      <c r="C45" s="510"/>
      <c r="D45" s="510"/>
      <c r="E45" s="510"/>
      <c r="F45" s="510"/>
      <c r="G45" s="510"/>
      <c r="H45" s="120">
        <v>5655715285</v>
      </c>
    </row>
    <row r="46" spans="2:10" ht="16.5" x14ac:dyDescent="0.25">
      <c r="B46" s="526" t="s">
        <v>525</v>
      </c>
      <c r="C46" s="527"/>
      <c r="D46" s="527"/>
      <c r="E46" s="527"/>
      <c r="F46" s="527"/>
      <c r="G46" s="278">
        <v>132</v>
      </c>
      <c r="H46" s="279">
        <f>+(H28*G46)-26</f>
        <v>321225168.40002865</v>
      </c>
      <c r="I46">
        <v>321225168</v>
      </c>
      <c r="J46" s="223">
        <f>+H46-I46</f>
        <v>0.40002864599227905</v>
      </c>
    </row>
    <row r="47" spans="2:10" ht="16.5" x14ac:dyDescent="0.25">
      <c r="B47" s="501" t="s">
        <v>22</v>
      </c>
      <c r="C47" s="501"/>
      <c r="D47" s="501"/>
      <c r="E47" s="501"/>
      <c r="F47" s="501"/>
      <c r="G47" s="501"/>
      <c r="H47" s="226">
        <f>+(H46-400)*7%</f>
        <v>22485733.788002007</v>
      </c>
      <c r="I47" s="223">
        <f>+H46-28</f>
        <v>321225140.40002865</v>
      </c>
    </row>
    <row r="48" spans="2:10" ht="16.5" x14ac:dyDescent="0.25">
      <c r="B48" s="511"/>
      <c r="C48" s="511"/>
      <c r="D48" s="511"/>
      <c r="E48" s="511"/>
      <c r="F48" s="511"/>
      <c r="G48" s="511"/>
      <c r="H48" s="511"/>
    </row>
    <row r="49" spans="2:9" ht="16.5" x14ac:dyDescent="0.25">
      <c r="B49" s="492" t="s">
        <v>23</v>
      </c>
      <c r="C49" s="492"/>
      <c r="D49" s="492"/>
      <c r="E49" s="492"/>
      <c r="F49" s="492"/>
      <c r="G49" s="492"/>
      <c r="H49" s="292">
        <f>+H46+H47</f>
        <v>343710902.18803066</v>
      </c>
      <c r="I49">
        <v>22485734</v>
      </c>
    </row>
    <row r="50" spans="2:9" ht="16.5" customHeight="1" x14ac:dyDescent="0.25">
      <c r="B50" s="512"/>
      <c r="C50" s="512"/>
      <c r="D50" s="512"/>
      <c r="E50" s="512"/>
      <c r="F50" s="512"/>
      <c r="G50" s="512"/>
      <c r="H50" s="512"/>
    </row>
    <row r="51" spans="2:9" ht="15.75" x14ac:dyDescent="0.25">
      <c r="B51" s="513" t="s">
        <v>526</v>
      </c>
      <c r="C51" s="513"/>
      <c r="D51" s="513"/>
      <c r="E51" s="513"/>
      <c r="F51" s="513"/>
      <c r="G51" s="513"/>
      <c r="H51" s="513"/>
    </row>
    <row r="52" spans="2:9" ht="16.5" customHeight="1" x14ac:dyDescent="0.25">
      <c r="B52" s="512"/>
      <c r="C52" s="512"/>
      <c r="D52" s="512"/>
      <c r="E52" s="512"/>
      <c r="F52" s="512"/>
      <c r="G52" s="512"/>
      <c r="H52" s="512"/>
    </row>
    <row r="53" spans="2:9" x14ac:dyDescent="0.25">
      <c r="B53" s="514" t="s">
        <v>24</v>
      </c>
      <c r="C53" s="515"/>
      <c r="D53" s="515"/>
      <c r="E53" s="515"/>
      <c r="F53" s="515"/>
      <c r="G53" s="515"/>
      <c r="H53" s="516"/>
    </row>
    <row r="54" spans="2:9" x14ac:dyDescent="0.25">
      <c r="B54" s="514"/>
      <c r="C54" s="515"/>
      <c r="D54" s="515"/>
      <c r="E54" s="515"/>
      <c r="F54" s="515"/>
      <c r="G54" s="515"/>
      <c r="H54" s="516"/>
    </row>
    <row r="55" spans="2:9" ht="15.75" x14ac:dyDescent="0.25">
      <c r="B55" s="507"/>
      <c r="C55" s="507"/>
      <c r="D55" s="507"/>
      <c r="E55" s="507"/>
      <c r="F55" s="507"/>
      <c r="G55" s="507"/>
      <c r="H55" s="507"/>
    </row>
    <row r="56" spans="2:9" x14ac:dyDescent="0.25">
      <c r="B56" s="517" t="s">
        <v>25</v>
      </c>
      <c r="C56" s="517"/>
      <c r="D56" s="517"/>
      <c r="E56" s="518" t="s">
        <v>533</v>
      </c>
      <c r="F56" s="518"/>
      <c r="G56" s="518"/>
      <c r="H56" s="519"/>
    </row>
    <row r="57" spans="2:9" x14ac:dyDescent="0.25">
      <c r="B57" s="520" t="s">
        <v>387</v>
      </c>
      <c r="C57" s="521"/>
      <c r="D57" s="521"/>
      <c r="E57" s="518" t="s">
        <v>534</v>
      </c>
      <c r="F57" s="518"/>
      <c r="G57" s="518"/>
      <c r="H57" s="519"/>
    </row>
    <row r="58" spans="2:9" ht="15.75" thickBot="1" x14ac:dyDescent="0.3">
      <c r="B58" s="522" t="s">
        <v>26</v>
      </c>
      <c r="C58" s="523"/>
      <c r="D58" s="523"/>
      <c r="E58" s="524" t="s">
        <v>26</v>
      </c>
      <c r="F58" s="524"/>
      <c r="G58" s="524"/>
      <c r="H58" s="525"/>
    </row>
  </sheetData>
  <mergeCells count="60">
    <mergeCell ref="B58:D58"/>
    <mergeCell ref="E58:H58"/>
    <mergeCell ref="K8:L8"/>
    <mergeCell ref="C8:H8"/>
    <mergeCell ref="C9:D9"/>
    <mergeCell ref="C11:D11"/>
    <mergeCell ref="B56:D56"/>
    <mergeCell ref="E56:H56"/>
    <mergeCell ref="C40:D40"/>
    <mergeCell ref="B41:G41"/>
    <mergeCell ref="B42:G42"/>
    <mergeCell ref="B44:G44"/>
    <mergeCell ref="B45:G45"/>
    <mergeCell ref="B47:G47"/>
    <mergeCell ref="B49:G49"/>
    <mergeCell ref="B51:H51"/>
    <mergeCell ref="B55:H55"/>
    <mergeCell ref="B52:H52"/>
    <mergeCell ref="B50:H50"/>
    <mergeCell ref="B57:D57"/>
    <mergeCell ref="E57:H57"/>
    <mergeCell ref="B53:H54"/>
    <mergeCell ref="C39:D39"/>
    <mergeCell ref="B27:G27"/>
    <mergeCell ref="B28:G28"/>
    <mergeCell ref="C30:D30"/>
    <mergeCell ref="C31:D31"/>
    <mergeCell ref="C32:D32"/>
    <mergeCell ref="C33:D33"/>
    <mergeCell ref="C34:D34"/>
    <mergeCell ref="C35:D35"/>
    <mergeCell ref="C36:D36"/>
    <mergeCell ref="C37:D37"/>
    <mergeCell ref="C38:D38"/>
    <mergeCell ref="C15:D15"/>
    <mergeCell ref="C16:D16"/>
    <mergeCell ref="C14:D14"/>
    <mergeCell ref="C18:D18"/>
    <mergeCell ref="B26:G26"/>
    <mergeCell ref="E23:G23"/>
    <mergeCell ref="B24:G24"/>
    <mergeCell ref="B25:G25"/>
    <mergeCell ref="C17:D17"/>
    <mergeCell ref="C22:D22"/>
    <mergeCell ref="B46:F46"/>
    <mergeCell ref="B48:H48"/>
    <mergeCell ref="B23:D23"/>
    <mergeCell ref="C6:D6"/>
    <mergeCell ref="B2:C2"/>
    <mergeCell ref="D2:H2"/>
    <mergeCell ref="B3:C3"/>
    <mergeCell ref="D3:H3"/>
    <mergeCell ref="C5:D5"/>
    <mergeCell ref="C7:D7"/>
    <mergeCell ref="C19:D19"/>
    <mergeCell ref="C20:D20"/>
    <mergeCell ref="C10:D10"/>
    <mergeCell ref="C21:D21"/>
    <mergeCell ref="C12:D12"/>
    <mergeCell ref="C13:D13"/>
  </mergeCells>
  <printOptions horizontalCentered="1" verticalCentered="1"/>
  <pageMargins left="0.23622047244094491" right="0.23622047244094491" top="0.74803149606299213" bottom="0.74803149606299213" header="0.31496062992125984" footer="0.31496062992125984"/>
  <pageSetup scale="60" orientation="portrait" r:id="rId1"/>
  <headerFooter>
    <oddHeader>&amp;L&amp;G&amp;CREPUBLICA DE COLOMBIA
DEPARTAMENTO DEL HUILA
MUNICIPIO DE PITALITO
OFICINA DE AMBIENTE Y GESTION DE RIESGO&amp;R&amp;G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pageSetUpPr fitToPage="1"/>
  </sheetPr>
  <dimension ref="B1:N52"/>
  <sheetViews>
    <sheetView view="pageBreakPreview" zoomScale="70" zoomScaleNormal="100" zoomScaleSheetLayoutView="70" workbookViewId="0">
      <selection activeCell="B50" sqref="B50:M52"/>
    </sheetView>
  </sheetViews>
  <sheetFormatPr baseColWidth="10" defaultRowHeight="15" x14ac:dyDescent="0.25"/>
  <cols>
    <col min="11" max="11" width="24.42578125" bestFit="1" customWidth="1"/>
    <col min="12" max="12" width="35.5703125" style="30" bestFit="1" customWidth="1"/>
    <col min="13" max="13" width="14" bestFit="1" customWidth="1"/>
  </cols>
  <sheetData>
    <row r="1" spans="2:13" ht="15.75" thickBot="1" x14ac:dyDescent="0.3"/>
    <row r="2" spans="2:13" ht="30.75" customHeight="1" x14ac:dyDescent="0.25">
      <c r="B2" s="533" t="s">
        <v>0</v>
      </c>
      <c r="C2" s="534"/>
      <c r="D2" s="537" t="str">
        <f>+'PTO HORNILLA'!D2</f>
        <v>PRESUPUESTO GENERAL DE OBRA CONSTRUCCION DE HORNILLAS ECOEFICIENTES EN ECOSISTEMAS DE CONSERVACION ESTRATEGICOS DE ZONA RURAL.</v>
      </c>
      <c r="E2" s="538"/>
      <c r="F2" s="538"/>
      <c r="G2" s="538"/>
      <c r="H2" s="538"/>
      <c r="I2" s="538"/>
      <c r="J2" s="538"/>
      <c r="K2" s="538"/>
      <c r="L2" s="538"/>
      <c r="M2" s="539"/>
    </row>
    <row r="3" spans="2:13" ht="15.75" x14ac:dyDescent="0.25">
      <c r="B3" s="569" t="s">
        <v>1</v>
      </c>
      <c r="C3" s="384"/>
      <c r="D3" s="385" t="s">
        <v>2</v>
      </c>
      <c r="E3" s="385"/>
      <c r="F3" s="385"/>
      <c r="G3" s="385"/>
      <c r="H3" s="385"/>
      <c r="I3" s="385"/>
      <c r="J3" s="385"/>
      <c r="K3" s="385"/>
      <c r="L3" s="385"/>
      <c r="M3" s="540"/>
    </row>
    <row r="4" spans="2:13" ht="15.75" x14ac:dyDescent="0.25">
      <c r="B4" s="31"/>
      <c r="C4" s="19"/>
      <c r="D4" s="19"/>
      <c r="E4" s="19"/>
      <c r="F4" s="19"/>
      <c r="G4" s="19"/>
      <c r="H4" s="19"/>
      <c r="I4" s="19"/>
      <c r="J4" s="19"/>
      <c r="K4" s="32"/>
      <c r="L4" s="33"/>
      <c r="M4" s="34"/>
    </row>
    <row r="5" spans="2:13" ht="15.75" x14ac:dyDescent="0.25">
      <c r="B5" s="35" t="s">
        <v>27</v>
      </c>
      <c r="C5" s="13">
        <v>1</v>
      </c>
      <c r="D5" s="535" t="s">
        <v>11</v>
      </c>
      <c r="E5" s="535"/>
      <c r="F5" s="535"/>
      <c r="G5" s="535"/>
      <c r="H5" s="535"/>
      <c r="I5" s="535"/>
      <c r="J5" s="535"/>
      <c r="K5" s="535"/>
      <c r="L5" s="541" t="s">
        <v>28</v>
      </c>
      <c r="M5" s="543" t="s">
        <v>15</v>
      </c>
    </row>
    <row r="6" spans="2:13" ht="15.75" x14ac:dyDescent="0.25">
      <c r="B6" s="36" t="s">
        <v>29</v>
      </c>
      <c r="C6" s="15" t="s">
        <v>10</v>
      </c>
      <c r="D6" s="536"/>
      <c r="E6" s="536"/>
      <c r="F6" s="536"/>
      <c r="G6" s="536"/>
      <c r="H6" s="536"/>
      <c r="I6" s="536"/>
      <c r="J6" s="536"/>
      <c r="K6" s="536"/>
      <c r="L6" s="542"/>
      <c r="M6" s="544"/>
    </row>
    <row r="7" spans="2:13" ht="15.75" x14ac:dyDescent="0.25">
      <c r="B7" s="37"/>
      <c r="C7" s="38"/>
      <c r="D7" s="38"/>
      <c r="E7" s="38"/>
      <c r="F7" s="38"/>
      <c r="G7" s="38"/>
      <c r="H7" s="38"/>
      <c r="I7" s="38"/>
      <c r="J7" s="38"/>
      <c r="K7" s="38"/>
      <c r="L7" s="39"/>
      <c r="M7" s="40"/>
    </row>
    <row r="8" spans="2:13" ht="15.75" x14ac:dyDescent="0.25">
      <c r="B8" s="551" t="s">
        <v>30</v>
      </c>
      <c r="C8" s="552"/>
      <c r="D8" s="552"/>
      <c r="E8" s="552"/>
      <c r="F8" s="552"/>
      <c r="G8" s="552"/>
      <c r="H8" s="552"/>
      <c r="I8" s="552"/>
      <c r="J8" s="552"/>
      <c r="K8" s="552"/>
      <c r="L8" s="552"/>
      <c r="M8" s="553"/>
    </row>
    <row r="9" spans="2:13" ht="15.75" x14ac:dyDescent="0.25">
      <c r="B9" s="545" t="s">
        <v>31</v>
      </c>
      <c r="C9" s="562"/>
      <c r="D9" s="562"/>
      <c r="E9" s="562"/>
      <c r="F9" s="562"/>
      <c r="G9" s="562"/>
      <c r="H9" s="562"/>
      <c r="I9" s="563"/>
      <c r="J9" s="3" t="s">
        <v>5</v>
      </c>
      <c r="K9" s="4" t="s">
        <v>6</v>
      </c>
      <c r="L9" s="22" t="s">
        <v>32</v>
      </c>
      <c r="M9" s="41" t="s">
        <v>33</v>
      </c>
    </row>
    <row r="10" spans="2:13" ht="15.75" x14ac:dyDescent="0.25">
      <c r="B10" s="554"/>
      <c r="C10" s="555"/>
      <c r="D10" s="555"/>
      <c r="E10" s="555"/>
      <c r="F10" s="555"/>
      <c r="G10" s="555"/>
      <c r="H10" s="555"/>
      <c r="I10" s="556"/>
      <c r="J10" s="5"/>
      <c r="K10" s="8"/>
      <c r="L10" s="23"/>
      <c r="M10" s="42"/>
    </row>
    <row r="11" spans="2:13" ht="15.75" x14ac:dyDescent="0.25">
      <c r="B11" s="554"/>
      <c r="C11" s="555"/>
      <c r="D11" s="555"/>
      <c r="E11" s="555"/>
      <c r="F11" s="555"/>
      <c r="G11" s="555"/>
      <c r="H11" s="555"/>
      <c r="I11" s="556"/>
      <c r="J11" s="5"/>
      <c r="K11" s="8"/>
      <c r="L11" s="23"/>
      <c r="M11" s="42"/>
    </row>
    <row r="12" spans="2:13" ht="15.75" x14ac:dyDescent="0.25">
      <c r="B12" s="554"/>
      <c r="C12" s="555"/>
      <c r="D12" s="555"/>
      <c r="E12" s="555"/>
      <c r="F12" s="555"/>
      <c r="G12" s="555"/>
      <c r="H12" s="555"/>
      <c r="I12" s="556"/>
      <c r="J12" s="5"/>
      <c r="K12" s="8"/>
      <c r="L12" s="23"/>
      <c r="M12" s="42"/>
    </row>
    <row r="13" spans="2:13" ht="15.75" x14ac:dyDescent="0.25">
      <c r="B13" s="554"/>
      <c r="C13" s="555"/>
      <c r="D13" s="555"/>
      <c r="E13" s="555"/>
      <c r="F13" s="555"/>
      <c r="G13" s="555"/>
      <c r="H13" s="555"/>
      <c r="I13" s="556"/>
      <c r="J13" s="9"/>
      <c r="K13" s="7"/>
      <c r="L13" s="23"/>
      <c r="M13" s="42"/>
    </row>
    <row r="14" spans="2:13" ht="15.75" x14ac:dyDescent="0.25">
      <c r="B14" s="31"/>
      <c r="C14" s="19"/>
      <c r="D14" s="19"/>
      <c r="E14" s="19"/>
      <c r="F14" s="19"/>
      <c r="G14" s="19"/>
      <c r="H14" s="19"/>
      <c r="I14" s="19"/>
      <c r="J14" s="19"/>
      <c r="K14" s="32"/>
      <c r="L14" s="24" t="s">
        <v>8</v>
      </c>
      <c r="M14" s="43">
        <v>0</v>
      </c>
    </row>
    <row r="15" spans="2:13" ht="15.75" x14ac:dyDescent="0.25">
      <c r="B15" s="31"/>
      <c r="C15" s="19"/>
      <c r="D15" s="19"/>
      <c r="E15" s="19"/>
      <c r="F15" s="19"/>
      <c r="G15" s="19"/>
      <c r="H15" s="19"/>
      <c r="I15" s="19"/>
      <c r="J15" s="19"/>
      <c r="K15" s="32"/>
      <c r="L15" s="33"/>
      <c r="M15" s="34"/>
    </row>
    <row r="16" spans="2:13" ht="15.75" x14ac:dyDescent="0.25">
      <c r="B16" s="551" t="s">
        <v>34</v>
      </c>
      <c r="C16" s="552"/>
      <c r="D16" s="552"/>
      <c r="E16" s="552"/>
      <c r="F16" s="552"/>
      <c r="G16" s="552"/>
      <c r="H16" s="552"/>
      <c r="I16" s="552"/>
      <c r="J16" s="552"/>
      <c r="K16" s="552"/>
      <c r="L16" s="552"/>
      <c r="M16" s="553"/>
    </row>
    <row r="17" spans="2:13" ht="15.75" x14ac:dyDescent="0.25">
      <c r="B17" s="560" t="s">
        <v>31</v>
      </c>
      <c r="C17" s="561"/>
      <c r="D17" s="561"/>
      <c r="E17" s="561"/>
      <c r="F17" s="561"/>
      <c r="G17" s="561"/>
      <c r="H17" s="561"/>
      <c r="I17" s="561"/>
      <c r="J17" s="3" t="s">
        <v>5</v>
      </c>
      <c r="K17" s="4" t="s">
        <v>35</v>
      </c>
      <c r="L17" s="22" t="s">
        <v>32</v>
      </c>
      <c r="M17" s="41" t="s">
        <v>33</v>
      </c>
    </row>
    <row r="18" spans="2:13" ht="15.75" x14ac:dyDescent="0.25">
      <c r="B18" s="554" t="s">
        <v>36</v>
      </c>
      <c r="C18" s="555"/>
      <c r="D18" s="555"/>
      <c r="E18" s="555"/>
      <c r="F18" s="555"/>
      <c r="G18" s="555"/>
      <c r="H18" s="555"/>
      <c r="I18" s="556"/>
      <c r="J18" s="5" t="s">
        <v>37</v>
      </c>
      <c r="K18" s="10">
        <v>0.1</v>
      </c>
      <c r="L18" s="23">
        <v>3200</v>
      </c>
      <c r="M18" s="42">
        <f>+L18*K18</f>
        <v>320</v>
      </c>
    </row>
    <row r="19" spans="2:13" ht="15.75" x14ac:dyDescent="0.25">
      <c r="B19" s="554"/>
      <c r="C19" s="555"/>
      <c r="D19" s="555"/>
      <c r="E19" s="555"/>
      <c r="F19" s="555"/>
      <c r="G19" s="555"/>
      <c r="H19" s="555"/>
      <c r="I19" s="556"/>
      <c r="J19" s="6"/>
      <c r="K19" s="10"/>
      <c r="L19" s="23"/>
      <c r="M19" s="42"/>
    </row>
    <row r="20" spans="2:13" ht="15.75" x14ac:dyDescent="0.25">
      <c r="B20" s="554"/>
      <c r="C20" s="555"/>
      <c r="D20" s="555"/>
      <c r="E20" s="555"/>
      <c r="F20" s="555"/>
      <c r="G20" s="555"/>
      <c r="H20" s="555"/>
      <c r="I20" s="556"/>
      <c r="J20" s="6"/>
      <c r="K20" s="10"/>
      <c r="L20" s="23"/>
      <c r="M20" s="42"/>
    </row>
    <row r="21" spans="2:13" ht="15.75" x14ac:dyDescent="0.25">
      <c r="B21" s="554"/>
      <c r="C21" s="555"/>
      <c r="D21" s="555"/>
      <c r="E21" s="555"/>
      <c r="F21" s="555"/>
      <c r="G21" s="555"/>
      <c r="H21" s="555"/>
      <c r="I21" s="556"/>
      <c r="J21" s="9"/>
      <c r="K21" s="7"/>
      <c r="L21" s="23"/>
      <c r="M21" s="42"/>
    </row>
    <row r="22" spans="2:13" ht="15.75" x14ac:dyDescent="0.25">
      <c r="B22" s="554"/>
      <c r="C22" s="555"/>
      <c r="D22" s="555"/>
      <c r="E22" s="555"/>
      <c r="F22" s="555"/>
      <c r="G22" s="555"/>
      <c r="H22" s="555"/>
      <c r="I22" s="556"/>
      <c r="J22" s="9"/>
      <c r="K22" s="7"/>
      <c r="L22" s="23"/>
      <c r="M22" s="42"/>
    </row>
    <row r="23" spans="2:13" ht="15.75" x14ac:dyDescent="0.25">
      <c r="B23" s="31"/>
      <c r="C23" s="19"/>
      <c r="D23" s="19"/>
      <c r="E23" s="19"/>
      <c r="F23" s="19"/>
      <c r="G23" s="19"/>
      <c r="H23" s="19"/>
      <c r="I23" s="19"/>
      <c r="J23" s="19"/>
      <c r="K23" s="32"/>
      <c r="L23" s="24" t="s">
        <v>8</v>
      </c>
      <c r="M23" s="43">
        <f>+M18</f>
        <v>320</v>
      </c>
    </row>
    <row r="24" spans="2:13" ht="15.75" x14ac:dyDescent="0.25">
      <c r="B24" s="31"/>
      <c r="C24" s="19"/>
      <c r="D24" s="19"/>
      <c r="E24" s="19"/>
      <c r="F24" s="19"/>
      <c r="G24" s="19"/>
      <c r="H24" s="19"/>
      <c r="I24" s="19"/>
      <c r="J24" s="19"/>
      <c r="K24" s="32"/>
      <c r="L24" s="33"/>
      <c r="M24" s="34"/>
    </row>
    <row r="25" spans="2:13" ht="15.75" x14ac:dyDescent="0.25">
      <c r="B25" s="557" t="s">
        <v>38</v>
      </c>
      <c r="C25" s="558"/>
      <c r="D25" s="558"/>
      <c r="E25" s="558"/>
      <c r="F25" s="558"/>
      <c r="G25" s="558"/>
      <c r="H25" s="558"/>
      <c r="I25" s="558"/>
      <c r="J25" s="558"/>
      <c r="K25" s="558"/>
      <c r="L25" s="558"/>
      <c r="M25" s="559"/>
    </row>
    <row r="26" spans="2:13" ht="15.75" x14ac:dyDescent="0.25">
      <c r="B26" s="545" t="s">
        <v>31</v>
      </c>
      <c r="C26" s="546"/>
      <c r="D26" s="546"/>
      <c r="E26" s="546"/>
      <c r="F26" s="546"/>
      <c r="G26" s="546"/>
      <c r="H26" s="547"/>
      <c r="I26" s="3" t="s">
        <v>5</v>
      </c>
      <c r="J26" s="11" t="s">
        <v>6</v>
      </c>
      <c r="K26" s="4" t="s">
        <v>39</v>
      </c>
      <c r="L26" s="22" t="s">
        <v>32</v>
      </c>
      <c r="M26" s="41" t="s">
        <v>33</v>
      </c>
    </row>
    <row r="27" spans="2:13" ht="15.75" x14ac:dyDescent="0.25">
      <c r="B27" s="548" t="str">
        <f>+INSUMOS!B268</f>
        <v>Motocarguero</v>
      </c>
      <c r="C27" s="549"/>
      <c r="D27" s="549"/>
      <c r="E27" s="549"/>
      <c r="F27" s="549"/>
      <c r="G27" s="549"/>
      <c r="H27" s="550"/>
      <c r="I27" s="186" t="s">
        <v>489</v>
      </c>
      <c r="J27" s="5">
        <v>1</v>
      </c>
      <c r="K27" s="5">
        <v>11</v>
      </c>
      <c r="L27" s="25">
        <f>+INSUMOS!D268</f>
        <v>30000</v>
      </c>
      <c r="M27" s="44">
        <f>+L27/K27</f>
        <v>2727.2727272727275</v>
      </c>
    </row>
    <row r="28" spans="2:13" ht="15.75" x14ac:dyDescent="0.25">
      <c r="B28" s="548"/>
      <c r="C28" s="549"/>
      <c r="D28" s="549"/>
      <c r="E28" s="549"/>
      <c r="F28" s="549"/>
      <c r="G28" s="549"/>
      <c r="H28" s="550"/>
      <c r="I28" s="14"/>
      <c r="J28" s="5"/>
      <c r="K28" s="5"/>
      <c r="L28" s="25"/>
      <c r="M28" s="44"/>
    </row>
    <row r="29" spans="2:13" ht="15.75" x14ac:dyDescent="0.25">
      <c r="B29" s="548"/>
      <c r="C29" s="549"/>
      <c r="D29" s="549"/>
      <c r="E29" s="549"/>
      <c r="F29" s="549"/>
      <c r="G29" s="549"/>
      <c r="H29" s="550"/>
      <c r="I29" s="14"/>
      <c r="J29" s="9"/>
      <c r="K29" s="7"/>
      <c r="L29" s="23"/>
      <c r="M29" s="42"/>
    </row>
    <row r="30" spans="2:13" ht="15.75" x14ac:dyDescent="0.25">
      <c r="B30" s="548"/>
      <c r="C30" s="549"/>
      <c r="D30" s="549"/>
      <c r="E30" s="549"/>
      <c r="F30" s="549"/>
      <c r="G30" s="549"/>
      <c r="H30" s="550"/>
      <c r="I30" s="14"/>
      <c r="J30" s="9"/>
      <c r="K30" s="7"/>
      <c r="L30" s="23"/>
      <c r="M30" s="42"/>
    </row>
    <row r="31" spans="2:13" ht="15.75" x14ac:dyDescent="0.25">
      <c r="B31" s="31"/>
      <c r="C31" s="19"/>
      <c r="D31" s="19"/>
      <c r="E31" s="19"/>
      <c r="F31" s="19"/>
      <c r="G31" s="19"/>
      <c r="H31" s="19"/>
      <c r="I31" s="19"/>
      <c r="J31" s="19"/>
      <c r="K31" s="32"/>
      <c r="L31" s="24" t="s">
        <v>8</v>
      </c>
      <c r="M31" s="43">
        <f>+M27</f>
        <v>2727.2727272727275</v>
      </c>
    </row>
    <row r="32" spans="2:13" ht="15.75" x14ac:dyDescent="0.25">
      <c r="B32" s="31"/>
      <c r="C32" s="19"/>
      <c r="D32" s="19"/>
      <c r="E32" s="19"/>
      <c r="F32" s="19"/>
      <c r="G32" s="19"/>
      <c r="H32" s="19"/>
      <c r="I32" s="19"/>
      <c r="J32" s="19"/>
      <c r="K32" s="32"/>
      <c r="L32" s="33"/>
      <c r="M32" s="34"/>
    </row>
    <row r="33" spans="2:14" ht="15.75" x14ac:dyDescent="0.25">
      <c r="B33" s="577" t="s">
        <v>40</v>
      </c>
      <c r="C33" s="578"/>
      <c r="D33" s="578"/>
      <c r="E33" s="578"/>
      <c r="F33" s="578"/>
      <c r="G33" s="578"/>
      <c r="H33" s="578"/>
      <c r="I33" s="578"/>
      <c r="J33" s="578"/>
      <c r="K33" s="578"/>
      <c r="L33" s="578"/>
      <c r="M33" s="579"/>
    </row>
    <row r="34" spans="2:14" ht="15.75" x14ac:dyDescent="0.25">
      <c r="B34" s="545" t="s">
        <v>4</v>
      </c>
      <c r="C34" s="546"/>
      <c r="D34" s="546"/>
      <c r="E34" s="546"/>
      <c r="F34" s="546"/>
      <c r="G34" s="546"/>
      <c r="H34" s="547"/>
      <c r="I34" s="11" t="s">
        <v>5</v>
      </c>
      <c r="J34" s="11" t="s">
        <v>6</v>
      </c>
      <c r="K34" s="11" t="s">
        <v>35</v>
      </c>
      <c r="L34" s="26" t="s">
        <v>41</v>
      </c>
      <c r="M34" s="45" t="s">
        <v>33</v>
      </c>
    </row>
    <row r="35" spans="2:14" ht="15.75" x14ac:dyDescent="0.25">
      <c r="B35" s="580" t="s">
        <v>52</v>
      </c>
      <c r="C35" s="581"/>
      <c r="D35" s="581"/>
      <c r="E35" s="581"/>
      <c r="F35" s="581"/>
      <c r="G35" s="581"/>
      <c r="H35" s="582"/>
      <c r="I35" s="12" t="s">
        <v>42</v>
      </c>
      <c r="J35" s="46">
        <v>1</v>
      </c>
      <c r="K35" s="18">
        <v>6</v>
      </c>
      <c r="L35" s="27">
        <v>19200</v>
      </c>
      <c r="M35" s="47">
        <f>+L35/K35</f>
        <v>3200</v>
      </c>
    </row>
    <row r="36" spans="2:14" ht="15.75" x14ac:dyDescent="0.25">
      <c r="B36" s="574"/>
      <c r="C36" s="575"/>
      <c r="D36" s="575"/>
      <c r="E36" s="575"/>
      <c r="F36" s="575"/>
      <c r="G36" s="575"/>
      <c r="H36" s="576"/>
      <c r="I36" s="6"/>
      <c r="J36" s="5"/>
      <c r="K36" s="7"/>
      <c r="L36" s="28"/>
      <c r="M36" s="42"/>
    </row>
    <row r="37" spans="2:14" ht="15.75" x14ac:dyDescent="0.25">
      <c r="B37" s="574"/>
      <c r="C37" s="575"/>
      <c r="D37" s="575"/>
      <c r="E37" s="575"/>
      <c r="F37" s="575"/>
      <c r="G37" s="575"/>
      <c r="H37" s="576"/>
      <c r="I37" s="9"/>
      <c r="J37" s="9"/>
      <c r="K37" s="7"/>
      <c r="L37" s="23"/>
      <c r="M37" s="42"/>
    </row>
    <row r="38" spans="2:14" ht="15.75" x14ac:dyDescent="0.25">
      <c r="B38" s="31"/>
      <c r="C38" s="19"/>
      <c r="D38" s="19"/>
      <c r="E38" s="19"/>
      <c r="F38" s="19"/>
      <c r="G38" s="19"/>
      <c r="H38" s="19"/>
      <c r="I38" s="19"/>
      <c r="J38" s="19"/>
      <c r="K38" s="32"/>
      <c r="L38" s="24" t="s">
        <v>8</v>
      </c>
      <c r="M38" s="43">
        <f>+M35</f>
        <v>3200</v>
      </c>
    </row>
    <row r="39" spans="2:14" ht="15.75" x14ac:dyDescent="0.25">
      <c r="B39" s="31"/>
      <c r="C39" s="19"/>
      <c r="D39" s="19"/>
      <c r="E39" s="19"/>
      <c r="F39" s="19"/>
      <c r="G39" s="19"/>
      <c r="H39" s="19"/>
      <c r="I39" s="19"/>
      <c r="J39" s="19"/>
      <c r="K39" s="32"/>
      <c r="L39" s="33"/>
      <c r="M39" s="34"/>
    </row>
    <row r="40" spans="2:14" ht="15.75" x14ac:dyDescent="0.25">
      <c r="B40" s="31"/>
      <c r="C40" s="38"/>
      <c r="D40" s="38"/>
      <c r="E40" s="38"/>
      <c r="F40" s="38"/>
      <c r="G40" s="38"/>
      <c r="H40" s="38"/>
      <c r="I40" s="38"/>
      <c r="J40" s="17"/>
      <c r="K40" s="16" t="s">
        <v>43</v>
      </c>
      <c r="L40" s="29"/>
      <c r="M40" s="48">
        <f>+M23+M14+M31+M38</f>
        <v>6247.2727272727279</v>
      </c>
      <c r="N40">
        <v>3520</v>
      </c>
    </row>
    <row r="41" spans="2:14" ht="15.75" x14ac:dyDescent="0.25">
      <c r="B41" s="49"/>
      <c r="C41" s="38"/>
      <c r="D41" s="38"/>
      <c r="E41" s="38"/>
      <c r="F41" s="38"/>
      <c r="G41" s="38"/>
      <c r="H41" s="38"/>
      <c r="I41" s="38"/>
      <c r="J41" s="567" t="s">
        <v>44</v>
      </c>
      <c r="K41" s="568"/>
      <c r="L41" s="117">
        <v>0.22</v>
      </c>
      <c r="M41" s="50">
        <f>+M40*L41</f>
        <v>1374.4</v>
      </c>
    </row>
    <row r="42" spans="2:14" ht="15.75" x14ac:dyDescent="0.25">
      <c r="B42" s="49"/>
      <c r="C42" s="38"/>
      <c r="D42" s="38"/>
      <c r="E42" s="38"/>
      <c r="F42" s="38"/>
      <c r="G42" s="38"/>
      <c r="H42" s="38"/>
      <c r="I42" s="38"/>
      <c r="J42" s="567" t="s">
        <v>45</v>
      </c>
      <c r="K42" s="568"/>
      <c r="L42" s="118">
        <v>0.01</v>
      </c>
      <c r="M42" s="50">
        <f>+M40*L42</f>
        <v>62.472727272727283</v>
      </c>
    </row>
    <row r="43" spans="2:14" ht="15.75" x14ac:dyDescent="0.25">
      <c r="B43" s="49"/>
      <c r="C43" s="38"/>
      <c r="D43" s="38"/>
      <c r="E43" s="38"/>
      <c r="F43" s="38"/>
      <c r="G43" s="38"/>
      <c r="H43" s="38"/>
      <c r="I43" s="38"/>
      <c r="J43" s="567" t="s">
        <v>46</v>
      </c>
      <c r="K43" s="568"/>
      <c r="L43" s="118">
        <v>0.05</v>
      </c>
      <c r="M43" s="50">
        <f>+M40*L43</f>
        <v>312.36363636363643</v>
      </c>
    </row>
    <row r="44" spans="2:14" ht="15.75" x14ac:dyDescent="0.25">
      <c r="B44" s="31"/>
      <c r="C44" s="19"/>
      <c r="D44" s="38"/>
      <c r="E44" s="38"/>
      <c r="F44" s="38"/>
      <c r="G44" s="38"/>
      <c r="H44" s="38"/>
      <c r="I44" s="38"/>
      <c r="J44" s="567" t="s">
        <v>47</v>
      </c>
      <c r="K44" s="568"/>
      <c r="L44" s="573"/>
      <c r="M44" s="50">
        <f>+SUM(M41:M43)</f>
        <v>1749.2363636363639</v>
      </c>
    </row>
    <row r="45" spans="2:14" ht="15.75" x14ac:dyDescent="0.25">
      <c r="B45" s="49"/>
      <c r="C45" s="38"/>
      <c r="D45" s="38"/>
      <c r="E45" s="38"/>
      <c r="F45" s="38"/>
      <c r="G45" s="38"/>
      <c r="H45" s="38"/>
      <c r="I45" s="38"/>
      <c r="J45" s="570" t="s">
        <v>48</v>
      </c>
      <c r="K45" s="571"/>
      <c r="L45" s="572"/>
      <c r="M45" s="51">
        <f>+M40+M44</f>
        <v>7996.5090909090923</v>
      </c>
    </row>
    <row r="46" spans="2:14" ht="15.75" x14ac:dyDescent="0.25">
      <c r="B46" s="52"/>
      <c r="C46" s="53"/>
      <c r="D46" s="53"/>
      <c r="E46" s="53"/>
      <c r="F46" s="53"/>
      <c r="G46" s="53"/>
      <c r="H46" s="53"/>
      <c r="I46" s="53"/>
      <c r="J46" s="53"/>
      <c r="K46" s="53"/>
      <c r="L46" s="54"/>
      <c r="M46" s="55"/>
    </row>
    <row r="47" spans="2:14" x14ac:dyDescent="0.25">
      <c r="B47" s="564" t="s">
        <v>49</v>
      </c>
      <c r="C47" s="565"/>
      <c r="D47" s="565"/>
      <c r="E47" s="565"/>
      <c r="F47" s="565"/>
      <c r="G47" s="565"/>
      <c r="H47" s="565"/>
      <c r="I47" s="565"/>
      <c r="J47" s="565"/>
      <c r="K47" s="565"/>
      <c r="L47" s="565"/>
      <c r="M47" s="566"/>
    </row>
    <row r="48" spans="2:14" ht="15.75" x14ac:dyDescent="0.25">
      <c r="B48" s="2"/>
      <c r="C48" s="56"/>
      <c r="D48" s="56"/>
      <c r="E48" s="56"/>
      <c r="F48" s="56"/>
      <c r="G48" s="56"/>
      <c r="H48" s="56"/>
      <c r="I48" s="56"/>
      <c r="J48" s="56"/>
      <c r="K48" s="56"/>
      <c r="L48" s="57"/>
      <c r="M48" s="1"/>
    </row>
    <row r="49" spans="2:13" ht="15.75" x14ac:dyDescent="0.25">
      <c r="B49" s="2"/>
      <c r="C49" s="56"/>
      <c r="D49" s="56"/>
      <c r="E49" s="56"/>
      <c r="F49" s="56"/>
      <c r="G49" s="56"/>
      <c r="H49" s="56"/>
      <c r="I49" s="56"/>
      <c r="J49" s="56"/>
      <c r="K49" s="56"/>
      <c r="L49" s="57"/>
      <c r="M49" s="1"/>
    </row>
    <row r="50" spans="2:13" x14ac:dyDescent="0.25">
      <c r="B50" s="532" t="s">
        <v>50</v>
      </c>
      <c r="C50" s="344"/>
      <c r="D50" s="344"/>
      <c r="E50" s="344"/>
      <c r="F50" s="344"/>
      <c r="G50" s="344"/>
      <c r="H50" s="344"/>
      <c r="I50" s="344" t="s">
        <v>531</v>
      </c>
      <c r="J50" s="344"/>
      <c r="K50" s="344"/>
      <c r="L50" s="344"/>
      <c r="M50" s="530"/>
    </row>
    <row r="51" spans="2:13" x14ac:dyDescent="0.25">
      <c r="B51" s="532" t="s">
        <v>537</v>
      </c>
      <c r="C51" s="344"/>
      <c r="D51" s="344"/>
      <c r="E51" s="344"/>
      <c r="F51" s="344"/>
      <c r="G51" s="344"/>
      <c r="H51" s="344"/>
      <c r="I51" s="344" t="s">
        <v>532</v>
      </c>
      <c r="J51" s="344"/>
      <c r="K51" s="344"/>
      <c r="L51" s="344"/>
      <c r="M51" s="530"/>
    </row>
    <row r="52" spans="2:13" ht="15.75" thickBot="1" x14ac:dyDescent="0.3">
      <c r="B52" s="528" t="s">
        <v>26</v>
      </c>
      <c r="C52" s="529"/>
      <c r="D52" s="529"/>
      <c r="E52" s="529"/>
      <c r="F52" s="529"/>
      <c r="G52" s="529"/>
      <c r="H52" s="529"/>
      <c r="I52" s="529" t="s">
        <v>26</v>
      </c>
      <c r="J52" s="529"/>
      <c r="K52" s="529"/>
      <c r="L52" s="529"/>
      <c r="M52" s="531"/>
    </row>
  </sheetData>
  <mergeCells count="43">
    <mergeCell ref="B47:M47"/>
    <mergeCell ref="J43:K43"/>
    <mergeCell ref="B3:C3"/>
    <mergeCell ref="J45:L45"/>
    <mergeCell ref="J44:L44"/>
    <mergeCell ref="B36:H36"/>
    <mergeCell ref="B37:H37"/>
    <mergeCell ref="B34:H34"/>
    <mergeCell ref="J41:K41"/>
    <mergeCell ref="J42:K42"/>
    <mergeCell ref="B33:M33"/>
    <mergeCell ref="B30:H30"/>
    <mergeCell ref="B35:H35"/>
    <mergeCell ref="B19:I19"/>
    <mergeCell ref="B20:I20"/>
    <mergeCell ref="B21:I21"/>
    <mergeCell ref="B9:I9"/>
    <mergeCell ref="B18:I18"/>
    <mergeCell ref="B11:I11"/>
    <mergeCell ref="B22:I22"/>
    <mergeCell ref="B13:I13"/>
    <mergeCell ref="B10:I10"/>
    <mergeCell ref="B2:C2"/>
    <mergeCell ref="B51:H51"/>
    <mergeCell ref="D5:K6"/>
    <mergeCell ref="D2:M2"/>
    <mergeCell ref="D3:M3"/>
    <mergeCell ref="L5:L6"/>
    <mergeCell ref="M5:M6"/>
    <mergeCell ref="B26:H26"/>
    <mergeCell ref="B27:H27"/>
    <mergeCell ref="B28:H28"/>
    <mergeCell ref="B29:H29"/>
    <mergeCell ref="B8:M8"/>
    <mergeCell ref="B12:I12"/>
    <mergeCell ref="B16:M16"/>
    <mergeCell ref="B25:M25"/>
    <mergeCell ref="B17:I17"/>
    <mergeCell ref="B52:H52"/>
    <mergeCell ref="I51:M51"/>
    <mergeCell ref="I52:M52"/>
    <mergeCell ref="B50:H50"/>
    <mergeCell ref="I50:M50"/>
  </mergeCells>
  <pageMargins left="0.23622047244094491" right="0.23622047244094491" top="0.74803149606299213" bottom="0.74803149606299213" header="0.31496062992125984" footer="0.31496062992125984"/>
  <pageSetup paperSize="9" scale="5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pageSetUpPr fitToPage="1"/>
  </sheetPr>
  <dimension ref="B1:O52"/>
  <sheetViews>
    <sheetView view="pageBreakPreview" topLeftCell="A13" zoomScale="60" zoomScaleNormal="100" workbookViewId="0">
      <selection activeCell="B50" sqref="B50:M52"/>
    </sheetView>
  </sheetViews>
  <sheetFormatPr baseColWidth="10" defaultRowHeight="15" x14ac:dyDescent="0.25"/>
  <cols>
    <col min="10" max="10" width="9.42578125" bestFit="1" customWidth="1"/>
    <col min="11" max="11" width="24.42578125" bestFit="1" customWidth="1"/>
    <col min="12" max="12" width="35.5703125" bestFit="1" customWidth="1"/>
    <col min="13" max="13" width="16.85546875" bestFit="1" customWidth="1"/>
  </cols>
  <sheetData>
    <row r="1" spans="2:13" ht="15.75" thickBot="1" x14ac:dyDescent="0.3"/>
    <row r="2" spans="2:13" ht="30.75" customHeight="1" x14ac:dyDescent="0.25">
      <c r="B2" s="533" t="s">
        <v>0</v>
      </c>
      <c r="C2" s="534"/>
      <c r="D2" s="537" t="str">
        <f>+'PTO HORNILLA'!D2</f>
        <v>PRESUPUESTO GENERAL DE OBRA CONSTRUCCION DE HORNILLAS ECOEFICIENTES EN ECOSISTEMAS DE CONSERVACION ESTRATEGICOS DE ZONA RURAL.</v>
      </c>
      <c r="E2" s="538"/>
      <c r="F2" s="538"/>
      <c r="G2" s="538"/>
      <c r="H2" s="538"/>
      <c r="I2" s="538"/>
      <c r="J2" s="538"/>
      <c r="K2" s="538"/>
      <c r="L2" s="538"/>
      <c r="M2" s="539"/>
    </row>
    <row r="3" spans="2:13" ht="15.75" x14ac:dyDescent="0.25">
      <c r="B3" s="569" t="s">
        <v>1</v>
      </c>
      <c r="C3" s="384"/>
      <c r="D3" s="385" t="s">
        <v>2</v>
      </c>
      <c r="E3" s="385"/>
      <c r="F3" s="385"/>
      <c r="G3" s="385"/>
      <c r="H3" s="385"/>
      <c r="I3" s="385"/>
      <c r="J3" s="385"/>
      <c r="K3" s="385"/>
      <c r="L3" s="385"/>
      <c r="M3" s="540"/>
    </row>
    <row r="4" spans="2:13" ht="15.75" x14ac:dyDescent="0.25">
      <c r="B4" s="31"/>
      <c r="C4" s="19"/>
      <c r="D4" s="19"/>
      <c r="E4" s="19"/>
      <c r="F4" s="19"/>
      <c r="G4" s="19"/>
      <c r="H4" s="19"/>
      <c r="I4" s="19"/>
      <c r="J4" s="19"/>
      <c r="K4" s="32"/>
      <c r="L4" s="33"/>
      <c r="M4" s="34"/>
    </row>
    <row r="5" spans="2:13" ht="15.75" x14ac:dyDescent="0.25">
      <c r="B5" s="35" t="s">
        <v>27</v>
      </c>
      <c r="C5" s="13">
        <v>2</v>
      </c>
      <c r="D5" s="589" t="str">
        <f>+'PTO HORNILLA'!C9</f>
        <v>Suministro e instalacion de compuerta para leña: en fundición gris de 20 cm de alto x 24cm de ancho profundidad 6 cms, con pasador de seguridad y espesor de 2 cm, con agarradera para evitar contacto directo con la compuerta resistentes a temperaturas de 500 oc como mínimo. dureza brinell mínimo 183, resistencia a la tensión mínima 276 mpa.</v>
      </c>
      <c r="E5" s="589"/>
      <c r="F5" s="589"/>
      <c r="G5" s="589"/>
      <c r="H5" s="589"/>
      <c r="I5" s="589"/>
      <c r="J5" s="589"/>
      <c r="K5" s="590"/>
      <c r="L5" s="541" t="s">
        <v>28</v>
      </c>
      <c r="M5" s="543" t="s">
        <v>5</v>
      </c>
    </row>
    <row r="6" spans="2:13" ht="47.25" customHeight="1" x14ac:dyDescent="0.25">
      <c r="B6" s="36" t="s">
        <v>29</v>
      </c>
      <c r="C6" s="15" t="s">
        <v>12</v>
      </c>
      <c r="D6" s="591"/>
      <c r="E6" s="592"/>
      <c r="F6" s="592"/>
      <c r="G6" s="592"/>
      <c r="H6" s="592"/>
      <c r="I6" s="592"/>
      <c r="J6" s="592"/>
      <c r="K6" s="593"/>
      <c r="L6" s="542"/>
      <c r="M6" s="544"/>
    </row>
    <row r="7" spans="2:13" ht="15.75" x14ac:dyDescent="0.25">
      <c r="B7" s="37"/>
      <c r="C7" s="38"/>
      <c r="D7" s="38"/>
      <c r="E7" s="38"/>
      <c r="F7" s="38"/>
      <c r="G7" s="38"/>
      <c r="H7" s="38"/>
      <c r="I7" s="38"/>
      <c r="J7" s="38"/>
      <c r="K7" s="38"/>
      <c r="L7" s="39"/>
      <c r="M7" s="40"/>
    </row>
    <row r="8" spans="2:13" ht="15.75" x14ac:dyDescent="0.25">
      <c r="B8" s="551" t="s">
        <v>30</v>
      </c>
      <c r="C8" s="552"/>
      <c r="D8" s="552"/>
      <c r="E8" s="552"/>
      <c r="F8" s="552"/>
      <c r="G8" s="552"/>
      <c r="H8" s="552"/>
      <c r="I8" s="552"/>
      <c r="J8" s="552"/>
      <c r="K8" s="552"/>
      <c r="L8" s="552"/>
      <c r="M8" s="553"/>
    </row>
    <row r="9" spans="2:13" ht="15.75" x14ac:dyDescent="0.25">
      <c r="B9" s="545" t="s">
        <v>31</v>
      </c>
      <c r="C9" s="562"/>
      <c r="D9" s="562"/>
      <c r="E9" s="562"/>
      <c r="F9" s="562"/>
      <c r="G9" s="562"/>
      <c r="H9" s="562"/>
      <c r="I9" s="563"/>
      <c r="J9" s="20" t="s">
        <v>5</v>
      </c>
      <c r="K9" s="4" t="s">
        <v>6</v>
      </c>
      <c r="L9" s="22" t="s">
        <v>32</v>
      </c>
      <c r="M9" s="41" t="s">
        <v>33</v>
      </c>
    </row>
    <row r="10" spans="2:13" ht="65.25" customHeight="1" x14ac:dyDescent="0.25">
      <c r="B10" s="554" t="str">
        <f>+INSUMOS!B267</f>
        <v>Compuerta para leña: en fundición gris de 20 cm de alto x 24cm de ancho profundidad 6 cms, con pasador de seguridad y espesor de 2 cm, con agarradera para evitar contacto directo con la compuerta resistentes a temperaturas de 500 oc como mínimo. dureza brinell mínimo 183, resistencia a la tensión mínima 276 mpa.</v>
      </c>
      <c r="C10" s="555"/>
      <c r="D10" s="555"/>
      <c r="E10" s="555"/>
      <c r="F10" s="555"/>
      <c r="G10" s="555"/>
      <c r="H10" s="555"/>
      <c r="I10" s="556"/>
      <c r="J10" s="175" t="str">
        <f>+INSUMOS!C267</f>
        <v>UND</v>
      </c>
      <c r="K10" s="176">
        <v>1</v>
      </c>
      <c r="L10" s="177">
        <f>+INSUMOS!D267</f>
        <v>150000</v>
      </c>
      <c r="M10" s="178">
        <f>+L10*K10</f>
        <v>150000</v>
      </c>
    </row>
    <row r="11" spans="2:13" ht="15.75" x14ac:dyDescent="0.25">
      <c r="B11" s="554"/>
      <c r="C11" s="555"/>
      <c r="D11" s="555"/>
      <c r="E11" s="555"/>
      <c r="F11" s="555"/>
      <c r="G11" s="555"/>
      <c r="H11" s="555"/>
      <c r="I11" s="556"/>
      <c r="J11" s="5"/>
      <c r="K11" s="8"/>
      <c r="L11" s="23"/>
      <c r="M11" s="178"/>
    </row>
    <row r="12" spans="2:13" ht="15.75" x14ac:dyDescent="0.25">
      <c r="B12" s="554"/>
      <c r="C12" s="555"/>
      <c r="D12" s="555"/>
      <c r="E12" s="555"/>
      <c r="F12" s="555"/>
      <c r="G12" s="555"/>
      <c r="H12" s="555"/>
      <c r="I12" s="556"/>
      <c r="J12" s="5"/>
      <c r="K12" s="8"/>
      <c r="L12" s="23"/>
      <c r="M12" s="42"/>
    </row>
    <row r="13" spans="2:13" ht="15.75" x14ac:dyDescent="0.25">
      <c r="B13" s="554"/>
      <c r="C13" s="555"/>
      <c r="D13" s="555"/>
      <c r="E13" s="555"/>
      <c r="F13" s="555"/>
      <c r="G13" s="555"/>
      <c r="H13" s="555"/>
      <c r="I13" s="556"/>
      <c r="J13" s="9"/>
      <c r="K13" s="7"/>
      <c r="L13" s="23"/>
      <c r="M13" s="179"/>
    </row>
    <row r="14" spans="2:13" ht="15.75" x14ac:dyDescent="0.25">
      <c r="B14" s="31"/>
      <c r="C14" s="19"/>
      <c r="D14" s="19"/>
      <c r="E14" s="19"/>
      <c r="F14" s="19"/>
      <c r="G14" s="19"/>
      <c r="H14" s="19"/>
      <c r="I14" s="19"/>
      <c r="J14" s="19"/>
      <c r="K14" s="32"/>
      <c r="L14" s="24" t="s">
        <v>8</v>
      </c>
      <c r="M14" s="60">
        <f>+M10</f>
        <v>150000</v>
      </c>
    </row>
    <row r="15" spans="2:13" ht="15.75" x14ac:dyDescent="0.25">
      <c r="B15" s="31"/>
      <c r="C15" s="19"/>
      <c r="D15" s="19"/>
      <c r="E15" s="19"/>
      <c r="F15" s="19"/>
      <c r="G15" s="19"/>
      <c r="H15" s="19"/>
      <c r="I15" s="19"/>
      <c r="J15" s="19"/>
      <c r="K15" s="32"/>
      <c r="L15" s="33"/>
      <c r="M15" s="34"/>
    </row>
    <row r="16" spans="2:13" ht="15.75" x14ac:dyDescent="0.25">
      <c r="B16" s="551" t="s">
        <v>34</v>
      </c>
      <c r="C16" s="552"/>
      <c r="D16" s="552"/>
      <c r="E16" s="552"/>
      <c r="F16" s="552"/>
      <c r="G16" s="552"/>
      <c r="H16" s="552"/>
      <c r="I16" s="552"/>
      <c r="J16" s="552"/>
      <c r="K16" s="552"/>
      <c r="L16" s="552"/>
      <c r="M16" s="553"/>
    </row>
    <row r="17" spans="2:13" ht="15.75" x14ac:dyDescent="0.25">
      <c r="B17" s="560" t="s">
        <v>31</v>
      </c>
      <c r="C17" s="561"/>
      <c r="D17" s="561"/>
      <c r="E17" s="561"/>
      <c r="F17" s="561"/>
      <c r="G17" s="561"/>
      <c r="H17" s="561"/>
      <c r="I17" s="561"/>
      <c r="J17" s="20" t="s">
        <v>5</v>
      </c>
      <c r="K17" s="4" t="s">
        <v>35</v>
      </c>
      <c r="L17" s="22" t="s">
        <v>32</v>
      </c>
      <c r="M17" s="41" t="s">
        <v>33</v>
      </c>
    </row>
    <row r="18" spans="2:13" ht="15.75" x14ac:dyDescent="0.25">
      <c r="B18" s="554" t="s">
        <v>36</v>
      </c>
      <c r="C18" s="555"/>
      <c r="D18" s="555"/>
      <c r="E18" s="555"/>
      <c r="F18" s="555"/>
      <c r="G18" s="555"/>
      <c r="H18" s="555"/>
      <c r="I18" s="556"/>
      <c r="J18" s="5" t="s">
        <v>37</v>
      </c>
      <c r="K18" s="10">
        <v>0.1</v>
      </c>
      <c r="L18" s="23">
        <f>+M38</f>
        <v>18852.840980000001</v>
      </c>
      <c r="M18" s="42">
        <f>+L18*K18</f>
        <v>1885.2840980000001</v>
      </c>
    </row>
    <row r="19" spans="2:13" ht="15.75" x14ac:dyDescent="0.25">
      <c r="B19" s="554"/>
      <c r="C19" s="555"/>
      <c r="D19" s="555"/>
      <c r="E19" s="555"/>
      <c r="F19" s="555"/>
      <c r="G19" s="555"/>
      <c r="H19" s="555"/>
      <c r="I19" s="556"/>
      <c r="J19" s="6"/>
      <c r="K19" s="10"/>
      <c r="L19" s="23"/>
      <c r="M19" s="42"/>
    </row>
    <row r="20" spans="2:13" ht="15.75" x14ac:dyDescent="0.25">
      <c r="B20" s="554"/>
      <c r="C20" s="555"/>
      <c r="D20" s="555"/>
      <c r="E20" s="555"/>
      <c r="F20" s="555"/>
      <c r="G20" s="555"/>
      <c r="H20" s="555"/>
      <c r="I20" s="556"/>
      <c r="J20" s="6"/>
      <c r="K20" s="10"/>
      <c r="L20" s="23"/>
      <c r="M20" s="42"/>
    </row>
    <row r="21" spans="2:13" ht="15.75" x14ac:dyDescent="0.25">
      <c r="B21" s="554"/>
      <c r="C21" s="555"/>
      <c r="D21" s="555"/>
      <c r="E21" s="555"/>
      <c r="F21" s="555"/>
      <c r="G21" s="555"/>
      <c r="H21" s="555"/>
      <c r="I21" s="556"/>
      <c r="J21" s="9"/>
      <c r="K21" s="7"/>
      <c r="L21" s="23"/>
      <c r="M21" s="42"/>
    </row>
    <row r="22" spans="2:13" ht="15.75" x14ac:dyDescent="0.25">
      <c r="B22" s="554"/>
      <c r="C22" s="555"/>
      <c r="D22" s="555"/>
      <c r="E22" s="555"/>
      <c r="F22" s="555"/>
      <c r="G22" s="555"/>
      <c r="H22" s="555"/>
      <c r="I22" s="556"/>
      <c r="J22" s="9"/>
      <c r="K22" s="7"/>
      <c r="L22" s="23"/>
      <c r="M22" s="42"/>
    </row>
    <row r="23" spans="2:13" ht="15.75" x14ac:dyDescent="0.25">
      <c r="B23" s="31"/>
      <c r="C23" s="19"/>
      <c r="D23" s="19"/>
      <c r="E23" s="19"/>
      <c r="F23" s="19"/>
      <c r="G23" s="19"/>
      <c r="H23" s="19"/>
      <c r="I23" s="19"/>
      <c r="J23" s="19"/>
      <c r="K23" s="32"/>
      <c r="L23" s="24" t="s">
        <v>8</v>
      </c>
      <c r="M23" s="43">
        <f>+M18</f>
        <v>1885.2840980000001</v>
      </c>
    </row>
    <row r="24" spans="2:13" ht="15.75" x14ac:dyDescent="0.25">
      <c r="B24" s="31"/>
      <c r="C24" s="19"/>
      <c r="D24" s="19"/>
      <c r="E24" s="19"/>
      <c r="F24" s="19"/>
      <c r="G24" s="19"/>
      <c r="H24" s="19"/>
      <c r="I24" s="19"/>
      <c r="J24" s="19"/>
      <c r="K24" s="32"/>
      <c r="L24" s="33"/>
      <c r="M24" s="34"/>
    </row>
    <row r="25" spans="2:13" ht="15.75" x14ac:dyDescent="0.25">
      <c r="B25" s="557" t="s">
        <v>38</v>
      </c>
      <c r="C25" s="558"/>
      <c r="D25" s="558"/>
      <c r="E25" s="558"/>
      <c r="F25" s="558"/>
      <c r="G25" s="558"/>
      <c r="H25" s="558"/>
      <c r="I25" s="558"/>
      <c r="J25" s="558"/>
      <c r="K25" s="558"/>
      <c r="L25" s="558"/>
      <c r="M25" s="559"/>
    </row>
    <row r="26" spans="2:13" ht="15.75" x14ac:dyDescent="0.25">
      <c r="B26" s="545" t="s">
        <v>31</v>
      </c>
      <c r="C26" s="546"/>
      <c r="D26" s="546"/>
      <c r="E26" s="546"/>
      <c r="F26" s="546"/>
      <c r="G26" s="546"/>
      <c r="H26" s="547"/>
      <c r="I26" s="20" t="s">
        <v>5</v>
      </c>
      <c r="J26" s="21" t="s">
        <v>6</v>
      </c>
      <c r="K26" s="4" t="s">
        <v>53</v>
      </c>
      <c r="L26" s="22" t="s">
        <v>32</v>
      </c>
      <c r="M26" s="41" t="s">
        <v>33</v>
      </c>
    </row>
    <row r="27" spans="2:13" ht="15.75" x14ac:dyDescent="0.25">
      <c r="B27" s="586" t="str">
        <f>+INSUMOS!B268</f>
        <v>Motocarguero</v>
      </c>
      <c r="C27" s="587"/>
      <c r="D27" s="587"/>
      <c r="E27" s="587"/>
      <c r="F27" s="587"/>
      <c r="G27" s="587"/>
      <c r="H27" s="588"/>
      <c r="I27" s="186" t="str">
        <f>+INSUMOS!C268</f>
        <v>VIAJE</v>
      </c>
      <c r="J27" s="5"/>
      <c r="K27" s="5">
        <v>11</v>
      </c>
      <c r="L27" s="28">
        <f>+INSUMOS!D268</f>
        <v>30000</v>
      </c>
      <c r="M27" s="44">
        <f>+L27/K27</f>
        <v>2727.2727272727275</v>
      </c>
    </row>
    <row r="28" spans="2:13" ht="15.75" x14ac:dyDescent="0.25">
      <c r="B28" s="548"/>
      <c r="C28" s="549"/>
      <c r="D28" s="549"/>
      <c r="E28" s="549"/>
      <c r="F28" s="549"/>
      <c r="G28" s="549"/>
      <c r="H28" s="550"/>
      <c r="I28" s="14"/>
      <c r="J28" s="5"/>
      <c r="K28" s="5"/>
      <c r="L28" s="25"/>
      <c r="M28" s="44"/>
    </row>
    <row r="29" spans="2:13" ht="15.75" x14ac:dyDescent="0.25">
      <c r="B29" s="548"/>
      <c r="C29" s="549"/>
      <c r="D29" s="549"/>
      <c r="E29" s="549"/>
      <c r="F29" s="549"/>
      <c r="G29" s="549"/>
      <c r="H29" s="550"/>
      <c r="I29" s="14"/>
      <c r="J29" s="9"/>
      <c r="K29" s="7"/>
      <c r="L29" s="23"/>
      <c r="M29" s="42"/>
    </row>
    <row r="30" spans="2:13" ht="15.75" x14ac:dyDescent="0.25">
      <c r="B30" s="548"/>
      <c r="C30" s="549"/>
      <c r="D30" s="549"/>
      <c r="E30" s="549"/>
      <c r="F30" s="549"/>
      <c r="G30" s="549"/>
      <c r="H30" s="550"/>
      <c r="I30" s="14"/>
      <c r="J30" s="9"/>
      <c r="K30" s="7"/>
      <c r="L30" s="23"/>
      <c r="M30" s="42"/>
    </row>
    <row r="31" spans="2:13" ht="15.75" x14ac:dyDescent="0.25">
      <c r="B31" s="31"/>
      <c r="C31" s="19"/>
      <c r="D31" s="19"/>
      <c r="E31" s="19"/>
      <c r="F31" s="19"/>
      <c r="G31" s="19"/>
      <c r="H31" s="19"/>
      <c r="I31" s="19"/>
      <c r="J31" s="19"/>
      <c r="K31" s="32"/>
      <c r="L31" s="24" t="s">
        <v>8</v>
      </c>
      <c r="M31" s="43">
        <f>+M27</f>
        <v>2727.2727272727275</v>
      </c>
    </row>
    <row r="32" spans="2:13" ht="15.75" x14ac:dyDescent="0.25">
      <c r="B32" s="31"/>
      <c r="C32" s="19"/>
      <c r="D32" s="19"/>
      <c r="E32" s="19"/>
      <c r="F32" s="19"/>
      <c r="G32" s="19"/>
      <c r="H32" s="19"/>
      <c r="I32" s="19"/>
      <c r="J32" s="19"/>
      <c r="K32" s="32"/>
      <c r="L32" s="33"/>
      <c r="M32" s="34"/>
    </row>
    <row r="33" spans="2:15" ht="15.75" x14ac:dyDescent="0.25">
      <c r="B33" s="577" t="s">
        <v>40</v>
      </c>
      <c r="C33" s="578"/>
      <c r="D33" s="578"/>
      <c r="E33" s="578"/>
      <c r="F33" s="578"/>
      <c r="G33" s="578"/>
      <c r="H33" s="578"/>
      <c r="I33" s="578"/>
      <c r="J33" s="578"/>
      <c r="K33" s="578"/>
      <c r="L33" s="578"/>
      <c r="M33" s="579"/>
    </row>
    <row r="34" spans="2:15" ht="31.5" x14ac:dyDescent="0.25">
      <c r="B34" s="545" t="s">
        <v>4</v>
      </c>
      <c r="C34" s="546"/>
      <c r="D34" s="546"/>
      <c r="E34" s="546"/>
      <c r="F34" s="546"/>
      <c r="G34" s="546"/>
      <c r="H34" s="547"/>
      <c r="I34" s="21" t="s">
        <v>5</v>
      </c>
      <c r="J34" s="21" t="s">
        <v>6</v>
      </c>
      <c r="K34" s="21" t="s">
        <v>35</v>
      </c>
      <c r="L34" s="26" t="s">
        <v>41</v>
      </c>
      <c r="M34" s="45" t="s">
        <v>33</v>
      </c>
    </row>
    <row r="35" spans="2:15" ht="15.75" x14ac:dyDescent="0.25">
      <c r="B35" s="580" t="str">
        <f>+'M DE OBRA'!B38:F38</f>
        <v>Cuadrilla 5: 1 OfcA + 1 AyuA</v>
      </c>
      <c r="C35" s="581"/>
      <c r="D35" s="581"/>
      <c r="E35" s="581"/>
      <c r="F35" s="581"/>
      <c r="G35" s="581"/>
      <c r="H35" s="582"/>
      <c r="I35" s="12" t="s">
        <v>491</v>
      </c>
      <c r="J35" s="46">
        <v>1</v>
      </c>
      <c r="K35" s="187">
        <v>0.1</v>
      </c>
      <c r="L35" s="27">
        <f>+'M DE OBRA'!M38</f>
        <v>188528.40979999999</v>
      </c>
      <c r="M35" s="47">
        <f>+L35*K35</f>
        <v>18852.840980000001</v>
      </c>
      <c r="N35" s="189"/>
    </row>
    <row r="36" spans="2:15" ht="15.75" x14ac:dyDescent="0.25">
      <c r="B36" s="574"/>
      <c r="C36" s="575"/>
      <c r="D36" s="575"/>
      <c r="E36" s="575"/>
      <c r="F36" s="575"/>
      <c r="G36" s="575"/>
      <c r="H36" s="576"/>
      <c r="I36" s="6"/>
      <c r="J36" s="5"/>
      <c r="K36" s="7"/>
      <c r="L36" s="28"/>
      <c r="M36" s="42"/>
    </row>
    <row r="37" spans="2:15" ht="15.75" x14ac:dyDescent="0.25">
      <c r="B37" s="574"/>
      <c r="C37" s="575"/>
      <c r="D37" s="575"/>
      <c r="E37" s="575"/>
      <c r="F37" s="575"/>
      <c r="G37" s="575"/>
      <c r="H37" s="576"/>
      <c r="I37" s="9"/>
      <c r="J37" s="9"/>
      <c r="K37" s="7"/>
      <c r="L37" s="23"/>
      <c r="M37" s="42"/>
    </row>
    <row r="38" spans="2:15" ht="15.75" x14ac:dyDescent="0.25">
      <c r="B38" s="31"/>
      <c r="C38" s="19"/>
      <c r="D38" s="19"/>
      <c r="E38" s="19"/>
      <c r="F38" s="19"/>
      <c r="G38" s="19"/>
      <c r="H38" s="19"/>
      <c r="I38" s="19"/>
      <c r="J38" s="19"/>
      <c r="K38" s="32"/>
      <c r="L38" s="24" t="s">
        <v>8</v>
      </c>
      <c r="M38" s="43">
        <f>+M35</f>
        <v>18852.840980000001</v>
      </c>
      <c r="O38" s="190"/>
    </row>
    <row r="39" spans="2:15" ht="15.75" x14ac:dyDescent="0.25">
      <c r="B39" s="31"/>
      <c r="C39" s="19"/>
      <c r="D39" s="19"/>
      <c r="E39" s="19"/>
      <c r="F39" s="19"/>
      <c r="G39" s="19"/>
      <c r="H39" s="19"/>
      <c r="I39" s="19"/>
      <c r="J39" s="19"/>
      <c r="K39" s="32"/>
      <c r="L39" s="33"/>
      <c r="M39" s="34"/>
      <c r="N39" s="189"/>
      <c r="O39" s="190"/>
    </row>
    <row r="40" spans="2:15" ht="15.75" x14ac:dyDescent="0.25">
      <c r="B40" s="31"/>
      <c r="C40" s="38"/>
      <c r="D40" s="38"/>
      <c r="E40" s="38"/>
      <c r="F40" s="38"/>
      <c r="G40" s="38"/>
      <c r="H40" s="38"/>
      <c r="I40" s="38"/>
      <c r="J40" s="17"/>
      <c r="K40" s="16" t="s">
        <v>43</v>
      </c>
      <c r="L40" s="29"/>
      <c r="M40" s="48">
        <f>+M23+M14+M31+M38</f>
        <v>173465.39780527275</v>
      </c>
      <c r="N40" s="189"/>
    </row>
    <row r="41" spans="2:15" ht="15.75" x14ac:dyDescent="0.25">
      <c r="B41" s="49"/>
      <c r="C41" s="38"/>
      <c r="D41" s="38"/>
      <c r="E41" s="38"/>
      <c r="F41" s="38"/>
      <c r="G41" s="38"/>
      <c r="H41" s="38"/>
      <c r="I41" s="38"/>
      <c r="J41" s="567" t="s">
        <v>44</v>
      </c>
      <c r="K41" s="568"/>
      <c r="L41" s="118">
        <v>0.22</v>
      </c>
      <c r="M41" s="50">
        <f>+M40*L41</f>
        <v>38162.387517160001</v>
      </c>
    </row>
    <row r="42" spans="2:15" ht="15.75" x14ac:dyDescent="0.25">
      <c r="B42" s="49"/>
      <c r="C42" s="38"/>
      <c r="D42" s="38"/>
      <c r="E42" s="38"/>
      <c r="F42" s="38"/>
      <c r="G42" s="38"/>
      <c r="H42" s="38"/>
      <c r="I42" s="38"/>
      <c r="J42" s="567" t="s">
        <v>45</v>
      </c>
      <c r="K42" s="568"/>
      <c r="L42" s="118">
        <v>0.01</v>
      </c>
      <c r="M42" s="50">
        <f>+M40*L42</f>
        <v>1734.6539780527276</v>
      </c>
    </row>
    <row r="43" spans="2:15" ht="15.75" x14ac:dyDescent="0.25">
      <c r="B43" s="49"/>
      <c r="C43" s="38"/>
      <c r="D43" s="38"/>
      <c r="E43" s="38"/>
      <c r="F43" s="38"/>
      <c r="G43" s="38"/>
      <c r="H43" s="38"/>
      <c r="I43" s="38"/>
      <c r="J43" s="567" t="s">
        <v>46</v>
      </c>
      <c r="K43" s="568"/>
      <c r="L43" s="118">
        <v>0.05</v>
      </c>
      <c r="M43" s="50">
        <f>+M40*L43</f>
        <v>8673.2698902636384</v>
      </c>
    </row>
    <row r="44" spans="2:15" ht="15.75" x14ac:dyDescent="0.25">
      <c r="B44" s="31"/>
      <c r="C44" s="19"/>
      <c r="D44" s="38"/>
      <c r="E44" s="38"/>
      <c r="F44" s="38"/>
      <c r="G44" s="38"/>
      <c r="H44" s="38"/>
      <c r="I44" s="38"/>
      <c r="J44" s="583" t="s">
        <v>47</v>
      </c>
      <c r="K44" s="584"/>
      <c r="L44" s="585"/>
      <c r="M44" s="50">
        <f>+SUM(M41:M43)</f>
        <v>48570.311385476372</v>
      </c>
    </row>
    <row r="45" spans="2:15" ht="15.75" x14ac:dyDescent="0.25">
      <c r="B45" s="49"/>
      <c r="C45" s="38"/>
      <c r="D45" s="38"/>
      <c r="E45" s="38"/>
      <c r="F45" s="38"/>
      <c r="G45" s="38"/>
      <c r="H45" s="38"/>
      <c r="I45" s="38"/>
      <c r="J45" s="570" t="s">
        <v>48</v>
      </c>
      <c r="K45" s="571"/>
      <c r="L45" s="572"/>
      <c r="M45" s="51">
        <f>+M40+M44</f>
        <v>222035.70919074913</v>
      </c>
    </row>
    <row r="46" spans="2:15" ht="15.75" x14ac:dyDescent="0.25">
      <c r="B46" s="52"/>
      <c r="C46" s="53"/>
      <c r="D46" s="53"/>
      <c r="E46" s="53"/>
      <c r="F46" s="53"/>
      <c r="G46" s="53"/>
      <c r="H46" s="53"/>
      <c r="I46" s="53"/>
      <c r="J46" s="53"/>
      <c r="K46" s="53"/>
      <c r="L46" s="54"/>
      <c r="M46" s="55"/>
    </row>
    <row r="47" spans="2:15" x14ac:dyDescent="0.25">
      <c r="B47" s="564" t="s">
        <v>49</v>
      </c>
      <c r="C47" s="565"/>
      <c r="D47" s="565"/>
      <c r="E47" s="565"/>
      <c r="F47" s="565"/>
      <c r="G47" s="565"/>
      <c r="H47" s="565"/>
      <c r="I47" s="565"/>
      <c r="J47" s="565"/>
      <c r="K47" s="565"/>
      <c r="L47" s="565"/>
      <c r="M47" s="566"/>
    </row>
    <row r="48" spans="2:15" ht="15.75" x14ac:dyDescent="0.25">
      <c r="B48" s="2"/>
      <c r="C48" s="56"/>
      <c r="D48" s="56"/>
      <c r="E48" s="56"/>
      <c r="F48" s="56"/>
      <c r="G48" s="56"/>
      <c r="H48" s="56"/>
      <c r="I48" s="56"/>
      <c r="J48" s="56"/>
      <c r="K48" s="56"/>
      <c r="L48" s="57"/>
      <c r="M48" s="1"/>
    </row>
    <row r="49" spans="2:13" ht="15.75" x14ac:dyDescent="0.25">
      <c r="B49" s="2"/>
      <c r="C49" s="56"/>
      <c r="D49" s="56"/>
      <c r="E49" s="56"/>
      <c r="F49" s="56"/>
      <c r="G49" s="56"/>
      <c r="H49" s="56"/>
      <c r="I49" s="56"/>
      <c r="J49" s="56"/>
      <c r="K49" s="56"/>
      <c r="L49" s="57"/>
      <c r="M49" s="1"/>
    </row>
    <row r="50" spans="2:13" x14ac:dyDescent="0.25">
      <c r="B50" s="532" t="s">
        <v>50</v>
      </c>
      <c r="C50" s="344"/>
      <c r="D50" s="344"/>
      <c r="E50" s="344"/>
      <c r="F50" s="344"/>
      <c r="G50" s="344"/>
      <c r="H50" s="344"/>
      <c r="I50" s="344" t="s">
        <v>531</v>
      </c>
      <c r="J50" s="344"/>
      <c r="K50" s="344"/>
      <c r="L50" s="344"/>
      <c r="M50" s="530"/>
    </row>
    <row r="51" spans="2:13" x14ac:dyDescent="0.25">
      <c r="B51" s="532" t="s">
        <v>537</v>
      </c>
      <c r="C51" s="344"/>
      <c r="D51" s="344"/>
      <c r="E51" s="344"/>
      <c r="F51" s="344"/>
      <c r="G51" s="344"/>
      <c r="H51" s="344"/>
      <c r="I51" s="344" t="s">
        <v>532</v>
      </c>
      <c r="J51" s="344"/>
      <c r="K51" s="344"/>
      <c r="L51" s="344"/>
      <c r="M51" s="530"/>
    </row>
    <row r="52" spans="2:13" ht="15.75" thickBot="1" x14ac:dyDescent="0.3">
      <c r="B52" s="528" t="s">
        <v>26</v>
      </c>
      <c r="C52" s="529"/>
      <c r="D52" s="529"/>
      <c r="E52" s="529"/>
      <c r="F52" s="529"/>
      <c r="G52" s="529"/>
      <c r="H52" s="529"/>
      <c r="I52" s="529" t="s">
        <v>26</v>
      </c>
      <c r="J52" s="529"/>
      <c r="K52" s="529"/>
      <c r="L52" s="529"/>
      <c r="M52" s="531"/>
    </row>
  </sheetData>
  <mergeCells count="43">
    <mergeCell ref="B13:I13"/>
    <mergeCell ref="B2:C2"/>
    <mergeCell ref="D2:M2"/>
    <mergeCell ref="B3:C3"/>
    <mergeCell ref="D3:M3"/>
    <mergeCell ref="D5:K6"/>
    <mergeCell ref="L5:L6"/>
    <mergeCell ref="M5:M6"/>
    <mergeCell ref="B8:M8"/>
    <mergeCell ref="B9:I9"/>
    <mergeCell ref="B10:I10"/>
    <mergeCell ref="B11:I11"/>
    <mergeCell ref="B12:I12"/>
    <mergeCell ref="B29:H29"/>
    <mergeCell ref="B16:M16"/>
    <mergeCell ref="B17:I17"/>
    <mergeCell ref="B18:I18"/>
    <mergeCell ref="B19:I19"/>
    <mergeCell ref="B20:I20"/>
    <mergeCell ref="B21:I21"/>
    <mergeCell ref="B22:I22"/>
    <mergeCell ref="B25:M25"/>
    <mergeCell ref="B26:H26"/>
    <mergeCell ref="B27:H27"/>
    <mergeCell ref="B28:H28"/>
    <mergeCell ref="B47:M47"/>
    <mergeCell ref="B30:H30"/>
    <mergeCell ref="B33:M33"/>
    <mergeCell ref="B34:H34"/>
    <mergeCell ref="B35:H35"/>
    <mergeCell ref="B36:H36"/>
    <mergeCell ref="B37:H37"/>
    <mergeCell ref="J41:K41"/>
    <mergeCell ref="J42:K42"/>
    <mergeCell ref="J43:K43"/>
    <mergeCell ref="J44:L44"/>
    <mergeCell ref="J45:L45"/>
    <mergeCell ref="B50:H50"/>
    <mergeCell ref="I50:M50"/>
    <mergeCell ref="B51:H51"/>
    <mergeCell ref="I51:M51"/>
    <mergeCell ref="B52:H52"/>
    <mergeCell ref="I52:M52"/>
  </mergeCells>
  <printOptions horizontalCentered="1"/>
  <pageMargins left="0.25" right="0.25" top="0.75" bottom="0.75" header="0.3" footer="0.3"/>
  <pageSetup paperSize="9" scale="5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pageSetUpPr fitToPage="1"/>
  </sheetPr>
  <dimension ref="B1:O52"/>
  <sheetViews>
    <sheetView view="pageBreakPreview" topLeftCell="A19" zoomScale="60" zoomScaleNormal="100" workbookViewId="0">
      <selection activeCell="B50" sqref="B50:M52"/>
    </sheetView>
  </sheetViews>
  <sheetFormatPr baseColWidth="10" defaultRowHeight="15" x14ac:dyDescent="0.25"/>
  <cols>
    <col min="10" max="10" width="9.42578125" bestFit="1" customWidth="1"/>
    <col min="11" max="11" width="24.42578125" bestFit="1" customWidth="1"/>
    <col min="12" max="12" width="20.85546875" bestFit="1" customWidth="1"/>
    <col min="13" max="13" width="16.28515625" bestFit="1" customWidth="1"/>
  </cols>
  <sheetData>
    <row r="1" spans="2:15" ht="15.75" thickBot="1" x14ac:dyDescent="0.3"/>
    <row r="2" spans="2:15" ht="32.25" customHeight="1" x14ac:dyDescent="0.25">
      <c r="B2" s="533" t="s">
        <v>0</v>
      </c>
      <c r="C2" s="534"/>
      <c r="D2" s="537" t="str">
        <f>+'PTO HORNILLA'!D2</f>
        <v>PRESUPUESTO GENERAL DE OBRA CONSTRUCCION DE HORNILLAS ECOEFICIENTES EN ECOSISTEMAS DE CONSERVACION ESTRATEGICOS DE ZONA RURAL.</v>
      </c>
      <c r="E2" s="538"/>
      <c r="F2" s="538"/>
      <c r="G2" s="538"/>
      <c r="H2" s="538"/>
      <c r="I2" s="538"/>
      <c r="J2" s="538"/>
      <c r="K2" s="538"/>
      <c r="L2" s="538"/>
      <c r="M2" s="539"/>
    </row>
    <row r="3" spans="2:15" ht="15.75" x14ac:dyDescent="0.25">
      <c r="B3" s="569" t="s">
        <v>1</v>
      </c>
      <c r="C3" s="384"/>
      <c r="D3" s="385" t="s">
        <v>2</v>
      </c>
      <c r="E3" s="385"/>
      <c r="F3" s="385"/>
      <c r="G3" s="385"/>
      <c r="H3" s="385"/>
      <c r="I3" s="385"/>
      <c r="J3" s="385"/>
      <c r="K3" s="385"/>
      <c r="L3" s="385"/>
      <c r="M3" s="540"/>
    </row>
    <row r="4" spans="2:15" ht="15.75" x14ac:dyDescent="0.25">
      <c r="B4" s="31"/>
      <c r="C4" s="19"/>
      <c r="D4" s="19"/>
      <c r="E4" s="19"/>
      <c r="F4" s="19"/>
      <c r="G4" s="19"/>
      <c r="H4" s="19"/>
      <c r="I4" s="19"/>
      <c r="J4" s="19"/>
      <c r="K4" s="32"/>
      <c r="L4" s="33"/>
      <c r="M4" s="34"/>
    </row>
    <row r="5" spans="2:15" ht="15.75" x14ac:dyDescent="0.25">
      <c r="B5" s="35" t="s">
        <v>27</v>
      </c>
      <c r="C5" s="13">
        <v>2</v>
      </c>
      <c r="D5" s="589" t="str">
        <f>+'PTO HORNILLA'!C10</f>
        <v>Suministro e instalacion de cenicero en lámina calibre 18” de 18 cm x 18 cm x 10 cm  con manija en platina</v>
      </c>
      <c r="E5" s="589"/>
      <c r="F5" s="589"/>
      <c r="G5" s="589"/>
      <c r="H5" s="589"/>
      <c r="I5" s="589"/>
      <c r="J5" s="589"/>
      <c r="K5" s="590"/>
      <c r="L5" s="541" t="s">
        <v>28</v>
      </c>
      <c r="M5" s="543" t="s">
        <v>5</v>
      </c>
    </row>
    <row r="6" spans="2:15" ht="15.75" x14ac:dyDescent="0.25">
      <c r="B6" s="36" t="s">
        <v>29</v>
      </c>
      <c r="C6" s="15" t="s">
        <v>14</v>
      </c>
      <c r="D6" s="591"/>
      <c r="E6" s="592"/>
      <c r="F6" s="592"/>
      <c r="G6" s="592"/>
      <c r="H6" s="592"/>
      <c r="I6" s="592"/>
      <c r="J6" s="592"/>
      <c r="K6" s="593"/>
      <c r="L6" s="542"/>
      <c r="M6" s="544"/>
    </row>
    <row r="7" spans="2:15" ht="15.75" x14ac:dyDescent="0.25">
      <c r="B7" s="37"/>
      <c r="C7" s="38"/>
      <c r="D7" s="38"/>
      <c r="E7" s="38"/>
      <c r="F7" s="38"/>
      <c r="G7" s="38"/>
      <c r="H7" s="38"/>
      <c r="I7" s="38"/>
      <c r="J7" s="38"/>
      <c r="K7" s="38"/>
      <c r="L7" s="39"/>
      <c r="M7" s="40"/>
    </row>
    <row r="8" spans="2:15" ht="15.75" x14ac:dyDescent="0.25">
      <c r="B8" s="551" t="s">
        <v>30</v>
      </c>
      <c r="C8" s="552"/>
      <c r="D8" s="552"/>
      <c r="E8" s="552"/>
      <c r="F8" s="552"/>
      <c r="G8" s="552"/>
      <c r="H8" s="552"/>
      <c r="I8" s="552"/>
      <c r="J8" s="552"/>
      <c r="K8" s="552"/>
      <c r="L8" s="552"/>
      <c r="M8" s="553"/>
    </row>
    <row r="9" spans="2:15" ht="15.75" x14ac:dyDescent="0.25">
      <c r="B9" s="545" t="s">
        <v>31</v>
      </c>
      <c r="C9" s="562"/>
      <c r="D9" s="562"/>
      <c r="E9" s="562"/>
      <c r="F9" s="562"/>
      <c r="G9" s="562"/>
      <c r="H9" s="562"/>
      <c r="I9" s="563"/>
      <c r="J9" s="20" t="s">
        <v>5</v>
      </c>
      <c r="K9" s="4" t="s">
        <v>6</v>
      </c>
      <c r="L9" s="22" t="s">
        <v>32</v>
      </c>
      <c r="M9" s="41" t="s">
        <v>33</v>
      </c>
    </row>
    <row r="10" spans="2:15" ht="15.75" x14ac:dyDescent="0.25">
      <c r="B10" s="554" t="str">
        <f>+INSUMOS!B269</f>
        <v>Cenicero en lámina calibre 18” de 18 cm x 18 cm x 10 cm  con manija en platina</v>
      </c>
      <c r="C10" s="555"/>
      <c r="D10" s="555"/>
      <c r="E10" s="555"/>
      <c r="F10" s="555"/>
      <c r="G10" s="555"/>
      <c r="H10" s="555"/>
      <c r="I10" s="556"/>
      <c r="J10" s="5" t="str">
        <f>+INSUMOS!C269</f>
        <v>UND</v>
      </c>
      <c r="K10" s="6">
        <v>2</v>
      </c>
      <c r="L10" s="23">
        <f>+INSUMOS!D269</f>
        <v>64257</v>
      </c>
      <c r="M10" s="42">
        <f>+L10*K10</f>
        <v>128514</v>
      </c>
      <c r="O10">
        <f>+L10/2</f>
        <v>32128.5</v>
      </c>
    </row>
    <row r="11" spans="2:15" ht="15.75" x14ac:dyDescent="0.25">
      <c r="B11" s="554"/>
      <c r="C11" s="555"/>
      <c r="D11" s="555"/>
      <c r="E11" s="555"/>
      <c r="F11" s="555"/>
      <c r="G11" s="555"/>
      <c r="H11" s="555"/>
      <c r="I11" s="556"/>
      <c r="J11" s="5"/>
      <c r="K11" s="8"/>
      <c r="L11" s="23"/>
      <c r="M11" s="42"/>
    </row>
    <row r="12" spans="2:15" ht="15.75" x14ac:dyDescent="0.25">
      <c r="B12" s="554"/>
      <c r="C12" s="555"/>
      <c r="D12" s="555"/>
      <c r="E12" s="555"/>
      <c r="F12" s="555"/>
      <c r="G12" s="555"/>
      <c r="H12" s="555"/>
      <c r="I12" s="556"/>
      <c r="J12" s="5"/>
      <c r="K12" s="8"/>
      <c r="L12" s="23"/>
      <c r="M12" s="42"/>
    </row>
    <row r="13" spans="2:15" ht="15.75" x14ac:dyDescent="0.25">
      <c r="B13" s="554"/>
      <c r="C13" s="555"/>
      <c r="D13" s="555"/>
      <c r="E13" s="555"/>
      <c r="F13" s="555"/>
      <c r="G13" s="555"/>
      <c r="H13" s="555"/>
      <c r="I13" s="556"/>
      <c r="J13" s="9"/>
      <c r="K13" s="7"/>
      <c r="L13" s="23"/>
      <c r="M13" s="42"/>
    </row>
    <row r="14" spans="2:15" ht="15.75" x14ac:dyDescent="0.25">
      <c r="B14" s="31"/>
      <c r="C14" s="19"/>
      <c r="D14" s="19"/>
      <c r="E14" s="19"/>
      <c r="F14" s="19"/>
      <c r="G14" s="19"/>
      <c r="H14" s="19"/>
      <c r="I14" s="19"/>
      <c r="J14" s="19"/>
      <c r="K14" s="32"/>
      <c r="L14" s="24" t="s">
        <v>8</v>
      </c>
      <c r="M14" s="60">
        <f>+SUM(M10:M12)</f>
        <v>128514</v>
      </c>
      <c r="O14" s="190">
        <f>+M14-N41</f>
        <v>105048.60219472727</v>
      </c>
    </row>
    <row r="15" spans="2:15" ht="15.75" x14ac:dyDescent="0.25">
      <c r="B15" s="31"/>
      <c r="C15" s="19"/>
      <c r="D15" s="19"/>
      <c r="E15" s="19"/>
      <c r="F15" s="19"/>
      <c r="G15" s="19"/>
      <c r="H15" s="19"/>
      <c r="I15" s="19"/>
      <c r="J15" s="19"/>
      <c r="K15" s="32"/>
      <c r="L15" s="33"/>
      <c r="M15" s="34"/>
    </row>
    <row r="16" spans="2:15" ht="15.75" x14ac:dyDescent="0.25">
      <c r="B16" s="551" t="s">
        <v>34</v>
      </c>
      <c r="C16" s="552"/>
      <c r="D16" s="552"/>
      <c r="E16" s="552"/>
      <c r="F16" s="552"/>
      <c r="G16" s="552"/>
      <c r="H16" s="552"/>
      <c r="I16" s="552"/>
      <c r="J16" s="552"/>
      <c r="K16" s="552"/>
      <c r="L16" s="552"/>
      <c r="M16" s="553"/>
    </row>
    <row r="17" spans="2:13" ht="15.75" x14ac:dyDescent="0.25">
      <c r="B17" s="560" t="s">
        <v>31</v>
      </c>
      <c r="C17" s="561"/>
      <c r="D17" s="561"/>
      <c r="E17" s="561"/>
      <c r="F17" s="561"/>
      <c r="G17" s="561"/>
      <c r="H17" s="561"/>
      <c r="I17" s="561"/>
      <c r="J17" s="20" t="s">
        <v>5</v>
      </c>
      <c r="K17" s="4" t="s">
        <v>35</v>
      </c>
      <c r="L17" s="22" t="s">
        <v>32</v>
      </c>
      <c r="M17" s="41" t="s">
        <v>33</v>
      </c>
    </row>
    <row r="18" spans="2:13" ht="15.75" x14ac:dyDescent="0.25">
      <c r="B18" s="554" t="s">
        <v>36</v>
      </c>
      <c r="C18" s="555"/>
      <c r="D18" s="555"/>
      <c r="E18" s="555"/>
      <c r="F18" s="555"/>
      <c r="G18" s="555"/>
      <c r="H18" s="555"/>
      <c r="I18" s="556"/>
      <c r="J18" s="5" t="s">
        <v>37</v>
      </c>
      <c r="K18" s="174">
        <v>0.1</v>
      </c>
      <c r="L18" s="23">
        <f>+M38</f>
        <v>18852.840980000001</v>
      </c>
      <c r="M18" s="42">
        <f>+L18*K18</f>
        <v>1885.2840980000001</v>
      </c>
    </row>
    <row r="19" spans="2:13" ht="15.75" x14ac:dyDescent="0.25">
      <c r="B19" s="554"/>
      <c r="C19" s="555"/>
      <c r="D19" s="555"/>
      <c r="E19" s="555"/>
      <c r="F19" s="555"/>
      <c r="G19" s="555"/>
      <c r="H19" s="555"/>
      <c r="I19" s="556"/>
      <c r="J19" s="6"/>
      <c r="K19" s="10"/>
      <c r="L19" s="23"/>
      <c r="M19" s="42"/>
    </row>
    <row r="20" spans="2:13" ht="15.75" x14ac:dyDescent="0.25">
      <c r="B20" s="554"/>
      <c r="C20" s="555"/>
      <c r="D20" s="555"/>
      <c r="E20" s="555"/>
      <c r="F20" s="555"/>
      <c r="G20" s="555"/>
      <c r="H20" s="555"/>
      <c r="I20" s="556"/>
      <c r="J20" s="6"/>
      <c r="K20" s="10"/>
      <c r="L20" s="23"/>
      <c r="M20" s="42"/>
    </row>
    <row r="21" spans="2:13" ht="15.75" x14ac:dyDescent="0.25">
      <c r="B21" s="554"/>
      <c r="C21" s="555"/>
      <c r="D21" s="555"/>
      <c r="E21" s="555"/>
      <c r="F21" s="555"/>
      <c r="G21" s="555"/>
      <c r="H21" s="555"/>
      <c r="I21" s="556"/>
      <c r="J21" s="9"/>
      <c r="K21" s="7"/>
      <c r="L21" s="23"/>
      <c r="M21" s="42"/>
    </row>
    <row r="22" spans="2:13" ht="15.75" x14ac:dyDescent="0.25">
      <c r="B22" s="554"/>
      <c r="C22" s="555"/>
      <c r="D22" s="555"/>
      <c r="E22" s="555"/>
      <c r="F22" s="555"/>
      <c r="G22" s="555"/>
      <c r="H22" s="555"/>
      <c r="I22" s="556"/>
      <c r="J22" s="9"/>
      <c r="K22" s="7"/>
      <c r="L22" s="23"/>
      <c r="M22" s="42"/>
    </row>
    <row r="23" spans="2:13" ht="15.75" x14ac:dyDescent="0.25">
      <c r="B23" s="31"/>
      <c r="C23" s="19"/>
      <c r="D23" s="19"/>
      <c r="E23" s="19"/>
      <c r="F23" s="19"/>
      <c r="G23" s="19"/>
      <c r="H23" s="19"/>
      <c r="I23" s="19"/>
      <c r="J23" s="19"/>
      <c r="K23" s="32"/>
      <c r="L23" s="24" t="s">
        <v>8</v>
      </c>
      <c r="M23" s="43">
        <f>+M18</f>
        <v>1885.2840980000001</v>
      </c>
    </row>
    <row r="24" spans="2:13" ht="15.75" x14ac:dyDescent="0.25">
      <c r="B24" s="31"/>
      <c r="C24" s="19"/>
      <c r="D24" s="19"/>
      <c r="E24" s="19"/>
      <c r="F24" s="19"/>
      <c r="G24" s="19"/>
      <c r="H24" s="19"/>
      <c r="I24" s="19"/>
      <c r="J24" s="19"/>
      <c r="K24" s="32"/>
      <c r="L24" s="33"/>
      <c r="M24" s="34"/>
    </row>
    <row r="25" spans="2:13" ht="15.75" x14ac:dyDescent="0.25">
      <c r="B25" s="557" t="s">
        <v>38</v>
      </c>
      <c r="C25" s="558"/>
      <c r="D25" s="558"/>
      <c r="E25" s="558"/>
      <c r="F25" s="558"/>
      <c r="G25" s="558"/>
      <c r="H25" s="558"/>
      <c r="I25" s="558"/>
      <c r="J25" s="558"/>
      <c r="K25" s="558"/>
      <c r="L25" s="558"/>
      <c r="M25" s="559"/>
    </row>
    <row r="26" spans="2:13" ht="15.75" x14ac:dyDescent="0.25">
      <c r="B26" s="545" t="s">
        <v>31</v>
      </c>
      <c r="C26" s="546"/>
      <c r="D26" s="546"/>
      <c r="E26" s="546"/>
      <c r="F26" s="546"/>
      <c r="G26" s="546"/>
      <c r="H26" s="547"/>
      <c r="I26" s="20" t="s">
        <v>5</v>
      </c>
      <c r="J26" s="21" t="s">
        <v>6</v>
      </c>
      <c r="K26" s="4" t="s">
        <v>53</v>
      </c>
      <c r="L26" s="22" t="s">
        <v>32</v>
      </c>
      <c r="M26" s="41" t="s">
        <v>33</v>
      </c>
    </row>
    <row r="27" spans="2:13" ht="15.75" x14ac:dyDescent="0.25">
      <c r="B27" s="586" t="str">
        <f>+INSUMOS!B268</f>
        <v>Motocarguero</v>
      </c>
      <c r="C27" s="587"/>
      <c r="D27" s="587"/>
      <c r="E27" s="587"/>
      <c r="F27" s="587"/>
      <c r="G27" s="587"/>
      <c r="H27" s="588"/>
      <c r="I27" s="186" t="str">
        <f>+INSUMOS!C268</f>
        <v>VIAJE</v>
      </c>
      <c r="J27" s="5"/>
      <c r="K27" s="5">
        <v>11</v>
      </c>
      <c r="L27" s="25">
        <f>+INSUMOS!D268</f>
        <v>30000</v>
      </c>
      <c r="M27" s="44">
        <f>+L27/K27</f>
        <v>2727.2727272727275</v>
      </c>
    </row>
    <row r="28" spans="2:13" ht="15.75" x14ac:dyDescent="0.25">
      <c r="B28" s="548"/>
      <c r="C28" s="549"/>
      <c r="D28" s="549"/>
      <c r="E28" s="549"/>
      <c r="F28" s="549"/>
      <c r="G28" s="549"/>
      <c r="H28" s="550"/>
      <c r="I28" s="14"/>
      <c r="J28" s="5"/>
      <c r="K28" s="5"/>
      <c r="L28" s="25"/>
      <c r="M28" s="44"/>
    </row>
    <row r="29" spans="2:13" ht="15.75" x14ac:dyDescent="0.25">
      <c r="B29" s="548"/>
      <c r="C29" s="549"/>
      <c r="D29" s="549"/>
      <c r="E29" s="549"/>
      <c r="F29" s="549"/>
      <c r="G29" s="549"/>
      <c r="H29" s="550"/>
      <c r="I29" s="14"/>
      <c r="J29" s="9"/>
      <c r="K29" s="7"/>
      <c r="L29" s="23"/>
      <c r="M29" s="42"/>
    </row>
    <row r="30" spans="2:13" ht="15.75" x14ac:dyDescent="0.25">
      <c r="B30" s="548"/>
      <c r="C30" s="549"/>
      <c r="D30" s="549"/>
      <c r="E30" s="549"/>
      <c r="F30" s="549"/>
      <c r="G30" s="549"/>
      <c r="H30" s="550"/>
      <c r="I30" s="14"/>
      <c r="J30" s="9"/>
      <c r="K30" s="7"/>
      <c r="L30" s="23"/>
      <c r="M30" s="42"/>
    </row>
    <row r="31" spans="2:13" ht="15.75" x14ac:dyDescent="0.25">
      <c r="B31" s="31"/>
      <c r="C31" s="19"/>
      <c r="D31" s="19"/>
      <c r="E31" s="19"/>
      <c r="F31" s="19"/>
      <c r="G31" s="19"/>
      <c r="H31" s="19"/>
      <c r="I31" s="19"/>
      <c r="J31" s="19"/>
      <c r="K31" s="32"/>
      <c r="L31" s="24" t="s">
        <v>8</v>
      </c>
      <c r="M31" s="43">
        <f>+M27</f>
        <v>2727.2727272727275</v>
      </c>
    </row>
    <row r="32" spans="2:13" ht="15.75" x14ac:dyDescent="0.25">
      <c r="B32" s="31"/>
      <c r="C32" s="19"/>
      <c r="D32" s="19"/>
      <c r="E32" s="19"/>
      <c r="F32" s="19"/>
      <c r="G32" s="19"/>
      <c r="H32" s="19"/>
      <c r="I32" s="19"/>
      <c r="J32" s="19"/>
      <c r="K32" s="32"/>
      <c r="L32" s="33"/>
      <c r="M32" s="34"/>
    </row>
    <row r="33" spans="2:14" ht="15.75" x14ac:dyDescent="0.25">
      <c r="B33" s="577" t="s">
        <v>40</v>
      </c>
      <c r="C33" s="578"/>
      <c r="D33" s="578"/>
      <c r="E33" s="578"/>
      <c r="F33" s="578"/>
      <c r="G33" s="578"/>
      <c r="H33" s="578"/>
      <c r="I33" s="578"/>
      <c r="J33" s="578"/>
      <c r="K33" s="578"/>
      <c r="L33" s="578"/>
      <c r="M33" s="579"/>
    </row>
    <row r="34" spans="2:14" ht="63" x14ac:dyDescent="0.25">
      <c r="B34" s="545" t="s">
        <v>4</v>
      </c>
      <c r="C34" s="546"/>
      <c r="D34" s="546"/>
      <c r="E34" s="546"/>
      <c r="F34" s="546"/>
      <c r="G34" s="546"/>
      <c r="H34" s="547"/>
      <c r="I34" s="21" t="s">
        <v>5</v>
      </c>
      <c r="J34" s="21" t="s">
        <v>6</v>
      </c>
      <c r="K34" s="21" t="s">
        <v>35</v>
      </c>
      <c r="L34" s="26" t="s">
        <v>41</v>
      </c>
      <c r="M34" s="45" t="s">
        <v>33</v>
      </c>
    </row>
    <row r="35" spans="2:14" ht="15.75" x14ac:dyDescent="0.25">
      <c r="B35" s="580" t="str">
        <f>+'M DE OBRA'!B38:F38</f>
        <v>Cuadrilla 5: 1 OfcA + 1 AyuA</v>
      </c>
      <c r="C35" s="581"/>
      <c r="D35" s="581"/>
      <c r="E35" s="581"/>
      <c r="F35" s="581"/>
      <c r="G35" s="581"/>
      <c r="H35" s="582"/>
      <c r="I35" s="12" t="s">
        <v>491</v>
      </c>
      <c r="J35" s="46">
        <v>1</v>
      </c>
      <c r="K35" s="187">
        <v>0.1</v>
      </c>
      <c r="L35" s="27">
        <f>+'M DE OBRA'!M38</f>
        <v>188528.40979999999</v>
      </c>
      <c r="M35" s="47">
        <f>+L35*K35</f>
        <v>18852.840980000001</v>
      </c>
    </row>
    <row r="36" spans="2:14" ht="15.75" x14ac:dyDescent="0.25">
      <c r="B36" s="574"/>
      <c r="C36" s="575"/>
      <c r="D36" s="575"/>
      <c r="E36" s="575"/>
      <c r="F36" s="575"/>
      <c r="G36" s="575"/>
      <c r="H36" s="576"/>
      <c r="I36" s="6"/>
      <c r="J36" s="5"/>
      <c r="K36" s="7"/>
      <c r="L36" s="28"/>
      <c r="M36" s="42"/>
    </row>
    <row r="37" spans="2:14" ht="15.75" x14ac:dyDescent="0.25">
      <c r="B37" s="574"/>
      <c r="C37" s="575"/>
      <c r="D37" s="575"/>
      <c r="E37" s="575"/>
      <c r="F37" s="575"/>
      <c r="G37" s="575"/>
      <c r="H37" s="576"/>
      <c r="I37" s="9"/>
      <c r="J37" s="9"/>
      <c r="K37" s="7"/>
      <c r="L37" s="23"/>
      <c r="M37" s="42"/>
    </row>
    <row r="38" spans="2:14" ht="15.75" x14ac:dyDescent="0.25">
      <c r="B38" s="31"/>
      <c r="C38" s="19"/>
      <c r="D38" s="19"/>
      <c r="E38" s="19"/>
      <c r="F38" s="19"/>
      <c r="G38" s="19"/>
      <c r="H38" s="19"/>
      <c r="I38" s="19"/>
      <c r="J38" s="19"/>
      <c r="K38" s="32"/>
      <c r="L38" s="24" t="s">
        <v>8</v>
      </c>
      <c r="M38" s="43">
        <f>+M35</f>
        <v>18852.840980000001</v>
      </c>
    </row>
    <row r="39" spans="2:14" ht="15.75" x14ac:dyDescent="0.25">
      <c r="B39" s="31"/>
      <c r="C39" s="19"/>
      <c r="D39" s="19"/>
      <c r="E39" s="19"/>
      <c r="F39" s="19"/>
      <c r="G39" s="19"/>
      <c r="H39" s="19"/>
      <c r="I39" s="19"/>
      <c r="J39" s="19"/>
      <c r="K39" s="32"/>
      <c r="L39" s="33"/>
      <c r="M39" s="34"/>
    </row>
    <row r="40" spans="2:14" ht="15.75" x14ac:dyDescent="0.25">
      <c r="B40" s="31"/>
      <c r="C40" s="38"/>
      <c r="D40" s="38"/>
      <c r="E40" s="38"/>
      <c r="F40" s="38"/>
      <c r="G40" s="38"/>
      <c r="H40" s="38"/>
      <c r="I40" s="38"/>
      <c r="J40" s="17"/>
      <c r="K40" s="16" t="s">
        <v>43</v>
      </c>
      <c r="L40" s="29"/>
      <c r="M40" s="48">
        <f>+M23+M14+M31+M38</f>
        <v>151979.39780527275</v>
      </c>
      <c r="N40">
        <v>151070</v>
      </c>
    </row>
    <row r="41" spans="2:14" ht="15.75" x14ac:dyDescent="0.25">
      <c r="B41" s="49"/>
      <c r="C41" s="38"/>
      <c r="D41" s="38"/>
      <c r="E41" s="38"/>
      <c r="F41" s="38"/>
      <c r="G41" s="38"/>
      <c r="H41" s="38"/>
      <c r="I41" s="38"/>
      <c r="J41" s="567" t="s">
        <v>44</v>
      </c>
      <c r="K41" s="568"/>
      <c r="L41" s="118">
        <v>0.22</v>
      </c>
      <c r="M41" s="50">
        <f>+M40*L41</f>
        <v>33435.467517160003</v>
      </c>
      <c r="N41" s="190">
        <f>+M38+M31+M23</f>
        <v>23465.397805272729</v>
      </c>
    </row>
    <row r="42" spans="2:14" ht="15.75" x14ac:dyDescent="0.25">
      <c r="B42" s="49"/>
      <c r="C42" s="38"/>
      <c r="D42" s="38"/>
      <c r="E42" s="38"/>
      <c r="F42" s="38"/>
      <c r="G42" s="38"/>
      <c r="H42" s="38"/>
      <c r="I42" s="38"/>
      <c r="J42" s="567" t="s">
        <v>45</v>
      </c>
      <c r="K42" s="568"/>
      <c r="L42" s="118">
        <v>0.01</v>
      </c>
      <c r="M42" s="50">
        <f>+M40*L42</f>
        <v>1519.7939780527274</v>
      </c>
      <c r="N42" s="190">
        <f>+N40-N41</f>
        <v>127604.60219472727</v>
      </c>
    </row>
    <row r="43" spans="2:14" ht="15.75" x14ac:dyDescent="0.25">
      <c r="B43" s="49"/>
      <c r="C43" s="38"/>
      <c r="D43" s="38"/>
      <c r="E43" s="38"/>
      <c r="F43" s="38"/>
      <c r="G43" s="38"/>
      <c r="H43" s="38"/>
      <c r="I43" s="38"/>
      <c r="J43" s="567" t="s">
        <v>46</v>
      </c>
      <c r="K43" s="568"/>
      <c r="L43" s="118">
        <v>0.05</v>
      </c>
      <c r="M43" s="50">
        <f>+M40*L43</f>
        <v>7598.9698902636374</v>
      </c>
      <c r="N43">
        <f>+N42/2</f>
        <v>63802.301097363634</v>
      </c>
    </row>
    <row r="44" spans="2:14" ht="15.75" x14ac:dyDescent="0.25">
      <c r="B44" s="31"/>
      <c r="C44" s="19"/>
      <c r="D44" s="38"/>
      <c r="E44" s="38"/>
      <c r="F44" s="38"/>
      <c r="G44" s="38"/>
      <c r="H44" s="38"/>
      <c r="I44" s="38"/>
      <c r="J44" s="567" t="s">
        <v>47</v>
      </c>
      <c r="K44" s="568"/>
      <c r="L44" s="573"/>
      <c r="M44" s="50">
        <f>+SUM(M41:M43)</f>
        <v>42554.231385476371</v>
      </c>
    </row>
    <row r="45" spans="2:14" ht="15.75" x14ac:dyDescent="0.25">
      <c r="B45" s="49"/>
      <c r="C45" s="38"/>
      <c r="D45" s="38"/>
      <c r="E45" s="38"/>
      <c r="F45" s="38"/>
      <c r="G45" s="38"/>
      <c r="H45" s="38"/>
      <c r="I45" s="38"/>
      <c r="J45" s="570" t="s">
        <v>48</v>
      </c>
      <c r="K45" s="571"/>
      <c r="L45" s="572"/>
      <c r="M45" s="51">
        <f>+M40+M44</f>
        <v>194533.62919074911</v>
      </c>
    </row>
    <row r="46" spans="2:14" ht="15.75" x14ac:dyDescent="0.25">
      <c r="B46" s="52"/>
      <c r="C46" s="53"/>
      <c r="D46" s="53"/>
      <c r="E46" s="53"/>
      <c r="F46" s="53"/>
      <c r="G46" s="53"/>
      <c r="H46" s="53"/>
      <c r="I46" s="53"/>
      <c r="J46" s="53"/>
      <c r="K46" s="53"/>
      <c r="L46" s="54"/>
      <c r="M46" s="55"/>
    </row>
    <row r="47" spans="2:14" x14ac:dyDescent="0.25">
      <c r="B47" s="564" t="s">
        <v>49</v>
      </c>
      <c r="C47" s="565"/>
      <c r="D47" s="565"/>
      <c r="E47" s="565"/>
      <c r="F47" s="565"/>
      <c r="G47" s="565"/>
      <c r="H47" s="565"/>
      <c r="I47" s="565"/>
      <c r="J47" s="565"/>
      <c r="K47" s="565"/>
      <c r="L47" s="565"/>
      <c r="M47" s="566"/>
    </row>
    <row r="48" spans="2:14" ht="15.75" x14ac:dyDescent="0.25">
      <c r="B48" s="2"/>
      <c r="C48" s="56"/>
      <c r="D48" s="56"/>
      <c r="E48" s="56"/>
      <c r="F48" s="56"/>
      <c r="G48" s="56"/>
      <c r="H48" s="56"/>
      <c r="I48" s="56"/>
      <c r="J48" s="56"/>
      <c r="K48" s="56"/>
      <c r="L48" s="57"/>
      <c r="M48" s="1"/>
    </row>
    <row r="49" spans="2:13" ht="15.75" x14ac:dyDescent="0.25">
      <c r="B49" s="2"/>
      <c r="C49" s="56"/>
      <c r="D49" s="56"/>
      <c r="E49" s="56"/>
      <c r="F49" s="56"/>
      <c r="G49" s="56"/>
      <c r="H49" s="56"/>
      <c r="I49" s="56"/>
      <c r="J49" s="56"/>
      <c r="K49" s="56"/>
      <c r="L49" s="57"/>
      <c r="M49" s="1"/>
    </row>
    <row r="50" spans="2:13" x14ac:dyDescent="0.25">
      <c r="B50" s="532" t="s">
        <v>50</v>
      </c>
      <c r="C50" s="344"/>
      <c r="D50" s="344"/>
      <c r="E50" s="344"/>
      <c r="F50" s="344"/>
      <c r="G50" s="344"/>
      <c r="H50" s="344"/>
      <c r="I50" s="344" t="s">
        <v>531</v>
      </c>
      <c r="J50" s="344"/>
      <c r="K50" s="344"/>
      <c r="L50" s="344"/>
      <c r="M50" s="530"/>
    </row>
    <row r="51" spans="2:13" x14ac:dyDescent="0.25">
      <c r="B51" s="532" t="s">
        <v>537</v>
      </c>
      <c r="C51" s="344"/>
      <c r="D51" s="344"/>
      <c r="E51" s="344"/>
      <c r="F51" s="344"/>
      <c r="G51" s="344"/>
      <c r="H51" s="344"/>
      <c r="I51" s="344" t="s">
        <v>532</v>
      </c>
      <c r="J51" s="344"/>
      <c r="K51" s="344"/>
      <c r="L51" s="344"/>
      <c r="M51" s="530"/>
    </row>
    <row r="52" spans="2:13" ht="15.75" thickBot="1" x14ac:dyDescent="0.3">
      <c r="B52" s="528" t="s">
        <v>26</v>
      </c>
      <c r="C52" s="529"/>
      <c r="D52" s="529"/>
      <c r="E52" s="529"/>
      <c r="F52" s="529"/>
      <c r="G52" s="529"/>
      <c r="H52" s="529"/>
      <c r="I52" s="529" t="s">
        <v>26</v>
      </c>
      <c r="J52" s="529"/>
      <c r="K52" s="529"/>
      <c r="L52" s="529"/>
      <c r="M52" s="531"/>
    </row>
  </sheetData>
  <mergeCells count="43">
    <mergeCell ref="B13:I13"/>
    <mergeCell ref="B2:C2"/>
    <mergeCell ref="D2:M2"/>
    <mergeCell ref="B3:C3"/>
    <mergeCell ref="D3:M3"/>
    <mergeCell ref="D5:K6"/>
    <mergeCell ref="L5:L6"/>
    <mergeCell ref="M5:M6"/>
    <mergeCell ref="B8:M8"/>
    <mergeCell ref="B9:I9"/>
    <mergeCell ref="B10:I10"/>
    <mergeCell ref="B11:I11"/>
    <mergeCell ref="B12:I12"/>
    <mergeCell ref="B29:H29"/>
    <mergeCell ref="B16:M16"/>
    <mergeCell ref="B17:I17"/>
    <mergeCell ref="B18:I18"/>
    <mergeCell ref="B19:I19"/>
    <mergeCell ref="B20:I20"/>
    <mergeCell ref="B21:I21"/>
    <mergeCell ref="B22:I22"/>
    <mergeCell ref="B25:M25"/>
    <mergeCell ref="B26:H26"/>
    <mergeCell ref="B27:H27"/>
    <mergeCell ref="B28:H28"/>
    <mergeCell ref="B47:M47"/>
    <mergeCell ref="B30:H30"/>
    <mergeCell ref="B33:M33"/>
    <mergeCell ref="B34:H34"/>
    <mergeCell ref="B35:H35"/>
    <mergeCell ref="B36:H36"/>
    <mergeCell ref="B37:H37"/>
    <mergeCell ref="J41:K41"/>
    <mergeCell ref="J42:K42"/>
    <mergeCell ref="J43:K43"/>
    <mergeCell ref="J44:L44"/>
    <mergeCell ref="J45:L45"/>
    <mergeCell ref="B50:H50"/>
    <mergeCell ref="I50:M50"/>
    <mergeCell ref="B51:H51"/>
    <mergeCell ref="I51:M51"/>
    <mergeCell ref="B52:H52"/>
    <mergeCell ref="I52:M52"/>
  </mergeCells>
  <pageMargins left="0.25" right="0.25" top="0.75" bottom="0.75" header="0.3" footer="0.3"/>
  <pageSetup paperSize="9" scale="60" orientation="portrait" r:id="rId1"/>
  <colBreaks count="1" manualBreakCount="1">
    <brk id="13" min="1" max="51"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pageSetUpPr fitToPage="1"/>
  </sheetPr>
  <dimension ref="B1:N52"/>
  <sheetViews>
    <sheetView view="pageBreakPreview" topLeftCell="A10" zoomScale="60" zoomScaleNormal="100" workbookViewId="0">
      <selection activeCell="B50" sqref="B50:M52"/>
    </sheetView>
  </sheetViews>
  <sheetFormatPr baseColWidth="10" defaultRowHeight="15" x14ac:dyDescent="0.25"/>
  <cols>
    <col min="10" max="10" width="9.42578125" bestFit="1" customWidth="1"/>
    <col min="11" max="11" width="24.42578125" bestFit="1" customWidth="1"/>
    <col min="12" max="12" width="35.5703125" bestFit="1" customWidth="1"/>
    <col min="13" max="13" width="15.85546875" bestFit="1" customWidth="1"/>
  </cols>
  <sheetData>
    <row r="1" spans="2:13" ht="15.75" thickBot="1" x14ac:dyDescent="0.3"/>
    <row r="2" spans="2:13" ht="31.5" customHeight="1" x14ac:dyDescent="0.25">
      <c r="B2" s="533" t="s">
        <v>0</v>
      </c>
      <c r="C2" s="534"/>
      <c r="D2" s="537" t="str">
        <f>+'PTO HORNILLA'!D2</f>
        <v>PRESUPUESTO GENERAL DE OBRA CONSTRUCCION DE HORNILLAS ECOEFICIENTES EN ECOSISTEMAS DE CONSERVACION ESTRATEGICOS DE ZONA RURAL.</v>
      </c>
      <c r="E2" s="538"/>
      <c r="F2" s="538"/>
      <c r="G2" s="538"/>
      <c r="H2" s="538"/>
      <c r="I2" s="538"/>
      <c r="J2" s="538"/>
      <c r="K2" s="538"/>
      <c r="L2" s="538"/>
      <c r="M2" s="539"/>
    </row>
    <row r="3" spans="2:13" ht="15.75" x14ac:dyDescent="0.25">
      <c r="B3" s="569" t="s">
        <v>1</v>
      </c>
      <c r="C3" s="384"/>
      <c r="D3" s="385" t="s">
        <v>2</v>
      </c>
      <c r="E3" s="385"/>
      <c r="F3" s="385"/>
      <c r="G3" s="385"/>
      <c r="H3" s="385"/>
      <c r="I3" s="385"/>
      <c r="J3" s="385"/>
      <c r="K3" s="385"/>
      <c r="L3" s="385"/>
      <c r="M3" s="540"/>
    </row>
    <row r="4" spans="2:13" ht="15.75" x14ac:dyDescent="0.25">
      <c r="B4" s="31"/>
      <c r="C4" s="19"/>
      <c r="D4" s="19"/>
      <c r="E4" s="19"/>
      <c r="F4" s="19"/>
      <c r="G4" s="19"/>
      <c r="H4" s="19"/>
      <c r="I4" s="19"/>
      <c r="J4" s="19"/>
      <c r="K4" s="32"/>
      <c r="L4" s="33"/>
      <c r="M4" s="34"/>
    </row>
    <row r="5" spans="2:13" ht="15.75" x14ac:dyDescent="0.25">
      <c r="B5" s="35" t="s">
        <v>27</v>
      </c>
      <c r="C5" s="13">
        <v>2</v>
      </c>
      <c r="D5" s="589" t="str">
        <f>+'PTO HORNILLA'!C11</f>
        <v>Suministro e instalacion de compuerta de aireacion: largo 20cm. ancho 11 cm. tapa 20 x 10 cm. en lamina cold rolled calibre 18 y manija en platina</v>
      </c>
      <c r="E5" s="589"/>
      <c r="F5" s="589"/>
      <c r="G5" s="589"/>
      <c r="H5" s="589"/>
      <c r="I5" s="589"/>
      <c r="J5" s="589"/>
      <c r="K5" s="590"/>
      <c r="L5" s="541" t="s">
        <v>28</v>
      </c>
      <c r="M5" s="543" t="s">
        <v>5</v>
      </c>
    </row>
    <row r="6" spans="2:13" ht="15.75" x14ac:dyDescent="0.25">
      <c r="B6" s="36" t="s">
        <v>29</v>
      </c>
      <c r="C6" s="15" t="s">
        <v>16</v>
      </c>
      <c r="D6" s="591"/>
      <c r="E6" s="592"/>
      <c r="F6" s="592"/>
      <c r="G6" s="592"/>
      <c r="H6" s="592"/>
      <c r="I6" s="592"/>
      <c r="J6" s="592"/>
      <c r="K6" s="593"/>
      <c r="L6" s="542"/>
      <c r="M6" s="544"/>
    </row>
    <row r="7" spans="2:13" ht="15.75" x14ac:dyDescent="0.25">
      <c r="B7" s="37"/>
      <c r="C7" s="38"/>
      <c r="D7" s="38"/>
      <c r="E7" s="38"/>
      <c r="F7" s="38"/>
      <c r="G7" s="38"/>
      <c r="H7" s="38"/>
      <c r="I7" s="38"/>
      <c r="J7" s="38"/>
      <c r="K7" s="38"/>
      <c r="L7" s="39"/>
      <c r="M7" s="40"/>
    </row>
    <row r="8" spans="2:13" ht="15.75" x14ac:dyDescent="0.25">
      <c r="B8" s="551" t="s">
        <v>30</v>
      </c>
      <c r="C8" s="552"/>
      <c r="D8" s="552"/>
      <c r="E8" s="552"/>
      <c r="F8" s="552"/>
      <c r="G8" s="552"/>
      <c r="H8" s="552"/>
      <c r="I8" s="552"/>
      <c r="J8" s="552"/>
      <c r="K8" s="552"/>
      <c r="L8" s="552"/>
      <c r="M8" s="553"/>
    </row>
    <row r="9" spans="2:13" ht="15.75" x14ac:dyDescent="0.25">
      <c r="B9" s="545" t="s">
        <v>31</v>
      </c>
      <c r="C9" s="562"/>
      <c r="D9" s="562"/>
      <c r="E9" s="562"/>
      <c r="F9" s="562"/>
      <c r="G9" s="562"/>
      <c r="H9" s="562"/>
      <c r="I9" s="563"/>
      <c r="J9" s="58" t="s">
        <v>5</v>
      </c>
      <c r="K9" s="4" t="s">
        <v>6</v>
      </c>
      <c r="L9" s="22" t="s">
        <v>32</v>
      </c>
      <c r="M9" s="41" t="s">
        <v>33</v>
      </c>
    </row>
    <row r="10" spans="2:13" ht="30.75" customHeight="1" x14ac:dyDescent="0.25">
      <c r="B10" s="554" t="str">
        <f>+INSUMOS!B270</f>
        <v>Compuerta de aireacion: largo 20cm. ancho 11 cm. tapa 20 x 10 cm. en lamina cold rolled calibre 18 y manija en platina</v>
      </c>
      <c r="C10" s="555"/>
      <c r="D10" s="555"/>
      <c r="E10" s="555"/>
      <c r="F10" s="555"/>
      <c r="G10" s="555"/>
      <c r="H10" s="555"/>
      <c r="I10" s="556"/>
      <c r="J10" s="175" t="str">
        <f>+INSUMOS!C270</f>
        <v>UND</v>
      </c>
      <c r="K10" s="176">
        <v>1</v>
      </c>
      <c r="L10" s="196">
        <f>+INSUMOS!D270</f>
        <v>70000</v>
      </c>
      <c r="M10" s="195">
        <f>+L10*K10</f>
        <v>70000</v>
      </c>
    </row>
    <row r="11" spans="2:13" ht="15.75" x14ac:dyDescent="0.25">
      <c r="B11" s="554"/>
      <c r="C11" s="555"/>
      <c r="D11" s="555"/>
      <c r="E11" s="555"/>
      <c r="F11" s="555"/>
      <c r="G11" s="555"/>
      <c r="H11" s="555"/>
      <c r="I11" s="556"/>
      <c r="J11" s="5"/>
      <c r="K11" s="8"/>
      <c r="L11" s="23"/>
      <c r="M11" s="42">
        <f>+L11*K11</f>
        <v>0</v>
      </c>
    </row>
    <row r="12" spans="2:13" ht="15.75" x14ac:dyDescent="0.25">
      <c r="B12" s="554"/>
      <c r="C12" s="555"/>
      <c r="D12" s="555"/>
      <c r="E12" s="555"/>
      <c r="F12" s="555"/>
      <c r="G12" s="555"/>
      <c r="H12" s="555"/>
      <c r="I12" s="556"/>
      <c r="J12" s="5"/>
      <c r="K12" s="8"/>
      <c r="L12" s="23"/>
      <c r="M12" s="42">
        <f>+K12*L12</f>
        <v>0</v>
      </c>
    </row>
    <row r="13" spans="2:13" ht="15.75" x14ac:dyDescent="0.25">
      <c r="B13" s="554"/>
      <c r="C13" s="555"/>
      <c r="D13" s="555"/>
      <c r="E13" s="555"/>
      <c r="F13" s="555"/>
      <c r="G13" s="555"/>
      <c r="H13" s="555"/>
      <c r="I13" s="556"/>
      <c r="J13" s="9"/>
      <c r="K13" s="7"/>
      <c r="L13" s="23"/>
      <c r="M13" s="42"/>
    </row>
    <row r="14" spans="2:13" ht="15.75" x14ac:dyDescent="0.25">
      <c r="B14" s="31"/>
      <c r="C14" s="19"/>
      <c r="D14" s="19"/>
      <c r="E14" s="19"/>
      <c r="F14" s="19"/>
      <c r="G14" s="19"/>
      <c r="H14" s="19"/>
      <c r="I14" s="19"/>
      <c r="J14" s="19"/>
      <c r="K14" s="32"/>
      <c r="L14" s="24" t="s">
        <v>8</v>
      </c>
      <c r="M14" s="60">
        <f>+SUM(M10:M12)</f>
        <v>70000</v>
      </c>
    </row>
    <row r="15" spans="2:13" ht="15.75" x14ac:dyDescent="0.25">
      <c r="B15" s="31"/>
      <c r="C15" s="19"/>
      <c r="D15" s="19"/>
      <c r="E15" s="19"/>
      <c r="F15" s="19"/>
      <c r="G15" s="19"/>
      <c r="H15" s="19"/>
      <c r="I15" s="19"/>
      <c r="J15" s="19"/>
      <c r="K15" s="32"/>
      <c r="L15" s="33"/>
      <c r="M15" s="34"/>
    </row>
    <row r="16" spans="2:13" ht="15.75" x14ac:dyDescent="0.25">
      <c r="B16" s="551" t="s">
        <v>34</v>
      </c>
      <c r="C16" s="552"/>
      <c r="D16" s="552"/>
      <c r="E16" s="552"/>
      <c r="F16" s="552"/>
      <c r="G16" s="552"/>
      <c r="H16" s="552"/>
      <c r="I16" s="552"/>
      <c r="J16" s="552"/>
      <c r="K16" s="552"/>
      <c r="L16" s="552"/>
      <c r="M16" s="553"/>
    </row>
    <row r="17" spans="2:13" ht="15.75" x14ac:dyDescent="0.25">
      <c r="B17" s="560" t="s">
        <v>31</v>
      </c>
      <c r="C17" s="561"/>
      <c r="D17" s="561"/>
      <c r="E17" s="561"/>
      <c r="F17" s="561"/>
      <c r="G17" s="561"/>
      <c r="H17" s="561"/>
      <c r="I17" s="561"/>
      <c r="J17" s="58" t="s">
        <v>5</v>
      </c>
      <c r="K17" s="4" t="s">
        <v>35</v>
      </c>
      <c r="L17" s="22" t="s">
        <v>32</v>
      </c>
      <c r="M17" s="41" t="s">
        <v>33</v>
      </c>
    </row>
    <row r="18" spans="2:13" ht="15.75" x14ac:dyDescent="0.25">
      <c r="B18" s="554" t="s">
        <v>36</v>
      </c>
      <c r="C18" s="555"/>
      <c r="D18" s="555"/>
      <c r="E18" s="555"/>
      <c r="F18" s="555"/>
      <c r="G18" s="555"/>
      <c r="H18" s="555"/>
      <c r="I18" s="556"/>
      <c r="J18" s="5" t="s">
        <v>37</v>
      </c>
      <c r="K18" s="10">
        <v>0.1</v>
      </c>
      <c r="L18" s="23">
        <f>+M38</f>
        <v>18852.840980000001</v>
      </c>
      <c r="M18" s="42">
        <f>+L18*K18</f>
        <v>1885.2840980000001</v>
      </c>
    </row>
    <row r="19" spans="2:13" ht="15.75" x14ac:dyDescent="0.25">
      <c r="B19" s="554"/>
      <c r="C19" s="555"/>
      <c r="D19" s="555"/>
      <c r="E19" s="555"/>
      <c r="F19" s="555"/>
      <c r="G19" s="555"/>
      <c r="H19" s="555"/>
      <c r="I19" s="556"/>
      <c r="J19" s="6"/>
      <c r="K19" s="10"/>
      <c r="L19" s="23"/>
      <c r="M19" s="42"/>
    </row>
    <row r="20" spans="2:13" ht="15.75" x14ac:dyDescent="0.25">
      <c r="B20" s="554"/>
      <c r="C20" s="555"/>
      <c r="D20" s="555"/>
      <c r="E20" s="555"/>
      <c r="F20" s="555"/>
      <c r="G20" s="555"/>
      <c r="H20" s="555"/>
      <c r="I20" s="556"/>
      <c r="J20" s="6"/>
      <c r="K20" s="10"/>
      <c r="L20" s="23"/>
      <c r="M20" s="42"/>
    </row>
    <row r="21" spans="2:13" ht="15.75" x14ac:dyDescent="0.25">
      <c r="B21" s="554"/>
      <c r="C21" s="555"/>
      <c r="D21" s="555"/>
      <c r="E21" s="555"/>
      <c r="F21" s="555"/>
      <c r="G21" s="555"/>
      <c r="H21" s="555"/>
      <c r="I21" s="556"/>
      <c r="J21" s="9"/>
      <c r="K21" s="7"/>
      <c r="L21" s="23"/>
      <c r="M21" s="42"/>
    </row>
    <row r="22" spans="2:13" ht="15.75" x14ac:dyDescent="0.25">
      <c r="B22" s="554"/>
      <c r="C22" s="555"/>
      <c r="D22" s="555"/>
      <c r="E22" s="555"/>
      <c r="F22" s="555"/>
      <c r="G22" s="555"/>
      <c r="H22" s="555"/>
      <c r="I22" s="556"/>
      <c r="J22" s="9"/>
      <c r="K22" s="7"/>
      <c r="L22" s="23"/>
      <c r="M22" s="42"/>
    </row>
    <row r="23" spans="2:13" ht="15.75" x14ac:dyDescent="0.25">
      <c r="B23" s="31"/>
      <c r="C23" s="19"/>
      <c r="D23" s="19"/>
      <c r="E23" s="19"/>
      <c r="F23" s="19"/>
      <c r="G23" s="19"/>
      <c r="H23" s="19"/>
      <c r="I23" s="19"/>
      <c r="J23" s="19"/>
      <c r="K23" s="32"/>
      <c r="L23" s="24" t="s">
        <v>8</v>
      </c>
      <c r="M23" s="43">
        <f>+M18</f>
        <v>1885.2840980000001</v>
      </c>
    </row>
    <row r="24" spans="2:13" ht="15.75" x14ac:dyDescent="0.25">
      <c r="B24" s="31"/>
      <c r="C24" s="19"/>
      <c r="D24" s="19"/>
      <c r="E24" s="19"/>
      <c r="F24" s="19"/>
      <c r="G24" s="19"/>
      <c r="H24" s="19"/>
      <c r="I24" s="19"/>
      <c r="J24" s="19"/>
      <c r="K24" s="32"/>
      <c r="L24" s="33"/>
      <c r="M24" s="34"/>
    </row>
    <row r="25" spans="2:13" ht="15.75" x14ac:dyDescent="0.25">
      <c r="B25" s="557" t="s">
        <v>38</v>
      </c>
      <c r="C25" s="558"/>
      <c r="D25" s="558"/>
      <c r="E25" s="558"/>
      <c r="F25" s="558"/>
      <c r="G25" s="558"/>
      <c r="H25" s="558"/>
      <c r="I25" s="558"/>
      <c r="J25" s="558"/>
      <c r="K25" s="558"/>
      <c r="L25" s="558"/>
      <c r="M25" s="559"/>
    </row>
    <row r="26" spans="2:13" ht="15.75" x14ac:dyDescent="0.25">
      <c r="B26" s="545" t="s">
        <v>31</v>
      </c>
      <c r="C26" s="546"/>
      <c r="D26" s="546"/>
      <c r="E26" s="546"/>
      <c r="F26" s="546"/>
      <c r="G26" s="546"/>
      <c r="H26" s="547"/>
      <c r="I26" s="58" t="s">
        <v>5</v>
      </c>
      <c r="J26" s="59" t="s">
        <v>6</v>
      </c>
      <c r="K26" s="4" t="s">
        <v>53</v>
      </c>
      <c r="L26" s="22" t="s">
        <v>32</v>
      </c>
      <c r="M26" s="41" t="s">
        <v>33</v>
      </c>
    </row>
    <row r="27" spans="2:13" ht="15.75" x14ac:dyDescent="0.25">
      <c r="B27" s="586" t="str">
        <f>+INSUMOS!B268</f>
        <v>Motocarguero</v>
      </c>
      <c r="C27" s="587"/>
      <c r="D27" s="587"/>
      <c r="E27" s="587"/>
      <c r="F27" s="587"/>
      <c r="G27" s="587"/>
      <c r="H27" s="588"/>
      <c r="I27" s="14" t="str">
        <f>+INSUMOS!C268</f>
        <v>VIAJE</v>
      </c>
      <c r="J27" s="5">
        <v>1</v>
      </c>
      <c r="K27" s="5">
        <v>11</v>
      </c>
      <c r="L27" s="25">
        <f>+INSUMOS!D268</f>
        <v>30000</v>
      </c>
      <c r="M27" s="44">
        <f>+L27/K27</f>
        <v>2727.2727272727275</v>
      </c>
    </row>
    <row r="28" spans="2:13" ht="15.75" x14ac:dyDescent="0.25">
      <c r="B28" s="548"/>
      <c r="C28" s="549"/>
      <c r="D28" s="549"/>
      <c r="E28" s="549"/>
      <c r="F28" s="549"/>
      <c r="G28" s="549"/>
      <c r="H28" s="550"/>
      <c r="I28" s="14"/>
      <c r="J28" s="5"/>
      <c r="K28" s="5"/>
      <c r="L28" s="25"/>
      <c r="M28" s="44"/>
    </row>
    <row r="29" spans="2:13" ht="15.75" x14ac:dyDescent="0.25">
      <c r="B29" s="548"/>
      <c r="C29" s="549"/>
      <c r="D29" s="549"/>
      <c r="E29" s="549"/>
      <c r="F29" s="549"/>
      <c r="G29" s="549"/>
      <c r="H29" s="550"/>
      <c r="I29" s="14"/>
      <c r="J29" s="9"/>
      <c r="K29" s="7"/>
      <c r="L29" s="23"/>
      <c r="M29" s="42"/>
    </row>
    <row r="30" spans="2:13" ht="15.75" x14ac:dyDescent="0.25">
      <c r="B30" s="548"/>
      <c r="C30" s="549"/>
      <c r="D30" s="549"/>
      <c r="E30" s="549"/>
      <c r="F30" s="549"/>
      <c r="G30" s="549"/>
      <c r="H30" s="550"/>
      <c r="I30" s="14"/>
      <c r="J30" s="9"/>
      <c r="K30" s="7"/>
      <c r="L30" s="23"/>
      <c r="M30" s="42"/>
    </row>
    <row r="31" spans="2:13" ht="15.75" x14ac:dyDescent="0.25">
      <c r="B31" s="31"/>
      <c r="C31" s="19"/>
      <c r="D31" s="19"/>
      <c r="E31" s="19"/>
      <c r="F31" s="19"/>
      <c r="G31" s="19"/>
      <c r="H31" s="19"/>
      <c r="I31" s="19"/>
      <c r="J31" s="19"/>
      <c r="K31" s="32"/>
      <c r="L31" s="24" t="s">
        <v>8</v>
      </c>
      <c r="M31" s="43">
        <f>+M27</f>
        <v>2727.2727272727275</v>
      </c>
    </row>
    <row r="32" spans="2:13" ht="15.75" x14ac:dyDescent="0.25">
      <c r="B32" s="31"/>
      <c r="C32" s="19"/>
      <c r="D32" s="19"/>
      <c r="E32" s="19"/>
      <c r="F32" s="19"/>
      <c r="G32" s="19"/>
      <c r="H32" s="19"/>
      <c r="I32" s="19"/>
      <c r="J32" s="19"/>
      <c r="K32" s="32"/>
      <c r="L32" s="33"/>
      <c r="M32" s="34"/>
    </row>
    <row r="33" spans="2:14" ht="15.75" x14ac:dyDescent="0.25">
      <c r="B33" s="577" t="s">
        <v>40</v>
      </c>
      <c r="C33" s="578"/>
      <c r="D33" s="578"/>
      <c r="E33" s="578"/>
      <c r="F33" s="578"/>
      <c r="G33" s="578"/>
      <c r="H33" s="578"/>
      <c r="I33" s="578"/>
      <c r="J33" s="578"/>
      <c r="K33" s="578"/>
      <c r="L33" s="578"/>
      <c r="M33" s="579"/>
    </row>
    <row r="34" spans="2:14" ht="31.5" x14ac:dyDescent="0.25">
      <c r="B34" s="545" t="s">
        <v>4</v>
      </c>
      <c r="C34" s="546"/>
      <c r="D34" s="546"/>
      <c r="E34" s="546"/>
      <c r="F34" s="546"/>
      <c r="G34" s="546"/>
      <c r="H34" s="547"/>
      <c r="I34" s="59" t="s">
        <v>5</v>
      </c>
      <c r="J34" s="59" t="s">
        <v>6</v>
      </c>
      <c r="K34" s="59" t="s">
        <v>35</v>
      </c>
      <c r="L34" s="26" t="s">
        <v>41</v>
      </c>
      <c r="M34" s="45" t="s">
        <v>33</v>
      </c>
    </row>
    <row r="35" spans="2:14" ht="15.75" x14ac:dyDescent="0.25">
      <c r="B35" s="580" t="str">
        <f>+'M DE OBRA'!B38:F38</f>
        <v>Cuadrilla 5: 1 OfcA + 1 AyuA</v>
      </c>
      <c r="C35" s="581"/>
      <c r="D35" s="581"/>
      <c r="E35" s="581"/>
      <c r="F35" s="581"/>
      <c r="G35" s="581"/>
      <c r="H35" s="582"/>
      <c r="I35" s="12" t="s">
        <v>491</v>
      </c>
      <c r="J35" s="46">
        <v>1</v>
      </c>
      <c r="K35" s="187">
        <v>0.1</v>
      </c>
      <c r="L35" s="27">
        <f>+'M DE OBRA'!M38</f>
        <v>188528.40979999999</v>
      </c>
      <c r="M35" s="47">
        <f>+L35*K35</f>
        <v>18852.840980000001</v>
      </c>
    </row>
    <row r="36" spans="2:14" ht="15.75" x14ac:dyDescent="0.25">
      <c r="B36" s="574"/>
      <c r="C36" s="575"/>
      <c r="D36" s="575"/>
      <c r="E36" s="575"/>
      <c r="F36" s="575"/>
      <c r="G36" s="575"/>
      <c r="H36" s="576"/>
      <c r="I36" s="6"/>
      <c r="J36" s="5"/>
      <c r="K36" s="7"/>
      <c r="L36" s="28"/>
      <c r="M36" s="42"/>
    </row>
    <row r="37" spans="2:14" ht="15.75" x14ac:dyDescent="0.25">
      <c r="B37" s="574"/>
      <c r="C37" s="575"/>
      <c r="D37" s="575"/>
      <c r="E37" s="575"/>
      <c r="F37" s="575"/>
      <c r="G37" s="575"/>
      <c r="H37" s="576"/>
      <c r="I37" s="9"/>
      <c r="J37" s="9"/>
      <c r="K37" s="7"/>
      <c r="L37" s="23"/>
      <c r="M37" s="42"/>
    </row>
    <row r="38" spans="2:14" ht="15.75" x14ac:dyDescent="0.25">
      <c r="B38" s="31"/>
      <c r="C38" s="19"/>
      <c r="D38" s="19"/>
      <c r="E38" s="19"/>
      <c r="F38" s="19"/>
      <c r="G38" s="19"/>
      <c r="H38" s="19"/>
      <c r="I38" s="19"/>
      <c r="J38" s="19"/>
      <c r="K38" s="32"/>
      <c r="L38" s="24" t="s">
        <v>8</v>
      </c>
      <c r="M38" s="43">
        <f>+M35</f>
        <v>18852.840980000001</v>
      </c>
    </row>
    <row r="39" spans="2:14" ht="15.75" x14ac:dyDescent="0.25">
      <c r="B39" s="31"/>
      <c r="C39" s="19"/>
      <c r="D39" s="19"/>
      <c r="E39" s="19"/>
      <c r="F39" s="19"/>
      <c r="G39" s="19"/>
      <c r="H39" s="19"/>
      <c r="I39" s="19"/>
      <c r="J39" s="19"/>
      <c r="K39" s="32"/>
      <c r="L39" s="33"/>
      <c r="M39" s="34"/>
    </row>
    <row r="40" spans="2:14" ht="15.75" x14ac:dyDescent="0.25">
      <c r="B40" s="31"/>
      <c r="C40" s="38"/>
      <c r="D40" s="38"/>
      <c r="E40" s="38"/>
      <c r="F40" s="38"/>
      <c r="G40" s="38"/>
      <c r="H40" s="38"/>
      <c r="I40" s="38"/>
      <c r="J40" s="17"/>
      <c r="K40" s="16" t="s">
        <v>43</v>
      </c>
      <c r="L40" s="29"/>
      <c r="M40" s="48">
        <f>+M23+M14+M31+M38</f>
        <v>93465.397805272718</v>
      </c>
      <c r="N40">
        <v>70200</v>
      </c>
    </row>
    <row r="41" spans="2:14" ht="15.75" x14ac:dyDescent="0.25">
      <c r="B41" s="49"/>
      <c r="C41" s="38"/>
      <c r="D41" s="38"/>
      <c r="E41" s="38"/>
      <c r="F41" s="38"/>
      <c r="G41" s="38"/>
      <c r="H41" s="38"/>
      <c r="I41" s="38"/>
      <c r="J41" s="567" t="s">
        <v>44</v>
      </c>
      <c r="K41" s="568"/>
      <c r="L41" s="118">
        <v>0.22</v>
      </c>
      <c r="M41" s="50">
        <f>+M40*L41</f>
        <v>20562.387517159998</v>
      </c>
      <c r="N41" s="190">
        <f>+M38+M31+M23</f>
        <v>23465.397805272729</v>
      </c>
    </row>
    <row r="42" spans="2:14" ht="15.75" x14ac:dyDescent="0.25">
      <c r="B42" s="49"/>
      <c r="C42" s="38"/>
      <c r="D42" s="38"/>
      <c r="E42" s="38"/>
      <c r="F42" s="38"/>
      <c r="G42" s="38"/>
      <c r="H42" s="38"/>
      <c r="I42" s="38"/>
      <c r="J42" s="567" t="s">
        <v>45</v>
      </c>
      <c r="K42" s="568"/>
      <c r="L42" s="118">
        <v>0.01</v>
      </c>
      <c r="M42" s="50">
        <f>+M40*L42</f>
        <v>934.65397805272721</v>
      </c>
      <c r="N42" s="190">
        <f>+N40-N41</f>
        <v>46734.602194727267</v>
      </c>
    </row>
    <row r="43" spans="2:14" ht="15.75" x14ac:dyDescent="0.25">
      <c r="B43" s="49"/>
      <c r="C43" s="38"/>
      <c r="D43" s="38"/>
      <c r="E43" s="38"/>
      <c r="F43" s="38"/>
      <c r="G43" s="38"/>
      <c r="H43" s="38"/>
      <c r="I43" s="38"/>
      <c r="J43" s="567" t="s">
        <v>46</v>
      </c>
      <c r="K43" s="568"/>
      <c r="L43" s="118">
        <v>0.05</v>
      </c>
      <c r="M43" s="50">
        <f>+M40*L43</f>
        <v>4673.2698902636357</v>
      </c>
    </row>
    <row r="44" spans="2:14" ht="15.75" x14ac:dyDescent="0.25">
      <c r="B44" s="31"/>
      <c r="C44" s="19"/>
      <c r="D44" s="38"/>
      <c r="E44" s="38"/>
      <c r="F44" s="38"/>
      <c r="G44" s="38"/>
      <c r="H44" s="38"/>
      <c r="I44" s="38"/>
      <c r="J44" s="567" t="s">
        <v>47</v>
      </c>
      <c r="K44" s="568"/>
      <c r="L44" s="573"/>
      <c r="M44" s="50">
        <f>+SUM(M41:M43)</f>
        <v>26170.311385476361</v>
      </c>
    </row>
    <row r="45" spans="2:14" ht="15.75" x14ac:dyDescent="0.25">
      <c r="B45" s="49"/>
      <c r="C45" s="38"/>
      <c r="D45" s="38"/>
      <c r="E45" s="38"/>
      <c r="F45" s="38"/>
      <c r="G45" s="38"/>
      <c r="H45" s="38"/>
      <c r="I45" s="38"/>
      <c r="J45" s="570" t="s">
        <v>48</v>
      </c>
      <c r="K45" s="571"/>
      <c r="L45" s="572"/>
      <c r="M45" s="51">
        <f>+M40+M44</f>
        <v>119635.70919074908</v>
      </c>
    </row>
    <row r="46" spans="2:14" ht="15.75" x14ac:dyDescent="0.25">
      <c r="B46" s="52"/>
      <c r="C46" s="53"/>
      <c r="D46" s="53"/>
      <c r="E46" s="53"/>
      <c r="F46" s="53"/>
      <c r="G46" s="53"/>
      <c r="H46" s="53"/>
      <c r="I46" s="53"/>
      <c r="J46" s="53"/>
      <c r="K46" s="53"/>
      <c r="L46" s="54"/>
      <c r="M46" s="55"/>
    </row>
    <row r="47" spans="2:14" x14ac:dyDescent="0.25">
      <c r="B47" s="564" t="s">
        <v>49</v>
      </c>
      <c r="C47" s="565"/>
      <c r="D47" s="565"/>
      <c r="E47" s="565"/>
      <c r="F47" s="565"/>
      <c r="G47" s="565"/>
      <c r="H47" s="565"/>
      <c r="I47" s="565"/>
      <c r="J47" s="565"/>
      <c r="K47" s="565"/>
      <c r="L47" s="565"/>
      <c r="M47" s="566"/>
    </row>
    <row r="48" spans="2:14" ht="15.75" x14ac:dyDescent="0.25">
      <c r="B48" s="2"/>
      <c r="C48" s="56"/>
      <c r="D48" s="56"/>
      <c r="E48" s="56"/>
      <c r="F48" s="56"/>
      <c r="G48" s="56"/>
      <c r="H48" s="56"/>
      <c r="I48" s="56"/>
      <c r="J48" s="56"/>
      <c r="K48" s="56"/>
      <c r="L48" s="57"/>
      <c r="M48" s="1"/>
    </row>
    <row r="49" spans="2:13" ht="15.75" x14ac:dyDescent="0.25">
      <c r="B49" s="2"/>
      <c r="C49" s="56"/>
      <c r="D49" s="56"/>
      <c r="E49" s="56"/>
      <c r="F49" s="56"/>
      <c r="G49" s="56"/>
      <c r="H49" s="56"/>
      <c r="I49" s="56"/>
      <c r="J49" s="56"/>
      <c r="K49" s="56"/>
      <c r="L49" s="57"/>
      <c r="M49" s="1"/>
    </row>
    <row r="50" spans="2:13" x14ac:dyDescent="0.25">
      <c r="B50" s="532" t="s">
        <v>50</v>
      </c>
      <c r="C50" s="344"/>
      <c r="D50" s="344"/>
      <c r="E50" s="344"/>
      <c r="F50" s="344"/>
      <c r="G50" s="344"/>
      <c r="H50" s="344"/>
      <c r="I50" s="344" t="s">
        <v>531</v>
      </c>
      <c r="J50" s="344"/>
      <c r="K50" s="344"/>
      <c r="L50" s="344"/>
      <c r="M50" s="530"/>
    </row>
    <row r="51" spans="2:13" x14ac:dyDescent="0.25">
      <c r="B51" s="532" t="s">
        <v>537</v>
      </c>
      <c r="C51" s="344"/>
      <c r="D51" s="344"/>
      <c r="E51" s="344"/>
      <c r="F51" s="344"/>
      <c r="G51" s="344"/>
      <c r="H51" s="344"/>
      <c r="I51" s="344" t="s">
        <v>532</v>
      </c>
      <c r="J51" s="344"/>
      <c r="K51" s="344"/>
      <c r="L51" s="344"/>
      <c r="M51" s="530"/>
    </row>
    <row r="52" spans="2:13" ht="15.75" thickBot="1" x14ac:dyDescent="0.3">
      <c r="B52" s="528" t="s">
        <v>26</v>
      </c>
      <c r="C52" s="529"/>
      <c r="D52" s="529"/>
      <c r="E52" s="529"/>
      <c r="F52" s="529"/>
      <c r="G52" s="529"/>
      <c r="H52" s="529"/>
      <c r="I52" s="529" t="s">
        <v>26</v>
      </c>
      <c r="J52" s="529"/>
      <c r="K52" s="529"/>
      <c r="L52" s="529"/>
      <c r="M52" s="531"/>
    </row>
  </sheetData>
  <mergeCells count="43">
    <mergeCell ref="B50:H50"/>
    <mergeCell ref="I50:M50"/>
    <mergeCell ref="B51:H51"/>
    <mergeCell ref="I51:M51"/>
    <mergeCell ref="B52:H52"/>
    <mergeCell ref="I52:M52"/>
    <mergeCell ref="B47:M47"/>
    <mergeCell ref="B30:H30"/>
    <mergeCell ref="B33:M33"/>
    <mergeCell ref="B34:H34"/>
    <mergeCell ref="B35:H35"/>
    <mergeCell ref="B36:H36"/>
    <mergeCell ref="B37:H37"/>
    <mergeCell ref="J41:K41"/>
    <mergeCell ref="J42:K42"/>
    <mergeCell ref="J43:K43"/>
    <mergeCell ref="J44:L44"/>
    <mergeCell ref="J45:L45"/>
    <mergeCell ref="B29:H29"/>
    <mergeCell ref="B16:M16"/>
    <mergeCell ref="B17:I17"/>
    <mergeCell ref="B18:I18"/>
    <mergeCell ref="B19:I19"/>
    <mergeCell ref="B20:I20"/>
    <mergeCell ref="B21:I21"/>
    <mergeCell ref="B22:I22"/>
    <mergeCell ref="B25:M25"/>
    <mergeCell ref="B26:H26"/>
    <mergeCell ref="B27:H27"/>
    <mergeCell ref="B28:H28"/>
    <mergeCell ref="B13:I13"/>
    <mergeCell ref="B2:C2"/>
    <mergeCell ref="D2:M2"/>
    <mergeCell ref="B3:C3"/>
    <mergeCell ref="D3:M3"/>
    <mergeCell ref="D5:K6"/>
    <mergeCell ref="L5:L6"/>
    <mergeCell ref="M5:M6"/>
    <mergeCell ref="B8:M8"/>
    <mergeCell ref="B9:I9"/>
    <mergeCell ref="B10:I10"/>
    <mergeCell ref="B11:I11"/>
    <mergeCell ref="B12:I12"/>
  </mergeCells>
  <pageMargins left="0.25" right="0.25" top="0.75" bottom="0.75" header="0.3" footer="0.3"/>
  <pageSetup paperSize="9" scale="55" orientation="portrait" r:id="rId1"/>
  <colBreaks count="1" manualBreakCount="1">
    <brk id="13" min="1" max="51"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5"/>
    <pageSetUpPr fitToPage="1"/>
  </sheetPr>
  <dimension ref="B1:N52"/>
  <sheetViews>
    <sheetView view="pageBreakPreview" topLeftCell="A19" zoomScale="60" zoomScaleNormal="100" workbookViewId="0">
      <selection activeCell="B50" sqref="B50:M52"/>
    </sheetView>
  </sheetViews>
  <sheetFormatPr baseColWidth="10" defaultRowHeight="15" x14ac:dyDescent="0.25"/>
  <cols>
    <col min="10" max="10" width="9.42578125" bestFit="1" customWidth="1"/>
    <col min="11" max="11" width="24.42578125" bestFit="1" customWidth="1"/>
    <col min="12" max="12" width="20.85546875" bestFit="1" customWidth="1"/>
    <col min="13" max="13" width="16.28515625" bestFit="1" customWidth="1"/>
  </cols>
  <sheetData>
    <row r="1" spans="2:14" ht="15.75" thickBot="1" x14ac:dyDescent="0.3"/>
    <row r="2" spans="2:14" ht="32.25" customHeight="1" x14ac:dyDescent="0.25">
      <c r="B2" s="533" t="s">
        <v>0</v>
      </c>
      <c r="C2" s="534"/>
      <c r="D2" s="537" t="str">
        <f>+'PTO HORNILLA'!D2</f>
        <v>PRESUPUESTO GENERAL DE OBRA CONSTRUCCION DE HORNILLAS ECOEFICIENTES EN ECOSISTEMAS DE CONSERVACION ESTRATEGICOS DE ZONA RURAL.</v>
      </c>
      <c r="E2" s="538"/>
      <c r="F2" s="538"/>
      <c r="G2" s="538"/>
      <c r="H2" s="538"/>
      <c r="I2" s="538"/>
      <c r="J2" s="538"/>
      <c r="K2" s="538"/>
      <c r="L2" s="538"/>
      <c r="M2" s="539"/>
    </row>
    <row r="3" spans="2:14" ht="15.75" x14ac:dyDescent="0.25">
      <c r="B3" s="569" t="s">
        <v>1</v>
      </c>
      <c r="C3" s="384"/>
      <c r="D3" s="385" t="s">
        <v>2</v>
      </c>
      <c r="E3" s="385"/>
      <c r="F3" s="385"/>
      <c r="G3" s="385"/>
      <c r="H3" s="385"/>
      <c r="I3" s="385"/>
      <c r="J3" s="385"/>
      <c r="K3" s="385"/>
      <c r="L3" s="385"/>
      <c r="M3" s="540"/>
    </row>
    <row r="4" spans="2:14" ht="15.75" x14ac:dyDescent="0.25">
      <c r="B4" s="31"/>
      <c r="C4" s="19"/>
      <c r="D4" s="19"/>
      <c r="E4" s="19"/>
      <c r="F4" s="19"/>
      <c r="G4" s="19"/>
      <c r="H4" s="19"/>
      <c r="I4" s="19"/>
      <c r="J4" s="19"/>
      <c r="K4" s="32"/>
      <c r="L4" s="33"/>
      <c r="M4" s="34"/>
    </row>
    <row r="5" spans="2:14" ht="15.75" x14ac:dyDescent="0.25">
      <c r="B5" s="35" t="s">
        <v>27</v>
      </c>
      <c r="C5" s="13">
        <v>2</v>
      </c>
      <c r="D5" s="589" t="str">
        <f>+'PTO HORNILLA'!C12</f>
        <v>Suministro e instalacion de horno en lamina cold rolled calibre 20: dimensiones 30 cm. ancho 25 cm. profundidad 40 cm., con tapa en aluminio serrado a presión a 32,5 cm. x 32,5 cm. reforzada en los bordes con platina de 1" x 1/8, con manija en aluminio y dos bisagras de armillar peso 6.5 kilos, con bandeja interna en lámina de 39.5 cm. x 22 cm. y pestaña de 2 cm. en lámina cold rolled calibre 20. Incluye Melaza (Miel de Purga)</v>
      </c>
      <c r="E5" s="589"/>
      <c r="F5" s="589"/>
      <c r="G5" s="589"/>
      <c r="H5" s="589"/>
      <c r="I5" s="589"/>
      <c r="J5" s="589"/>
      <c r="K5" s="590"/>
      <c r="L5" s="541" t="s">
        <v>28</v>
      </c>
      <c r="M5" s="543" t="s">
        <v>5</v>
      </c>
    </row>
    <row r="6" spans="2:14" ht="66" customHeight="1" x14ac:dyDescent="0.25">
      <c r="B6" s="36" t="s">
        <v>29</v>
      </c>
      <c r="C6" s="15" t="s">
        <v>364</v>
      </c>
      <c r="D6" s="591"/>
      <c r="E6" s="592"/>
      <c r="F6" s="592"/>
      <c r="G6" s="592"/>
      <c r="H6" s="592"/>
      <c r="I6" s="592"/>
      <c r="J6" s="592"/>
      <c r="K6" s="593"/>
      <c r="L6" s="542"/>
      <c r="M6" s="544"/>
    </row>
    <row r="7" spans="2:14" ht="15.75" x14ac:dyDescent="0.25">
      <c r="B7" s="37"/>
      <c r="C7" s="38"/>
      <c r="D7" s="38"/>
      <c r="E7" s="38"/>
      <c r="F7" s="38"/>
      <c r="G7" s="38"/>
      <c r="H7" s="38"/>
      <c r="I7" s="38"/>
      <c r="J7" s="38"/>
      <c r="K7" s="38"/>
      <c r="L7" s="39"/>
      <c r="M7" s="40"/>
    </row>
    <row r="8" spans="2:14" ht="15.75" x14ac:dyDescent="0.25">
      <c r="B8" s="551" t="s">
        <v>30</v>
      </c>
      <c r="C8" s="552"/>
      <c r="D8" s="552"/>
      <c r="E8" s="552"/>
      <c r="F8" s="552"/>
      <c r="G8" s="552"/>
      <c r="H8" s="552"/>
      <c r="I8" s="552"/>
      <c r="J8" s="552"/>
      <c r="K8" s="552"/>
      <c r="L8" s="552"/>
      <c r="M8" s="553"/>
    </row>
    <row r="9" spans="2:14" ht="15.75" x14ac:dyDescent="0.25">
      <c r="B9" s="545" t="s">
        <v>31</v>
      </c>
      <c r="C9" s="562"/>
      <c r="D9" s="562"/>
      <c r="E9" s="562"/>
      <c r="F9" s="562"/>
      <c r="G9" s="562"/>
      <c r="H9" s="562"/>
      <c r="I9" s="563"/>
      <c r="J9" s="58" t="s">
        <v>5</v>
      </c>
      <c r="K9" s="4" t="s">
        <v>6</v>
      </c>
      <c r="L9" s="22" t="s">
        <v>32</v>
      </c>
      <c r="M9" s="41" t="s">
        <v>33</v>
      </c>
    </row>
    <row r="10" spans="2:14" ht="66" customHeight="1" x14ac:dyDescent="0.25">
      <c r="B10" s="554" t="str">
        <f>+INSUMOS!B271</f>
        <v xml:space="preserve">Horno en lamina cold rolled calibre 20: dimensiones 30 cm. ancho 25 cm. profundidad 40 cm., con tapa en aluminio serrado a presión a 32,5 cm. x 32,5 cm. reforzada en los bordes con platina de 1" x 1/8, con manija en aluminio y dos bisagras de armillar peso 6.5 kilos, con bandeja interna en lámina de 39.5 cm. x 22 cm. y pestaña de 2 cm. en lámina cold rolled calibre 20. Incluye </v>
      </c>
      <c r="C10" s="555"/>
      <c r="D10" s="555"/>
      <c r="E10" s="555"/>
      <c r="F10" s="555"/>
      <c r="G10" s="555"/>
      <c r="H10" s="555"/>
      <c r="I10" s="556"/>
      <c r="J10" s="175" t="str">
        <f>+INSUMOS!C271</f>
        <v>UND</v>
      </c>
      <c r="K10" s="176">
        <v>1</v>
      </c>
      <c r="L10" s="199">
        <f>+INSUMOS!D271</f>
        <v>130000</v>
      </c>
      <c r="M10" s="200">
        <f>+L10*K10</f>
        <v>130000</v>
      </c>
    </row>
    <row r="11" spans="2:14" ht="15.75" x14ac:dyDescent="0.25">
      <c r="B11" s="554" t="str">
        <f>+INSUMOS!B272</f>
        <v>Melaza (Miel de Purga)</v>
      </c>
      <c r="C11" s="555"/>
      <c r="D11" s="555"/>
      <c r="E11" s="555"/>
      <c r="F11" s="555"/>
      <c r="G11" s="555"/>
      <c r="H11" s="555"/>
      <c r="I11" s="556"/>
      <c r="J11" s="5" t="str">
        <f>+INSUMOS!C272</f>
        <v>KG</v>
      </c>
      <c r="K11" s="8">
        <v>0.53</v>
      </c>
      <c r="L11" s="23">
        <f>+INSUMOS!D272</f>
        <v>2500</v>
      </c>
      <c r="M11" s="201">
        <f>+L11*K11</f>
        <v>1325</v>
      </c>
    </row>
    <row r="12" spans="2:14" ht="15.75" x14ac:dyDescent="0.25">
      <c r="B12" s="554"/>
      <c r="C12" s="555"/>
      <c r="D12" s="555"/>
      <c r="E12" s="555"/>
      <c r="F12" s="555"/>
      <c r="G12" s="555"/>
      <c r="H12" s="555"/>
      <c r="I12" s="556"/>
      <c r="J12" s="5"/>
      <c r="K12" s="8"/>
      <c r="L12" s="23"/>
      <c r="M12" s="42"/>
    </row>
    <row r="13" spans="2:14" ht="15.75" x14ac:dyDescent="0.25">
      <c r="B13" s="554"/>
      <c r="C13" s="555"/>
      <c r="D13" s="555"/>
      <c r="E13" s="555"/>
      <c r="F13" s="555"/>
      <c r="G13" s="555"/>
      <c r="H13" s="555"/>
      <c r="I13" s="556"/>
      <c r="J13" s="9"/>
      <c r="K13" s="7"/>
      <c r="L13" s="23"/>
      <c r="M13" s="42"/>
    </row>
    <row r="14" spans="2:14" ht="15.75" x14ac:dyDescent="0.25">
      <c r="B14" s="31"/>
      <c r="C14" s="19"/>
      <c r="D14" s="19"/>
      <c r="E14" s="19"/>
      <c r="F14" s="19"/>
      <c r="G14" s="19"/>
      <c r="H14" s="19"/>
      <c r="I14" s="19"/>
      <c r="J14" s="19"/>
      <c r="K14" s="32"/>
      <c r="L14" s="24" t="s">
        <v>8</v>
      </c>
      <c r="M14" s="60">
        <f>+SUM(M10:M12)</f>
        <v>131325</v>
      </c>
    </row>
    <row r="15" spans="2:14" ht="15.75" x14ac:dyDescent="0.25">
      <c r="B15" s="31"/>
      <c r="C15" s="19"/>
      <c r="D15" s="19"/>
      <c r="E15" s="19"/>
      <c r="F15" s="19"/>
      <c r="G15" s="19"/>
      <c r="H15" s="19"/>
      <c r="I15" s="19"/>
      <c r="J15" s="19"/>
      <c r="K15" s="32"/>
      <c r="L15" s="33"/>
      <c r="M15" s="34"/>
      <c r="N15" s="190"/>
    </row>
    <row r="16" spans="2:14" ht="15.75" x14ac:dyDescent="0.25">
      <c r="B16" s="551" t="s">
        <v>34</v>
      </c>
      <c r="C16" s="552"/>
      <c r="D16" s="552"/>
      <c r="E16" s="552"/>
      <c r="F16" s="552"/>
      <c r="G16" s="552"/>
      <c r="H16" s="552"/>
      <c r="I16" s="552"/>
      <c r="J16" s="552"/>
      <c r="K16" s="552"/>
      <c r="L16" s="552"/>
      <c r="M16" s="553"/>
    </row>
    <row r="17" spans="2:14" ht="15.75" x14ac:dyDescent="0.25">
      <c r="B17" s="560" t="s">
        <v>31</v>
      </c>
      <c r="C17" s="561"/>
      <c r="D17" s="561"/>
      <c r="E17" s="561"/>
      <c r="F17" s="561"/>
      <c r="G17" s="561"/>
      <c r="H17" s="561"/>
      <c r="I17" s="561"/>
      <c r="J17" s="58" t="s">
        <v>5</v>
      </c>
      <c r="K17" s="4" t="s">
        <v>35</v>
      </c>
      <c r="L17" s="22" t="s">
        <v>32</v>
      </c>
      <c r="M17" s="41" t="s">
        <v>33</v>
      </c>
    </row>
    <row r="18" spans="2:14" ht="15.75" x14ac:dyDescent="0.25">
      <c r="B18" s="554" t="s">
        <v>36</v>
      </c>
      <c r="C18" s="555"/>
      <c r="D18" s="555"/>
      <c r="E18" s="555"/>
      <c r="F18" s="555"/>
      <c r="G18" s="555"/>
      <c r="H18" s="555"/>
      <c r="I18" s="556"/>
      <c r="J18" s="5" t="s">
        <v>37</v>
      </c>
      <c r="K18" s="10">
        <v>0.1</v>
      </c>
      <c r="L18" s="23">
        <f>+M38</f>
        <v>18852.840980000001</v>
      </c>
      <c r="M18" s="42">
        <f>+L18*K18</f>
        <v>1885.2840980000001</v>
      </c>
    </row>
    <row r="19" spans="2:14" ht="15.75" x14ac:dyDescent="0.25">
      <c r="B19" s="554"/>
      <c r="C19" s="555"/>
      <c r="D19" s="555"/>
      <c r="E19" s="555"/>
      <c r="F19" s="555"/>
      <c r="G19" s="555"/>
      <c r="H19" s="555"/>
      <c r="I19" s="556"/>
      <c r="J19" s="6"/>
      <c r="K19" s="10"/>
      <c r="L19" s="23"/>
      <c r="M19" s="42"/>
    </row>
    <row r="20" spans="2:14" ht="15.75" x14ac:dyDescent="0.25">
      <c r="B20" s="554"/>
      <c r="C20" s="555"/>
      <c r="D20" s="555"/>
      <c r="E20" s="555"/>
      <c r="F20" s="555"/>
      <c r="G20" s="555"/>
      <c r="H20" s="555"/>
      <c r="I20" s="556"/>
      <c r="J20" s="6"/>
      <c r="K20" s="10"/>
      <c r="L20" s="23"/>
      <c r="M20" s="42"/>
      <c r="N20" s="190"/>
    </row>
    <row r="21" spans="2:14" ht="15.75" x14ac:dyDescent="0.25">
      <c r="B21" s="554"/>
      <c r="C21" s="555"/>
      <c r="D21" s="555"/>
      <c r="E21" s="555"/>
      <c r="F21" s="555"/>
      <c r="G21" s="555"/>
      <c r="H21" s="555"/>
      <c r="I21" s="556"/>
      <c r="J21" s="9"/>
      <c r="K21" s="7"/>
      <c r="L21" s="23"/>
      <c r="M21" s="42"/>
      <c r="N21" s="190"/>
    </row>
    <row r="22" spans="2:14" ht="15.75" x14ac:dyDescent="0.25">
      <c r="B22" s="554"/>
      <c r="C22" s="555"/>
      <c r="D22" s="555"/>
      <c r="E22" s="555"/>
      <c r="F22" s="555"/>
      <c r="G22" s="555"/>
      <c r="H22" s="555"/>
      <c r="I22" s="556"/>
      <c r="J22" s="9"/>
      <c r="K22" s="7"/>
      <c r="L22" s="23"/>
      <c r="M22" s="42"/>
    </row>
    <row r="23" spans="2:14" ht="15.75" x14ac:dyDescent="0.25">
      <c r="B23" s="31"/>
      <c r="C23" s="19"/>
      <c r="D23" s="19"/>
      <c r="E23" s="19"/>
      <c r="F23" s="19"/>
      <c r="G23" s="19"/>
      <c r="H23" s="19"/>
      <c r="I23" s="19"/>
      <c r="J23" s="19"/>
      <c r="K23" s="32"/>
      <c r="L23" s="24" t="s">
        <v>8</v>
      </c>
      <c r="M23" s="43">
        <f>+M18</f>
        <v>1885.2840980000001</v>
      </c>
    </row>
    <row r="24" spans="2:14" ht="15.75" x14ac:dyDescent="0.25">
      <c r="B24" s="31"/>
      <c r="C24" s="19"/>
      <c r="D24" s="19"/>
      <c r="E24" s="19"/>
      <c r="F24" s="19"/>
      <c r="G24" s="19"/>
      <c r="H24" s="19"/>
      <c r="I24" s="19"/>
      <c r="J24" s="19"/>
      <c r="K24" s="32"/>
      <c r="L24" s="33"/>
      <c r="M24" s="34"/>
    </row>
    <row r="25" spans="2:14" ht="15.75" x14ac:dyDescent="0.25">
      <c r="B25" s="557" t="s">
        <v>38</v>
      </c>
      <c r="C25" s="558"/>
      <c r="D25" s="558"/>
      <c r="E25" s="558"/>
      <c r="F25" s="558"/>
      <c r="G25" s="558"/>
      <c r="H25" s="558"/>
      <c r="I25" s="558"/>
      <c r="J25" s="558"/>
      <c r="K25" s="558"/>
      <c r="L25" s="558"/>
      <c r="M25" s="559"/>
    </row>
    <row r="26" spans="2:14" ht="15.75" x14ac:dyDescent="0.25">
      <c r="B26" s="545" t="s">
        <v>31</v>
      </c>
      <c r="C26" s="546"/>
      <c r="D26" s="546"/>
      <c r="E26" s="546"/>
      <c r="F26" s="546"/>
      <c r="G26" s="546"/>
      <c r="H26" s="547"/>
      <c r="I26" s="58" t="s">
        <v>5</v>
      </c>
      <c r="J26" s="59" t="s">
        <v>6</v>
      </c>
      <c r="K26" s="4" t="s">
        <v>53</v>
      </c>
      <c r="L26" s="22" t="s">
        <v>32</v>
      </c>
      <c r="M26" s="41" t="s">
        <v>33</v>
      </c>
    </row>
    <row r="27" spans="2:14" ht="15.75" x14ac:dyDescent="0.25">
      <c r="B27" s="586" t="str">
        <f>+INSUMOS!B268</f>
        <v>Motocarguero</v>
      </c>
      <c r="C27" s="587"/>
      <c r="D27" s="587"/>
      <c r="E27" s="587"/>
      <c r="F27" s="587"/>
      <c r="G27" s="587"/>
      <c r="H27" s="588"/>
      <c r="I27" s="186" t="s">
        <v>489</v>
      </c>
      <c r="J27" s="5">
        <v>1</v>
      </c>
      <c r="K27" s="5">
        <v>11</v>
      </c>
      <c r="L27" s="25">
        <f>+INSUMOS!D268</f>
        <v>30000</v>
      </c>
      <c r="M27" s="44">
        <f>+L27/K27</f>
        <v>2727.2727272727275</v>
      </c>
    </row>
    <row r="28" spans="2:14" ht="15.75" x14ac:dyDescent="0.25">
      <c r="B28" s="548"/>
      <c r="C28" s="549"/>
      <c r="D28" s="549"/>
      <c r="E28" s="549"/>
      <c r="F28" s="549"/>
      <c r="G28" s="549"/>
      <c r="H28" s="550"/>
      <c r="I28" s="14"/>
      <c r="J28" s="5"/>
      <c r="K28" s="5"/>
      <c r="L28" s="25"/>
      <c r="M28" s="44"/>
    </row>
    <row r="29" spans="2:14" ht="15.75" x14ac:dyDescent="0.25">
      <c r="B29" s="548"/>
      <c r="C29" s="549"/>
      <c r="D29" s="549"/>
      <c r="E29" s="549"/>
      <c r="F29" s="549"/>
      <c r="G29" s="549"/>
      <c r="H29" s="550"/>
      <c r="I29" s="14"/>
      <c r="J29" s="9"/>
      <c r="K29" s="7"/>
      <c r="L29" s="23"/>
      <c r="M29" s="42"/>
    </row>
    <row r="30" spans="2:14" ht="15.75" x14ac:dyDescent="0.25">
      <c r="B30" s="548"/>
      <c r="C30" s="549"/>
      <c r="D30" s="549"/>
      <c r="E30" s="549"/>
      <c r="F30" s="549"/>
      <c r="G30" s="549"/>
      <c r="H30" s="550"/>
      <c r="I30" s="14"/>
      <c r="J30" s="9"/>
      <c r="K30" s="7"/>
      <c r="L30" s="23"/>
      <c r="M30" s="42"/>
    </row>
    <row r="31" spans="2:14" ht="15.75" x14ac:dyDescent="0.25">
      <c r="B31" s="31"/>
      <c r="C31" s="19"/>
      <c r="D31" s="19"/>
      <c r="E31" s="19"/>
      <c r="F31" s="19"/>
      <c r="G31" s="19"/>
      <c r="H31" s="19"/>
      <c r="I31" s="19"/>
      <c r="J31" s="19"/>
      <c r="K31" s="32"/>
      <c r="L31" s="24" t="s">
        <v>8</v>
      </c>
      <c r="M31" s="43">
        <f>+M27</f>
        <v>2727.2727272727275</v>
      </c>
    </row>
    <row r="32" spans="2:14" ht="15.75" x14ac:dyDescent="0.25">
      <c r="B32" s="31"/>
      <c r="C32" s="19"/>
      <c r="D32" s="19"/>
      <c r="E32" s="19"/>
      <c r="F32" s="19"/>
      <c r="G32" s="19"/>
      <c r="H32" s="19"/>
      <c r="I32" s="19"/>
      <c r="J32" s="19"/>
      <c r="K32" s="32"/>
      <c r="L32" s="33"/>
      <c r="M32" s="34"/>
    </row>
    <row r="33" spans="2:14" ht="15.75" x14ac:dyDescent="0.25">
      <c r="B33" s="577" t="s">
        <v>40</v>
      </c>
      <c r="C33" s="578"/>
      <c r="D33" s="578"/>
      <c r="E33" s="578"/>
      <c r="F33" s="578"/>
      <c r="G33" s="578"/>
      <c r="H33" s="578"/>
      <c r="I33" s="578"/>
      <c r="J33" s="578"/>
      <c r="K33" s="578"/>
      <c r="L33" s="578"/>
      <c r="M33" s="579"/>
    </row>
    <row r="34" spans="2:14" ht="63" x14ac:dyDescent="0.25">
      <c r="B34" s="545" t="s">
        <v>4</v>
      </c>
      <c r="C34" s="546"/>
      <c r="D34" s="546"/>
      <c r="E34" s="546"/>
      <c r="F34" s="546"/>
      <c r="G34" s="546"/>
      <c r="H34" s="547"/>
      <c r="I34" s="59" t="s">
        <v>5</v>
      </c>
      <c r="J34" s="59" t="s">
        <v>6</v>
      </c>
      <c r="K34" s="59" t="s">
        <v>35</v>
      </c>
      <c r="L34" s="26" t="s">
        <v>41</v>
      </c>
      <c r="M34" s="45" t="s">
        <v>33</v>
      </c>
    </row>
    <row r="35" spans="2:14" ht="15.75" x14ac:dyDescent="0.25">
      <c r="B35" s="580" t="str">
        <f>+'M DE OBRA'!B38:F38</f>
        <v>Cuadrilla 5: 1 OfcA + 1 AyuA</v>
      </c>
      <c r="C35" s="581"/>
      <c r="D35" s="581"/>
      <c r="E35" s="581"/>
      <c r="F35" s="581"/>
      <c r="G35" s="581"/>
      <c r="H35" s="582"/>
      <c r="I35" s="12" t="s">
        <v>491</v>
      </c>
      <c r="J35" s="46">
        <v>1</v>
      </c>
      <c r="K35" s="187">
        <v>0.1</v>
      </c>
      <c r="L35" s="27">
        <f>+'M DE OBRA'!M38</f>
        <v>188528.40979999999</v>
      </c>
      <c r="M35" s="47">
        <f>+L35*K35</f>
        <v>18852.840980000001</v>
      </c>
    </row>
    <row r="36" spans="2:14" ht="15.75" x14ac:dyDescent="0.25">
      <c r="B36" s="574"/>
      <c r="C36" s="575"/>
      <c r="D36" s="575"/>
      <c r="E36" s="575"/>
      <c r="F36" s="575"/>
      <c r="G36" s="575"/>
      <c r="H36" s="576"/>
      <c r="I36" s="6"/>
      <c r="J36" s="5"/>
      <c r="K36" s="7"/>
      <c r="L36" s="28"/>
      <c r="M36" s="42"/>
    </row>
    <row r="37" spans="2:14" ht="15.75" x14ac:dyDescent="0.25">
      <c r="B37" s="574"/>
      <c r="C37" s="575"/>
      <c r="D37" s="575"/>
      <c r="E37" s="575"/>
      <c r="F37" s="575"/>
      <c r="G37" s="575"/>
      <c r="H37" s="576"/>
      <c r="I37" s="9"/>
      <c r="J37" s="9"/>
      <c r="K37" s="7"/>
      <c r="L37" s="23"/>
      <c r="M37" s="42"/>
    </row>
    <row r="38" spans="2:14" ht="15.75" x14ac:dyDescent="0.25">
      <c r="B38" s="31"/>
      <c r="C38" s="19"/>
      <c r="D38" s="19"/>
      <c r="E38" s="19"/>
      <c r="F38" s="19"/>
      <c r="G38" s="19"/>
      <c r="H38" s="19"/>
      <c r="I38" s="19"/>
      <c r="J38" s="19"/>
      <c r="K38" s="32"/>
      <c r="L38" s="24" t="s">
        <v>8</v>
      </c>
      <c r="M38" s="43">
        <f>+M35</f>
        <v>18852.840980000001</v>
      </c>
    </row>
    <row r="39" spans="2:14" ht="15.75" x14ac:dyDescent="0.25">
      <c r="B39" s="31"/>
      <c r="C39" s="19"/>
      <c r="D39" s="19"/>
      <c r="E39" s="19"/>
      <c r="F39" s="19"/>
      <c r="G39" s="19"/>
      <c r="H39" s="19"/>
      <c r="I39" s="19"/>
      <c r="J39" s="19"/>
      <c r="K39" s="32"/>
      <c r="L39" s="33"/>
      <c r="M39" s="34"/>
    </row>
    <row r="40" spans="2:14" ht="15.75" x14ac:dyDescent="0.25">
      <c r="B40" s="31"/>
      <c r="C40" s="38"/>
      <c r="D40" s="38"/>
      <c r="E40" s="38"/>
      <c r="F40" s="38"/>
      <c r="G40" s="38"/>
      <c r="H40" s="38"/>
      <c r="I40" s="38"/>
      <c r="J40" s="17"/>
      <c r="K40" s="16" t="s">
        <v>43</v>
      </c>
      <c r="L40" s="29"/>
      <c r="M40" s="48">
        <f>+M23+M14+M31+M38</f>
        <v>154790.39780527275</v>
      </c>
      <c r="N40">
        <v>130215</v>
      </c>
    </row>
    <row r="41" spans="2:14" ht="15.75" x14ac:dyDescent="0.25">
      <c r="B41" s="49"/>
      <c r="C41" s="38"/>
      <c r="D41" s="38"/>
      <c r="E41" s="38"/>
      <c r="F41" s="38"/>
      <c r="G41" s="38"/>
      <c r="H41" s="38"/>
      <c r="I41" s="38"/>
      <c r="J41" s="567" t="s">
        <v>44</v>
      </c>
      <c r="K41" s="568"/>
      <c r="L41" s="118">
        <v>0.22</v>
      </c>
      <c r="M41" s="50">
        <f>+M40*L41</f>
        <v>34053.887517160001</v>
      </c>
      <c r="N41" s="190">
        <f>+M38+M31+M23</f>
        <v>23465.397805272729</v>
      </c>
    </row>
    <row r="42" spans="2:14" ht="15.75" x14ac:dyDescent="0.25">
      <c r="B42" s="49"/>
      <c r="C42" s="38"/>
      <c r="D42" s="38"/>
      <c r="E42" s="38"/>
      <c r="F42" s="38"/>
      <c r="G42" s="38"/>
      <c r="H42" s="38"/>
      <c r="I42" s="38"/>
      <c r="J42" s="567" t="s">
        <v>45</v>
      </c>
      <c r="K42" s="568"/>
      <c r="L42" s="118">
        <v>0.01</v>
      </c>
      <c r="M42" s="50">
        <f>+M40*L42</f>
        <v>1547.9039780527276</v>
      </c>
    </row>
    <row r="43" spans="2:14" ht="15.75" x14ac:dyDescent="0.25">
      <c r="B43" s="49"/>
      <c r="C43" s="38"/>
      <c r="D43" s="38"/>
      <c r="E43" s="38"/>
      <c r="F43" s="38"/>
      <c r="G43" s="38"/>
      <c r="H43" s="38"/>
      <c r="I43" s="38"/>
      <c r="J43" s="567" t="s">
        <v>46</v>
      </c>
      <c r="K43" s="568"/>
      <c r="L43" s="118">
        <v>0.05</v>
      </c>
      <c r="M43" s="50">
        <f>+M40*L43</f>
        <v>7739.5198902636375</v>
      </c>
    </row>
    <row r="44" spans="2:14" ht="15.75" x14ac:dyDescent="0.25">
      <c r="B44" s="31"/>
      <c r="C44" s="19"/>
      <c r="D44" s="38"/>
      <c r="E44" s="38"/>
      <c r="F44" s="38"/>
      <c r="G44" s="38"/>
      <c r="H44" s="38"/>
      <c r="I44" s="38"/>
      <c r="J44" s="567" t="s">
        <v>47</v>
      </c>
      <c r="K44" s="568"/>
      <c r="L44" s="573"/>
      <c r="M44" s="50">
        <f>+SUM(M41:M43)</f>
        <v>43341.311385476372</v>
      </c>
    </row>
    <row r="45" spans="2:14" ht="15.75" x14ac:dyDescent="0.25">
      <c r="B45" s="49"/>
      <c r="C45" s="38"/>
      <c r="D45" s="38"/>
      <c r="E45" s="38"/>
      <c r="F45" s="38"/>
      <c r="G45" s="38"/>
      <c r="H45" s="38"/>
      <c r="I45" s="38"/>
      <c r="J45" s="570" t="s">
        <v>48</v>
      </c>
      <c r="K45" s="571"/>
      <c r="L45" s="572"/>
      <c r="M45" s="51">
        <f>+M40+M44</f>
        <v>198131.70919074913</v>
      </c>
    </row>
    <row r="46" spans="2:14" ht="15.75" x14ac:dyDescent="0.25">
      <c r="B46" s="52"/>
      <c r="C46" s="53"/>
      <c r="D46" s="53"/>
      <c r="E46" s="53"/>
      <c r="F46" s="53"/>
      <c r="G46" s="53"/>
      <c r="H46" s="53"/>
      <c r="I46" s="53"/>
      <c r="J46" s="53"/>
      <c r="K46" s="53"/>
      <c r="L46" s="54"/>
      <c r="M46" s="55"/>
    </row>
    <row r="47" spans="2:14" x14ac:dyDescent="0.25">
      <c r="B47" s="564" t="s">
        <v>49</v>
      </c>
      <c r="C47" s="565"/>
      <c r="D47" s="565"/>
      <c r="E47" s="565"/>
      <c r="F47" s="565"/>
      <c r="G47" s="565"/>
      <c r="H47" s="565"/>
      <c r="I47" s="565"/>
      <c r="J47" s="565"/>
      <c r="K47" s="565"/>
      <c r="L47" s="565"/>
      <c r="M47" s="566"/>
    </row>
    <row r="48" spans="2:14" ht="15.75" x14ac:dyDescent="0.25">
      <c r="B48" s="2"/>
      <c r="C48" s="56"/>
      <c r="D48" s="56"/>
      <c r="E48" s="56"/>
      <c r="F48" s="56"/>
      <c r="G48" s="56"/>
      <c r="H48" s="56"/>
      <c r="I48" s="56"/>
      <c r="J48" s="56"/>
      <c r="K48" s="56"/>
      <c r="L48" s="57"/>
      <c r="M48" s="1"/>
    </row>
    <row r="49" spans="2:13" ht="15.75" x14ac:dyDescent="0.25">
      <c r="B49" s="2"/>
      <c r="C49" s="56"/>
      <c r="D49" s="56"/>
      <c r="E49" s="56"/>
      <c r="F49" s="56"/>
      <c r="G49" s="56"/>
      <c r="H49" s="56"/>
      <c r="I49" s="56"/>
      <c r="J49" s="56"/>
      <c r="K49" s="56"/>
      <c r="L49" s="57"/>
      <c r="M49" s="1"/>
    </row>
    <row r="50" spans="2:13" x14ac:dyDescent="0.25">
      <c r="B50" s="532" t="s">
        <v>50</v>
      </c>
      <c r="C50" s="344"/>
      <c r="D50" s="344"/>
      <c r="E50" s="344"/>
      <c r="F50" s="344"/>
      <c r="G50" s="344"/>
      <c r="H50" s="344"/>
      <c r="I50" s="344" t="s">
        <v>531</v>
      </c>
      <c r="J50" s="344"/>
      <c r="K50" s="344"/>
      <c r="L50" s="344"/>
      <c r="M50" s="530"/>
    </row>
    <row r="51" spans="2:13" x14ac:dyDescent="0.25">
      <c r="B51" s="532" t="s">
        <v>537</v>
      </c>
      <c r="C51" s="344"/>
      <c r="D51" s="344"/>
      <c r="E51" s="344"/>
      <c r="F51" s="344"/>
      <c r="G51" s="344"/>
      <c r="H51" s="344"/>
      <c r="I51" s="344" t="s">
        <v>532</v>
      </c>
      <c r="J51" s="344"/>
      <c r="K51" s="344"/>
      <c r="L51" s="344"/>
      <c r="M51" s="530"/>
    </row>
    <row r="52" spans="2:13" ht="15.75" thickBot="1" x14ac:dyDescent="0.3">
      <c r="B52" s="528" t="s">
        <v>26</v>
      </c>
      <c r="C52" s="529"/>
      <c r="D52" s="529"/>
      <c r="E52" s="529"/>
      <c r="F52" s="529"/>
      <c r="G52" s="529"/>
      <c r="H52" s="529"/>
      <c r="I52" s="529" t="s">
        <v>26</v>
      </c>
      <c r="J52" s="529"/>
      <c r="K52" s="529"/>
      <c r="L52" s="529"/>
      <c r="M52" s="531"/>
    </row>
  </sheetData>
  <mergeCells count="43">
    <mergeCell ref="B50:H50"/>
    <mergeCell ref="I50:M50"/>
    <mergeCell ref="B51:H51"/>
    <mergeCell ref="I51:M51"/>
    <mergeCell ref="B52:H52"/>
    <mergeCell ref="I52:M52"/>
    <mergeCell ref="B47:M47"/>
    <mergeCell ref="B30:H30"/>
    <mergeCell ref="B33:M33"/>
    <mergeCell ref="B34:H34"/>
    <mergeCell ref="B35:H35"/>
    <mergeCell ref="B36:H36"/>
    <mergeCell ref="B37:H37"/>
    <mergeCell ref="J41:K41"/>
    <mergeCell ref="J42:K42"/>
    <mergeCell ref="J43:K43"/>
    <mergeCell ref="J44:L44"/>
    <mergeCell ref="J45:L45"/>
    <mergeCell ref="B29:H29"/>
    <mergeCell ref="B16:M16"/>
    <mergeCell ref="B17:I17"/>
    <mergeCell ref="B18:I18"/>
    <mergeCell ref="B19:I19"/>
    <mergeCell ref="B20:I20"/>
    <mergeCell ref="B21:I21"/>
    <mergeCell ref="B22:I22"/>
    <mergeCell ref="B25:M25"/>
    <mergeCell ref="B26:H26"/>
    <mergeCell ref="B27:H27"/>
    <mergeCell ref="B28:H28"/>
    <mergeCell ref="B13:I13"/>
    <mergeCell ref="B2:C2"/>
    <mergeCell ref="D2:M2"/>
    <mergeCell ref="B3:C3"/>
    <mergeCell ref="D3:M3"/>
    <mergeCell ref="D5:K6"/>
    <mergeCell ref="L5:L6"/>
    <mergeCell ref="M5:M6"/>
    <mergeCell ref="B8:M8"/>
    <mergeCell ref="B9:I9"/>
    <mergeCell ref="B10:I10"/>
    <mergeCell ref="B11:I11"/>
    <mergeCell ref="B12:I12"/>
  </mergeCells>
  <pageMargins left="0.25" right="0.25" top="0.75" bottom="0.75" header="0.3" footer="0.3"/>
  <pageSetup paperSize="9" scale="6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5"/>
    <pageSetUpPr fitToPage="1"/>
  </sheetPr>
  <dimension ref="B1:N52"/>
  <sheetViews>
    <sheetView view="pageBreakPreview" topLeftCell="A13" zoomScale="60" zoomScaleNormal="100" workbookViewId="0">
      <selection activeCell="B50" sqref="B50:M52"/>
    </sheetView>
  </sheetViews>
  <sheetFormatPr baseColWidth="10" defaultRowHeight="15" x14ac:dyDescent="0.25"/>
  <cols>
    <col min="10" max="10" width="9.42578125" bestFit="1" customWidth="1"/>
    <col min="11" max="11" width="24.42578125" bestFit="1" customWidth="1"/>
    <col min="12" max="12" width="20.85546875" bestFit="1" customWidth="1"/>
    <col min="13" max="13" width="16.28515625" bestFit="1" customWidth="1"/>
  </cols>
  <sheetData>
    <row r="1" spans="2:14" ht="15.75" thickBot="1" x14ac:dyDescent="0.3"/>
    <row r="2" spans="2:14" ht="30.75" customHeight="1" x14ac:dyDescent="0.25">
      <c r="B2" s="533" t="s">
        <v>0</v>
      </c>
      <c r="C2" s="534"/>
      <c r="D2" s="537" t="str">
        <f>+'PTO HORNILLA'!D2</f>
        <v>PRESUPUESTO GENERAL DE OBRA CONSTRUCCION DE HORNILLAS ECOEFICIENTES EN ECOSISTEMAS DE CONSERVACION ESTRATEGICOS DE ZONA RURAL.</v>
      </c>
      <c r="E2" s="538"/>
      <c r="F2" s="538"/>
      <c r="G2" s="538"/>
      <c r="H2" s="538"/>
      <c r="I2" s="538"/>
      <c r="J2" s="538"/>
      <c r="K2" s="538"/>
      <c r="L2" s="538"/>
      <c r="M2" s="539"/>
    </row>
    <row r="3" spans="2:14" ht="15.75" x14ac:dyDescent="0.25">
      <c r="B3" s="569" t="s">
        <v>1</v>
      </c>
      <c r="C3" s="384"/>
      <c r="D3" s="385" t="s">
        <v>2</v>
      </c>
      <c r="E3" s="385"/>
      <c r="F3" s="385"/>
      <c r="G3" s="385"/>
      <c r="H3" s="385"/>
      <c r="I3" s="385"/>
      <c r="J3" s="385"/>
      <c r="K3" s="385"/>
      <c r="L3" s="385"/>
      <c r="M3" s="540"/>
    </row>
    <row r="4" spans="2:14" ht="15.75" x14ac:dyDescent="0.25">
      <c r="B4" s="31"/>
      <c r="C4" s="19"/>
      <c r="D4" s="19"/>
      <c r="E4" s="19"/>
      <c r="F4" s="19"/>
      <c r="G4" s="19"/>
      <c r="H4" s="19"/>
      <c r="I4" s="19"/>
      <c r="J4" s="19"/>
      <c r="K4" s="32"/>
      <c r="L4" s="33"/>
      <c r="M4" s="34"/>
    </row>
    <row r="5" spans="2:14" ht="15.75" x14ac:dyDescent="0.25">
      <c r="B5" s="35" t="s">
        <v>27</v>
      </c>
      <c r="C5" s="13">
        <v>2</v>
      </c>
      <c r="D5" s="589" t="str">
        <f>+'PTO HORNILLA'!C13</f>
        <v>Suministro e instalacion tanque calentador de agua con su respectiva tapa los dos elemetos en acero inoxidable calibre 20 tipo 304, con una profundidad de 26 cm, la parte superior de 15,5 cm x 22 cm,la parte inferior de 13 cm x 16,5 cm, la tapa de 23 cm x 20,5 cm con su respectivo boton de agarre, asi mismo el caldero debe llevar un aro de agarre en varilla de  calibre 3/16 y un refuerzo en el borde superior con platina de 2,5 ml con una pulgada en acero inoxidable. peso 1.340 gramos, dureza mínima en escala vicker mínima de 160 hv.</v>
      </c>
      <c r="E5" s="589"/>
      <c r="F5" s="589"/>
      <c r="G5" s="589"/>
      <c r="H5" s="589"/>
      <c r="I5" s="589"/>
      <c r="J5" s="589"/>
      <c r="K5" s="590"/>
      <c r="L5" s="541" t="s">
        <v>28</v>
      </c>
      <c r="M5" s="543" t="s">
        <v>5</v>
      </c>
    </row>
    <row r="6" spans="2:14" ht="78" customHeight="1" x14ac:dyDescent="0.25">
      <c r="B6" s="36" t="s">
        <v>29</v>
      </c>
      <c r="C6" s="15" t="s">
        <v>371</v>
      </c>
      <c r="D6" s="591"/>
      <c r="E6" s="592"/>
      <c r="F6" s="592"/>
      <c r="G6" s="592"/>
      <c r="H6" s="592"/>
      <c r="I6" s="592"/>
      <c r="J6" s="592"/>
      <c r="K6" s="593"/>
      <c r="L6" s="542"/>
      <c r="M6" s="544"/>
    </row>
    <row r="7" spans="2:14" ht="15.75" x14ac:dyDescent="0.25">
      <c r="B7" s="37"/>
      <c r="C7" s="38"/>
      <c r="D7" s="38"/>
      <c r="E7" s="38"/>
      <c r="F7" s="38"/>
      <c r="G7" s="38"/>
      <c r="H7" s="38"/>
      <c r="I7" s="38"/>
      <c r="J7" s="38"/>
      <c r="K7" s="38"/>
      <c r="L7" s="39"/>
      <c r="M7" s="40"/>
    </row>
    <row r="8" spans="2:14" ht="15.75" x14ac:dyDescent="0.25">
      <c r="B8" s="551" t="s">
        <v>30</v>
      </c>
      <c r="C8" s="552"/>
      <c r="D8" s="552"/>
      <c r="E8" s="552"/>
      <c r="F8" s="552"/>
      <c r="G8" s="552"/>
      <c r="H8" s="552"/>
      <c r="I8" s="552"/>
      <c r="J8" s="552"/>
      <c r="K8" s="552"/>
      <c r="L8" s="552"/>
      <c r="M8" s="553"/>
    </row>
    <row r="9" spans="2:14" ht="15.75" x14ac:dyDescent="0.25">
      <c r="B9" s="545" t="s">
        <v>31</v>
      </c>
      <c r="C9" s="562"/>
      <c r="D9" s="562"/>
      <c r="E9" s="562"/>
      <c r="F9" s="562"/>
      <c r="G9" s="562"/>
      <c r="H9" s="562"/>
      <c r="I9" s="563"/>
      <c r="J9" s="58" t="s">
        <v>5</v>
      </c>
      <c r="K9" s="4" t="s">
        <v>6</v>
      </c>
      <c r="L9" s="22" t="s">
        <v>32</v>
      </c>
      <c r="M9" s="41" t="s">
        <v>33</v>
      </c>
    </row>
    <row r="10" spans="2:14" ht="80.25" customHeight="1" x14ac:dyDescent="0.25">
      <c r="B10" s="554" t="s">
        <v>496</v>
      </c>
      <c r="C10" s="555"/>
      <c r="D10" s="555"/>
      <c r="E10" s="555"/>
      <c r="F10" s="555"/>
      <c r="G10" s="555"/>
      <c r="H10" s="555"/>
      <c r="I10" s="556"/>
      <c r="J10" s="175" t="s">
        <v>5</v>
      </c>
      <c r="K10" s="176">
        <v>1</v>
      </c>
      <c r="L10" s="202">
        <f>+INSUMOS!D273</f>
        <v>110000</v>
      </c>
      <c r="M10" s="178">
        <f>+L10*K10</f>
        <v>110000</v>
      </c>
    </row>
    <row r="11" spans="2:14" ht="15.75" x14ac:dyDescent="0.25">
      <c r="B11" s="554"/>
      <c r="C11" s="555"/>
      <c r="D11" s="555"/>
      <c r="E11" s="555"/>
      <c r="F11" s="555"/>
      <c r="G11" s="555"/>
      <c r="H11" s="555"/>
      <c r="I11" s="556"/>
      <c r="J11" s="5"/>
      <c r="K11" s="8"/>
      <c r="L11" s="23"/>
      <c r="M11" s="42"/>
    </row>
    <row r="12" spans="2:14" ht="15.75" x14ac:dyDescent="0.25">
      <c r="B12" s="554"/>
      <c r="C12" s="555"/>
      <c r="D12" s="555"/>
      <c r="E12" s="555"/>
      <c r="F12" s="555"/>
      <c r="G12" s="555"/>
      <c r="H12" s="555"/>
      <c r="I12" s="556"/>
      <c r="J12" s="5"/>
      <c r="K12" s="8"/>
      <c r="L12" s="23"/>
      <c r="M12" s="42"/>
    </row>
    <row r="13" spans="2:14" ht="15.75" x14ac:dyDescent="0.25">
      <c r="B13" s="554"/>
      <c r="C13" s="555"/>
      <c r="D13" s="555"/>
      <c r="E13" s="555"/>
      <c r="F13" s="555"/>
      <c r="G13" s="555"/>
      <c r="H13" s="555"/>
      <c r="I13" s="556"/>
      <c r="J13" s="9"/>
      <c r="K13" s="7"/>
      <c r="L13" s="23"/>
      <c r="M13" s="42"/>
    </row>
    <row r="14" spans="2:14" ht="15.75" x14ac:dyDescent="0.25">
      <c r="B14" s="31"/>
      <c r="C14" s="19"/>
      <c r="D14" s="19"/>
      <c r="E14" s="19"/>
      <c r="F14" s="19"/>
      <c r="G14" s="19"/>
      <c r="H14" s="19"/>
      <c r="I14" s="19"/>
      <c r="J14" s="19"/>
      <c r="K14" s="32"/>
      <c r="L14" s="24" t="s">
        <v>8</v>
      </c>
      <c r="M14" s="43">
        <f>+SUM(M10:M12)</f>
        <v>110000</v>
      </c>
      <c r="N14">
        <v>85461.693103818179</v>
      </c>
    </row>
    <row r="15" spans="2:14" ht="15.75" x14ac:dyDescent="0.25">
      <c r="B15" s="31"/>
      <c r="C15" s="19"/>
      <c r="D15" s="19"/>
      <c r="E15" s="19"/>
      <c r="F15" s="19"/>
      <c r="G15" s="19"/>
      <c r="H15" s="19"/>
      <c r="I15" s="19"/>
      <c r="J15" s="19"/>
      <c r="K15" s="32"/>
      <c r="L15" s="33"/>
      <c r="M15" s="34"/>
    </row>
    <row r="16" spans="2:14" ht="15.75" x14ac:dyDescent="0.25">
      <c r="B16" s="551" t="s">
        <v>34</v>
      </c>
      <c r="C16" s="552"/>
      <c r="D16" s="552"/>
      <c r="E16" s="552"/>
      <c r="F16" s="552"/>
      <c r="G16" s="552"/>
      <c r="H16" s="552"/>
      <c r="I16" s="552"/>
      <c r="J16" s="552"/>
      <c r="K16" s="552"/>
      <c r="L16" s="552"/>
      <c r="M16" s="553"/>
    </row>
    <row r="17" spans="2:13" ht="15.75" x14ac:dyDescent="0.25">
      <c r="B17" s="560" t="s">
        <v>31</v>
      </c>
      <c r="C17" s="561"/>
      <c r="D17" s="561"/>
      <c r="E17" s="561"/>
      <c r="F17" s="561"/>
      <c r="G17" s="561"/>
      <c r="H17" s="561"/>
      <c r="I17" s="561"/>
      <c r="J17" s="58" t="s">
        <v>5</v>
      </c>
      <c r="K17" s="4" t="s">
        <v>35</v>
      </c>
      <c r="L17" s="22" t="s">
        <v>32</v>
      </c>
      <c r="M17" s="41" t="s">
        <v>33</v>
      </c>
    </row>
    <row r="18" spans="2:13" ht="15.75" x14ac:dyDescent="0.25">
      <c r="B18" s="554" t="s">
        <v>36</v>
      </c>
      <c r="C18" s="555"/>
      <c r="D18" s="555"/>
      <c r="E18" s="555"/>
      <c r="F18" s="555"/>
      <c r="G18" s="555"/>
      <c r="H18" s="555"/>
      <c r="I18" s="556"/>
      <c r="J18" s="5" t="s">
        <v>37</v>
      </c>
      <c r="K18" s="10">
        <v>0.1</v>
      </c>
      <c r="L18" s="23">
        <f>+M38</f>
        <v>18852.840980000001</v>
      </c>
      <c r="M18" s="42">
        <f>+L18*K18</f>
        <v>1885.2840980000001</v>
      </c>
    </row>
    <row r="19" spans="2:13" ht="15.75" x14ac:dyDescent="0.25">
      <c r="B19" s="554"/>
      <c r="C19" s="555"/>
      <c r="D19" s="555"/>
      <c r="E19" s="555"/>
      <c r="F19" s="555"/>
      <c r="G19" s="555"/>
      <c r="H19" s="555"/>
      <c r="I19" s="556"/>
      <c r="J19" s="6"/>
      <c r="K19" s="10"/>
      <c r="L19" s="23"/>
      <c r="M19" s="42"/>
    </row>
    <row r="20" spans="2:13" ht="15.75" x14ac:dyDescent="0.25">
      <c r="B20" s="554"/>
      <c r="C20" s="555"/>
      <c r="D20" s="555"/>
      <c r="E20" s="555"/>
      <c r="F20" s="555"/>
      <c r="G20" s="555"/>
      <c r="H20" s="555"/>
      <c r="I20" s="556"/>
      <c r="J20" s="6"/>
      <c r="K20" s="10"/>
      <c r="L20" s="23"/>
      <c r="M20" s="42"/>
    </row>
    <row r="21" spans="2:13" ht="15.75" x14ac:dyDescent="0.25">
      <c r="B21" s="554"/>
      <c r="C21" s="555"/>
      <c r="D21" s="555"/>
      <c r="E21" s="555"/>
      <c r="F21" s="555"/>
      <c r="G21" s="555"/>
      <c r="H21" s="555"/>
      <c r="I21" s="556"/>
      <c r="J21" s="9"/>
      <c r="K21" s="7"/>
      <c r="L21" s="23"/>
      <c r="M21" s="42"/>
    </row>
    <row r="22" spans="2:13" ht="15.75" x14ac:dyDescent="0.25">
      <c r="B22" s="554"/>
      <c r="C22" s="555"/>
      <c r="D22" s="555"/>
      <c r="E22" s="555"/>
      <c r="F22" s="555"/>
      <c r="G22" s="555"/>
      <c r="H22" s="555"/>
      <c r="I22" s="556"/>
      <c r="J22" s="9"/>
      <c r="K22" s="7"/>
      <c r="L22" s="23"/>
      <c r="M22" s="42"/>
    </row>
    <row r="23" spans="2:13" ht="15.75" x14ac:dyDescent="0.25">
      <c r="B23" s="31"/>
      <c r="C23" s="19"/>
      <c r="D23" s="19"/>
      <c r="E23" s="19"/>
      <c r="F23" s="19"/>
      <c r="G23" s="19"/>
      <c r="H23" s="19"/>
      <c r="I23" s="19"/>
      <c r="J23" s="19"/>
      <c r="K23" s="32"/>
      <c r="L23" s="24" t="s">
        <v>8</v>
      </c>
      <c r="M23" s="43">
        <f>+M18</f>
        <v>1885.2840980000001</v>
      </c>
    </row>
    <row r="24" spans="2:13" ht="15.75" x14ac:dyDescent="0.25">
      <c r="B24" s="31"/>
      <c r="C24" s="19"/>
      <c r="D24" s="19"/>
      <c r="E24" s="19"/>
      <c r="F24" s="19"/>
      <c r="G24" s="19"/>
      <c r="H24" s="19"/>
      <c r="I24" s="19"/>
      <c r="J24" s="19"/>
      <c r="K24" s="32"/>
      <c r="L24" s="33"/>
      <c r="M24" s="34"/>
    </row>
    <row r="25" spans="2:13" ht="15.75" x14ac:dyDescent="0.25">
      <c r="B25" s="557" t="s">
        <v>38</v>
      </c>
      <c r="C25" s="558"/>
      <c r="D25" s="558"/>
      <c r="E25" s="558"/>
      <c r="F25" s="558"/>
      <c r="G25" s="558"/>
      <c r="H25" s="558"/>
      <c r="I25" s="558"/>
      <c r="J25" s="558"/>
      <c r="K25" s="558"/>
      <c r="L25" s="558"/>
      <c r="M25" s="559"/>
    </row>
    <row r="26" spans="2:13" ht="15.75" x14ac:dyDescent="0.25">
      <c r="B26" s="545" t="s">
        <v>31</v>
      </c>
      <c r="C26" s="546"/>
      <c r="D26" s="546"/>
      <c r="E26" s="546"/>
      <c r="F26" s="546"/>
      <c r="G26" s="546"/>
      <c r="H26" s="547"/>
      <c r="I26" s="58" t="s">
        <v>5</v>
      </c>
      <c r="J26" s="59" t="s">
        <v>6</v>
      </c>
      <c r="K26" s="4" t="s">
        <v>53</v>
      </c>
      <c r="L26" s="22" t="s">
        <v>32</v>
      </c>
      <c r="M26" s="41" t="s">
        <v>33</v>
      </c>
    </row>
    <row r="27" spans="2:13" ht="15.75" x14ac:dyDescent="0.25">
      <c r="B27" s="586" t="str">
        <f>+INSUMOS!B268</f>
        <v>Motocarguero</v>
      </c>
      <c r="C27" s="587"/>
      <c r="D27" s="587"/>
      <c r="E27" s="587"/>
      <c r="F27" s="587"/>
      <c r="G27" s="587"/>
      <c r="H27" s="588"/>
      <c r="I27" s="186" t="s">
        <v>489</v>
      </c>
      <c r="J27" s="5">
        <v>1</v>
      </c>
      <c r="K27" s="5">
        <v>11</v>
      </c>
      <c r="L27" s="203">
        <f>+INSUMOS!D268</f>
        <v>30000</v>
      </c>
      <c r="M27" s="44">
        <f>+L27/K27</f>
        <v>2727.2727272727275</v>
      </c>
    </row>
    <row r="28" spans="2:13" ht="15.75" x14ac:dyDescent="0.25">
      <c r="B28" s="548"/>
      <c r="C28" s="549"/>
      <c r="D28" s="549"/>
      <c r="E28" s="549"/>
      <c r="F28" s="549"/>
      <c r="G28" s="549"/>
      <c r="H28" s="550"/>
      <c r="I28" s="14"/>
      <c r="J28" s="5"/>
      <c r="K28" s="5"/>
      <c r="L28" s="25"/>
      <c r="M28" s="44"/>
    </row>
    <row r="29" spans="2:13" ht="15.75" x14ac:dyDescent="0.25">
      <c r="B29" s="548"/>
      <c r="C29" s="549"/>
      <c r="D29" s="549"/>
      <c r="E29" s="549"/>
      <c r="F29" s="549"/>
      <c r="G29" s="549"/>
      <c r="H29" s="550"/>
      <c r="I29" s="14"/>
      <c r="J29" s="9"/>
      <c r="K29" s="7"/>
      <c r="L29" s="23"/>
      <c r="M29" s="42"/>
    </row>
    <row r="30" spans="2:13" ht="15.75" x14ac:dyDescent="0.25">
      <c r="B30" s="548"/>
      <c r="C30" s="549"/>
      <c r="D30" s="549"/>
      <c r="E30" s="549"/>
      <c r="F30" s="549"/>
      <c r="G30" s="549"/>
      <c r="H30" s="550"/>
      <c r="I30" s="14"/>
      <c r="J30" s="9"/>
      <c r="K30" s="7"/>
      <c r="L30" s="23"/>
      <c r="M30" s="42"/>
    </row>
    <row r="31" spans="2:13" ht="15.75" x14ac:dyDescent="0.25">
      <c r="B31" s="31"/>
      <c r="C31" s="19"/>
      <c r="D31" s="19"/>
      <c r="E31" s="19"/>
      <c r="F31" s="19"/>
      <c r="G31" s="19"/>
      <c r="H31" s="19"/>
      <c r="I31" s="19"/>
      <c r="J31" s="19"/>
      <c r="K31" s="32"/>
      <c r="L31" s="24" t="s">
        <v>8</v>
      </c>
      <c r="M31" s="43">
        <f>+M27</f>
        <v>2727.2727272727275</v>
      </c>
    </row>
    <row r="32" spans="2:13" ht="15.75" x14ac:dyDescent="0.25">
      <c r="B32" s="31"/>
      <c r="C32" s="19"/>
      <c r="D32" s="19"/>
      <c r="E32" s="19"/>
      <c r="F32" s="19"/>
      <c r="G32" s="19"/>
      <c r="H32" s="19"/>
      <c r="I32" s="19"/>
      <c r="J32" s="19"/>
      <c r="K32" s="32"/>
      <c r="L32" s="33"/>
      <c r="M32" s="34"/>
    </row>
    <row r="33" spans="2:14" ht="15.75" x14ac:dyDescent="0.25">
      <c r="B33" s="577" t="s">
        <v>40</v>
      </c>
      <c r="C33" s="578"/>
      <c r="D33" s="578"/>
      <c r="E33" s="578"/>
      <c r="F33" s="578"/>
      <c r="G33" s="578"/>
      <c r="H33" s="578"/>
      <c r="I33" s="578"/>
      <c r="J33" s="578"/>
      <c r="K33" s="578"/>
      <c r="L33" s="578"/>
      <c r="M33" s="579"/>
    </row>
    <row r="34" spans="2:14" ht="63" x14ac:dyDescent="0.25">
      <c r="B34" s="545" t="s">
        <v>4</v>
      </c>
      <c r="C34" s="546"/>
      <c r="D34" s="546"/>
      <c r="E34" s="546"/>
      <c r="F34" s="546"/>
      <c r="G34" s="546"/>
      <c r="H34" s="547"/>
      <c r="I34" s="59" t="s">
        <v>5</v>
      </c>
      <c r="J34" s="59" t="s">
        <v>6</v>
      </c>
      <c r="K34" s="59" t="s">
        <v>35</v>
      </c>
      <c r="L34" s="26" t="s">
        <v>41</v>
      </c>
      <c r="M34" s="45" t="s">
        <v>33</v>
      </c>
    </row>
    <row r="35" spans="2:14" ht="15.75" x14ac:dyDescent="0.25">
      <c r="B35" s="580" t="str">
        <f>+'M DE OBRA'!B38:F38</f>
        <v>Cuadrilla 5: 1 OfcA + 1 AyuA</v>
      </c>
      <c r="C35" s="581"/>
      <c r="D35" s="581"/>
      <c r="E35" s="581"/>
      <c r="F35" s="581"/>
      <c r="G35" s="581"/>
      <c r="H35" s="582"/>
      <c r="I35" s="12" t="s">
        <v>491</v>
      </c>
      <c r="J35" s="46">
        <v>1</v>
      </c>
      <c r="K35" s="187">
        <v>0.1</v>
      </c>
      <c r="L35" s="27">
        <f>+'M DE OBRA'!M38</f>
        <v>188528.40979999999</v>
      </c>
      <c r="M35" s="47">
        <f>+L35*K35</f>
        <v>18852.840980000001</v>
      </c>
    </row>
    <row r="36" spans="2:14" ht="15.75" x14ac:dyDescent="0.25">
      <c r="B36" s="574"/>
      <c r="C36" s="575"/>
      <c r="D36" s="575"/>
      <c r="E36" s="575"/>
      <c r="F36" s="575"/>
      <c r="G36" s="575"/>
      <c r="H36" s="576"/>
      <c r="I36" s="6"/>
      <c r="J36" s="5"/>
      <c r="K36" s="7"/>
      <c r="L36" s="28"/>
      <c r="M36" s="42"/>
    </row>
    <row r="37" spans="2:14" ht="15.75" x14ac:dyDescent="0.25">
      <c r="B37" s="574"/>
      <c r="C37" s="575"/>
      <c r="D37" s="575"/>
      <c r="E37" s="575"/>
      <c r="F37" s="575"/>
      <c r="G37" s="575"/>
      <c r="H37" s="576"/>
      <c r="I37" s="9"/>
      <c r="J37" s="9"/>
      <c r="K37" s="7"/>
      <c r="L37" s="23"/>
      <c r="M37" s="42"/>
    </row>
    <row r="38" spans="2:14" ht="15.75" x14ac:dyDescent="0.25">
      <c r="B38" s="31"/>
      <c r="C38" s="19"/>
      <c r="D38" s="19"/>
      <c r="E38" s="19"/>
      <c r="F38" s="19"/>
      <c r="G38" s="19"/>
      <c r="H38" s="19"/>
      <c r="I38" s="19"/>
      <c r="J38" s="19"/>
      <c r="K38" s="32"/>
      <c r="L38" s="24" t="s">
        <v>8</v>
      </c>
      <c r="M38" s="43">
        <f>+M35</f>
        <v>18852.840980000001</v>
      </c>
    </row>
    <row r="39" spans="2:14" ht="15.75" x14ac:dyDescent="0.25">
      <c r="B39" s="31"/>
      <c r="C39" s="19"/>
      <c r="D39" s="19"/>
      <c r="E39" s="19"/>
      <c r="F39" s="19"/>
      <c r="G39" s="19"/>
      <c r="H39" s="19"/>
      <c r="I39" s="19"/>
      <c r="J39" s="19"/>
      <c r="K39" s="32"/>
      <c r="L39" s="33"/>
      <c r="M39" s="34"/>
    </row>
    <row r="40" spans="2:14" ht="15.75" x14ac:dyDescent="0.25">
      <c r="B40" s="31"/>
      <c r="C40" s="38"/>
      <c r="D40" s="38"/>
      <c r="E40" s="38"/>
      <c r="F40" s="38"/>
      <c r="G40" s="38"/>
      <c r="H40" s="38"/>
      <c r="I40" s="38"/>
      <c r="J40" s="17"/>
      <c r="K40" s="16" t="s">
        <v>43</v>
      </c>
      <c r="L40" s="29"/>
      <c r="M40" s="48">
        <f>+M23+M14+M31+M38</f>
        <v>133465.39780527272</v>
      </c>
      <c r="N40">
        <v>108018</v>
      </c>
    </row>
    <row r="41" spans="2:14" ht="15.75" x14ac:dyDescent="0.25">
      <c r="B41" s="49"/>
      <c r="C41" s="38"/>
      <c r="D41" s="38"/>
      <c r="E41" s="38"/>
      <c r="F41" s="38"/>
      <c r="G41" s="38"/>
      <c r="H41" s="38"/>
      <c r="I41" s="38"/>
      <c r="J41" s="567" t="s">
        <v>44</v>
      </c>
      <c r="K41" s="568"/>
      <c r="L41" s="118">
        <v>0.22</v>
      </c>
      <c r="M41" s="50">
        <f>+M40*L41</f>
        <v>29362.387517159998</v>
      </c>
      <c r="N41" s="190">
        <f>+M38+M31+M23</f>
        <v>23465.397805272729</v>
      </c>
    </row>
    <row r="42" spans="2:14" ht="15.75" x14ac:dyDescent="0.25">
      <c r="B42" s="49"/>
      <c r="C42" s="38"/>
      <c r="D42" s="38"/>
      <c r="E42" s="38"/>
      <c r="F42" s="38"/>
      <c r="G42" s="38"/>
      <c r="H42" s="38"/>
      <c r="I42" s="38"/>
      <c r="J42" s="567" t="s">
        <v>45</v>
      </c>
      <c r="K42" s="568"/>
      <c r="L42" s="118">
        <v>0.01</v>
      </c>
      <c r="M42" s="50">
        <f>+M40*L42</f>
        <v>1334.6539780527271</v>
      </c>
      <c r="N42" s="190">
        <f>+N40-N41</f>
        <v>84552.602194727267</v>
      </c>
    </row>
    <row r="43" spans="2:14" ht="15.75" x14ac:dyDescent="0.25">
      <c r="B43" s="49"/>
      <c r="C43" s="38"/>
      <c r="D43" s="38"/>
      <c r="E43" s="38"/>
      <c r="F43" s="38"/>
      <c r="G43" s="38"/>
      <c r="H43" s="38"/>
      <c r="I43" s="38"/>
      <c r="J43" s="567" t="s">
        <v>46</v>
      </c>
      <c r="K43" s="568"/>
      <c r="L43" s="118">
        <v>0.05</v>
      </c>
      <c r="M43" s="50">
        <f>+M40*L43</f>
        <v>6673.2698902636366</v>
      </c>
    </row>
    <row r="44" spans="2:14" ht="15.75" x14ac:dyDescent="0.25">
      <c r="B44" s="31"/>
      <c r="C44" s="19"/>
      <c r="D44" s="38"/>
      <c r="E44" s="38"/>
      <c r="F44" s="38"/>
      <c r="G44" s="38"/>
      <c r="H44" s="38"/>
      <c r="I44" s="38"/>
      <c r="J44" s="567" t="s">
        <v>47</v>
      </c>
      <c r="K44" s="568"/>
      <c r="L44" s="573"/>
      <c r="M44" s="50">
        <f>+SUM(M41:M43)</f>
        <v>37370.311385476365</v>
      </c>
    </row>
    <row r="45" spans="2:14" ht="15.75" x14ac:dyDescent="0.25">
      <c r="B45" s="49"/>
      <c r="C45" s="38"/>
      <c r="D45" s="38"/>
      <c r="E45" s="38"/>
      <c r="F45" s="38"/>
      <c r="G45" s="38"/>
      <c r="H45" s="38"/>
      <c r="I45" s="38"/>
      <c r="J45" s="570" t="s">
        <v>48</v>
      </c>
      <c r="K45" s="571"/>
      <c r="L45" s="572"/>
      <c r="M45" s="51">
        <f>+M40+M44</f>
        <v>170835.7091907491</v>
      </c>
    </row>
    <row r="46" spans="2:14" ht="15.75" x14ac:dyDescent="0.25">
      <c r="B46" s="52"/>
      <c r="C46" s="53"/>
      <c r="D46" s="53"/>
      <c r="E46" s="53"/>
      <c r="F46" s="53"/>
      <c r="G46" s="53"/>
      <c r="H46" s="53"/>
      <c r="I46" s="53"/>
      <c r="J46" s="53"/>
      <c r="K46" s="53"/>
      <c r="L46" s="54"/>
      <c r="M46" s="55"/>
    </row>
    <row r="47" spans="2:14" x14ac:dyDescent="0.25">
      <c r="B47" s="564" t="s">
        <v>49</v>
      </c>
      <c r="C47" s="565"/>
      <c r="D47" s="565"/>
      <c r="E47" s="565"/>
      <c r="F47" s="565"/>
      <c r="G47" s="565"/>
      <c r="H47" s="565"/>
      <c r="I47" s="565"/>
      <c r="J47" s="565"/>
      <c r="K47" s="565"/>
      <c r="L47" s="565"/>
      <c r="M47" s="566"/>
    </row>
    <row r="48" spans="2:14" ht="15.75" x14ac:dyDescent="0.25">
      <c r="B48" s="2"/>
      <c r="C48" s="56"/>
      <c r="D48" s="56"/>
      <c r="E48" s="56"/>
      <c r="F48" s="56"/>
      <c r="G48" s="56"/>
      <c r="H48" s="56"/>
      <c r="I48" s="56"/>
      <c r="J48" s="56"/>
      <c r="K48" s="56"/>
      <c r="L48" s="57"/>
      <c r="M48" s="1"/>
    </row>
    <row r="49" spans="2:13" ht="15.75" x14ac:dyDescent="0.25">
      <c r="B49" s="2"/>
      <c r="C49" s="56"/>
      <c r="D49" s="56"/>
      <c r="E49" s="56"/>
      <c r="F49" s="56"/>
      <c r="G49" s="56"/>
      <c r="H49" s="56"/>
      <c r="I49" s="56"/>
      <c r="J49" s="56"/>
      <c r="K49" s="56"/>
      <c r="L49" s="57"/>
      <c r="M49" s="1"/>
    </row>
    <row r="50" spans="2:13" x14ac:dyDescent="0.25">
      <c r="B50" s="532" t="s">
        <v>50</v>
      </c>
      <c r="C50" s="344"/>
      <c r="D50" s="344"/>
      <c r="E50" s="344"/>
      <c r="F50" s="344"/>
      <c r="G50" s="344"/>
      <c r="H50" s="344"/>
      <c r="I50" s="344" t="s">
        <v>531</v>
      </c>
      <c r="J50" s="344"/>
      <c r="K50" s="344"/>
      <c r="L50" s="344"/>
      <c r="M50" s="530"/>
    </row>
    <row r="51" spans="2:13" x14ac:dyDescent="0.25">
      <c r="B51" s="532" t="s">
        <v>537</v>
      </c>
      <c r="C51" s="344"/>
      <c r="D51" s="344"/>
      <c r="E51" s="344"/>
      <c r="F51" s="344"/>
      <c r="G51" s="344"/>
      <c r="H51" s="344"/>
      <c r="I51" s="344" t="s">
        <v>532</v>
      </c>
      <c r="J51" s="344"/>
      <c r="K51" s="344"/>
      <c r="L51" s="344"/>
      <c r="M51" s="530"/>
    </row>
    <row r="52" spans="2:13" ht="15.75" thickBot="1" x14ac:dyDescent="0.3">
      <c r="B52" s="528" t="s">
        <v>26</v>
      </c>
      <c r="C52" s="529"/>
      <c r="D52" s="529"/>
      <c r="E52" s="529"/>
      <c r="F52" s="529"/>
      <c r="G52" s="529"/>
      <c r="H52" s="529"/>
      <c r="I52" s="529" t="s">
        <v>26</v>
      </c>
      <c r="J52" s="529"/>
      <c r="K52" s="529"/>
      <c r="L52" s="529"/>
      <c r="M52" s="531"/>
    </row>
  </sheetData>
  <mergeCells count="43">
    <mergeCell ref="B50:H50"/>
    <mergeCell ref="I50:M50"/>
    <mergeCell ref="B51:H51"/>
    <mergeCell ref="I51:M51"/>
    <mergeCell ref="B52:H52"/>
    <mergeCell ref="I52:M52"/>
    <mergeCell ref="B47:M47"/>
    <mergeCell ref="B30:H30"/>
    <mergeCell ref="B33:M33"/>
    <mergeCell ref="B34:H34"/>
    <mergeCell ref="B35:H35"/>
    <mergeCell ref="B36:H36"/>
    <mergeCell ref="B37:H37"/>
    <mergeCell ref="J41:K41"/>
    <mergeCell ref="J42:K42"/>
    <mergeCell ref="J43:K43"/>
    <mergeCell ref="J44:L44"/>
    <mergeCell ref="J45:L45"/>
    <mergeCell ref="B29:H29"/>
    <mergeCell ref="B16:M16"/>
    <mergeCell ref="B17:I17"/>
    <mergeCell ref="B18:I18"/>
    <mergeCell ref="B19:I19"/>
    <mergeCell ref="B20:I20"/>
    <mergeCell ref="B21:I21"/>
    <mergeCell ref="B22:I22"/>
    <mergeCell ref="B25:M25"/>
    <mergeCell ref="B26:H26"/>
    <mergeCell ref="B27:H27"/>
    <mergeCell ref="B28:H28"/>
    <mergeCell ref="B13:I13"/>
    <mergeCell ref="B2:C2"/>
    <mergeCell ref="D2:M2"/>
    <mergeCell ref="B3:C3"/>
    <mergeCell ref="D3:M3"/>
    <mergeCell ref="D5:K6"/>
    <mergeCell ref="L5:L6"/>
    <mergeCell ref="M5:M6"/>
    <mergeCell ref="B8:M8"/>
    <mergeCell ref="B9:I9"/>
    <mergeCell ref="B10:I10"/>
    <mergeCell ref="B11:I11"/>
    <mergeCell ref="B12:I12"/>
  </mergeCells>
  <pageMargins left="0.25" right="0.25" top="0.75" bottom="0.75" header="0.3" footer="0.3"/>
  <pageSetup paperSize="9" scale="60" orientation="portrait" r:id="rId1"/>
  <colBreaks count="1" manualBreakCount="1">
    <brk id="13" min="1" max="51"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5"/>
    <pageSetUpPr fitToPage="1"/>
  </sheetPr>
  <dimension ref="B1:N52"/>
  <sheetViews>
    <sheetView view="pageBreakPreview" topLeftCell="A13" zoomScale="60" zoomScaleNormal="100" workbookViewId="0">
      <selection activeCell="B50" sqref="B50:M52"/>
    </sheetView>
  </sheetViews>
  <sheetFormatPr baseColWidth="10" defaultRowHeight="15" x14ac:dyDescent="0.25"/>
  <cols>
    <col min="10" max="10" width="9.42578125" bestFit="1" customWidth="1"/>
    <col min="11" max="11" width="24.42578125" bestFit="1" customWidth="1"/>
    <col min="12" max="12" width="35.5703125" bestFit="1" customWidth="1"/>
    <col min="13" max="13" width="14" bestFit="1" customWidth="1"/>
  </cols>
  <sheetData>
    <row r="1" spans="2:14" ht="15.75" thickBot="1" x14ac:dyDescent="0.3"/>
    <row r="2" spans="2:14" ht="30.75" customHeight="1" x14ac:dyDescent="0.25">
      <c r="B2" s="533" t="s">
        <v>0</v>
      </c>
      <c r="C2" s="534"/>
      <c r="D2" s="537" t="str">
        <f>+'PTO HORNILLA'!D2</f>
        <v>PRESUPUESTO GENERAL DE OBRA CONSTRUCCION DE HORNILLAS ECOEFICIENTES EN ECOSISTEMAS DE CONSERVACION ESTRATEGICOS DE ZONA RURAL.</v>
      </c>
      <c r="E2" s="538"/>
      <c r="F2" s="538"/>
      <c r="G2" s="538"/>
      <c r="H2" s="538"/>
      <c r="I2" s="538"/>
      <c r="J2" s="538"/>
      <c r="K2" s="538"/>
      <c r="L2" s="538"/>
      <c r="M2" s="539"/>
    </row>
    <row r="3" spans="2:14" ht="15.75" x14ac:dyDescent="0.25">
      <c r="B3" s="569" t="s">
        <v>1</v>
      </c>
      <c r="C3" s="384"/>
      <c r="D3" s="385" t="s">
        <v>2</v>
      </c>
      <c r="E3" s="385"/>
      <c r="F3" s="385"/>
      <c r="G3" s="385"/>
      <c r="H3" s="385"/>
      <c r="I3" s="385"/>
      <c r="J3" s="385"/>
      <c r="K3" s="385"/>
      <c r="L3" s="385"/>
      <c r="M3" s="540"/>
    </row>
    <row r="4" spans="2:14" ht="15.75" x14ac:dyDescent="0.25">
      <c r="B4" s="31"/>
      <c r="C4" s="19"/>
      <c r="D4" s="19"/>
      <c r="E4" s="19"/>
      <c r="F4" s="19"/>
      <c r="G4" s="19"/>
      <c r="H4" s="19"/>
      <c r="I4" s="19"/>
      <c r="J4" s="19"/>
      <c r="K4" s="32"/>
      <c r="L4" s="33"/>
      <c r="M4" s="34"/>
    </row>
    <row r="5" spans="2:14" ht="15.75" x14ac:dyDescent="0.25">
      <c r="B5" s="35" t="s">
        <v>27</v>
      </c>
      <c r="C5" s="13">
        <v>2</v>
      </c>
      <c r="D5" s="589" t="str">
        <f>+'PTO HORNILLA'!C14</f>
        <v>Suministro e instalacion de parrilla para leña: en fundición gris de 37.5 x 19.5 cm de largo y 17 mm de espesor, resistentes a temperaturas de 500 oc como mínimo, con 22 ranuras de 2 cms cada una dureza brinell mínimo 183, resistencia a la tensión mínima 276 mpa.</v>
      </c>
      <c r="E5" s="589"/>
      <c r="F5" s="589"/>
      <c r="G5" s="589"/>
      <c r="H5" s="589"/>
      <c r="I5" s="589"/>
      <c r="J5" s="589"/>
      <c r="K5" s="590"/>
      <c r="L5" s="541" t="s">
        <v>28</v>
      </c>
      <c r="M5" s="543" t="s">
        <v>5</v>
      </c>
    </row>
    <row r="6" spans="2:14" ht="31.5" customHeight="1" x14ac:dyDescent="0.25">
      <c r="B6" s="36" t="s">
        <v>29</v>
      </c>
      <c r="C6" s="15" t="s">
        <v>373</v>
      </c>
      <c r="D6" s="591"/>
      <c r="E6" s="592"/>
      <c r="F6" s="592"/>
      <c r="G6" s="592"/>
      <c r="H6" s="592"/>
      <c r="I6" s="592"/>
      <c r="J6" s="592"/>
      <c r="K6" s="593"/>
      <c r="L6" s="542"/>
      <c r="M6" s="544"/>
    </row>
    <row r="7" spans="2:14" ht="15.75" x14ac:dyDescent="0.25">
      <c r="B7" s="37"/>
      <c r="C7" s="38"/>
      <c r="D7" s="38"/>
      <c r="E7" s="38"/>
      <c r="F7" s="38"/>
      <c r="G7" s="38"/>
      <c r="H7" s="38"/>
      <c r="I7" s="38"/>
      <c r="J7" s="38"/>
      <c r="K7" s="38"/>
      <c r="L7" s="39"/>
      <c r="M7" s="40"/>
    </row>
    <row r="8" spans="2:14" ht="15.75" x14ac:dyDescent="0.25">
      <c r="B8" s="551" t="s">
        <v>30</v>
      </c>
      <c r="C8" s="552"/>
      <c r="D8" s="552"/>
      <c r="E8" s="552"/>
      <c r="F8" s="552"/>
      <c r="G8" s="552"/>
      <c r="H8" s="552"/>
      <c r="I8" s="552"/>
      <c r="J8" s="552"/>
      <c r="K8" s="552"/>
      <c r="L8" s="552"/>
      <c r="M8" s="553"/>
    </row>
    <row r="9" spans="2:14" ht="15.75" x14ac:dyDescent="0.25">
      <c r="B9" s="545" t="s">
        <v>31</v>
      </c>
      <c r="C9" s="562"/>
      <c r="D9" s="562"/>
      <c r="E9" s="562"/>
      <c r="F9" s="562"/>
      <c r="G9" s="562"/>
      <c r="H9" s="562"/>
      <c r="I9" s="563"/>
      <c r="J9" s="58" t="s">
        <v>5</v>
      </c>
      <c r="K9" s="4" t="s">
        <v>6</v>
      </c>
      <c r="L9" s="22" t="s">
        <v>32</v>
      </c>
      <c r="M9" s="41" t="s">
        <v>33</v>
      </c>
    </row>
    <row r="10" spans="2:14" ht="45" customHeight="1" x14ac:dyDescent="0.25">
      <c r="B10" s="554" t="s">
        <v>497</v>
      </c>
      <c r="C10" s="555"/>
      <c r="D10" s="555"/>
      <c r="E10" s="555"/>
      <c r="F10" s="555"/>
      <c r="G10" s="555"/>
      <c r="H10" s="555"/>
      <c r="I10" s="556"/>
      <c r="J10" s="175" t="s">
        <v>5</v>
      </c>
      <c r="K10" s="176">
        <v>1</v>
      </c>
      <c r="L10" s="202">
        <f>+INSUMOS!D274</f>
        <v>30000</v>
      </c>
      <c r="M10" s="178">
        <f>+L10*K10</f>
        <v>30000</v>
      </c>
    </row>
    <row r="11" spans="2:14" ht="15.75" x14ac:dyDescent="0.25">
      <c r="B11" s="554"/>
      <c r="C11" s="555"/>
      <c r="D11" s="555"/>
      <c r="E11" s="555"/>
      <c r="F11" s="555"/>
      <c r="G11" s="555"/>
      <c r="H11" s="555"/>
      <c r="I11" s="556"/>
      <c r="J11" s="5"/>
      <c r="K11" s="8"/>
      <c r="L11" s="23"/>
      <c r="M11" s="42">
        <f>+L11*K11</f>
        <v>0</v>
      </c>
    </row>
    <row r="12" spans="2:14" ht="15.75" x14ac:dyDescent="0.25">
      <c r="B12" s="554"/>
      <c r="C12" s="555"/>
      <c r="D12" s="555"/>
      <c r="E12" s="555"/>
      <c r="F12" s="555"/>
      <c r="G12" s="555"/>
      <c r="H12" s="555"/>
      <c r="I12" s="556"/>
      <c r="J12" s="5"/>
      <c r="K12" s="8"/>
      <c r="L12" s="23"/>
      <c r="M12" s="42">
        <f>+K12*L12</f>
        <v>0</v>
      </c>
    </row>
    <row r="13" spans="2:14" ht="15.75" x14ac:dyDescent="0.25">
      <c r="B13" s="554"/>
      <c r="C13" s="555"/>
      <c r="D13" s="555"/>
      <c r="E13" s="555"/>
      <c r="F13" s="555"/>
      <c r="G13" s="555"/>
      <c r="H13" s="555"/>
      <c r="I13" s="556"/>
      <c r="J13" s="9"/>
      <c r="K13" s="7"/>
      <c r="L13" s="23"/>
      <c r="M13" s="42"/>
    </row>
    <row r="14" spans="2:14" ht="15.75" x14ac:dyDescent="0.25">
      <c r="B14" s="31"/>
      <c r="C14" s="19"/>
      <c r="D14" s="19"/>
      <c r="E14" s="19"/>
      <c r="F14" s="19"/>
      <c r="G14" s="19"/>
      <c r="H14" s="19"/>
      <c r="I14" s="19"/>
      <c r="J14" s="19"/>
      <c r="K14" s="32"/>
      <c r="L14" s="24" t="s">
        <v>8</v>
      </c>
      <c r="M14" s="43">
        <f>+SUM(M10:M12)</f>
        <v>30000</v>
      </c>
      <c r="N14">
        <v>29090</v>
      </c>
    </row>
    <row r="15" spans="2:14" ht="15.75" x14ac:dyDescent="0.25">
      <c r="B15" s="31"/>
      <c r="C15" s="19"/>
      <c r="D15" s="19"/>
      <c r="E15" s="19"/>
      <c r="F15" s="19"/>
      <c r="G15" s="19"/>
      <c r="H15" s="19"/>
      <c r="I15" s="19"/>
      <c r="J15" s="19"/>
      <c r="K15" s="32"/>
      <c r="L15" s="33"/>
      <c r="M15" s="34"/>
      <c r="N15" s="190">
        <f>+M23+M31+M38</f>
        <v>2934.6539780527278</v>
      </c>
    </row>
    <row r="16" spans="2:14" ht="15.75" x14ac:dyDescent="0.25">
      <c r="B16" s="551" t="s">
        <v>34</v>
      </c>
      <c r="C16" s="552"/>
      <c r="D16" s="552"/>
      <c r="E16" s="552"/>
      <c r="F16" s="552"/>
      <c r="G16" s="552"/>
      <c r="H16" s="552"/>
      <c r="I16" s="552"/>
      <c r="J16" s="552"/>
      <c r="K16" s="552"/>
      <c r="L16" s="552"/>
      <c r="M16" s="553"/>
      <c r="N16" s="190">
        <f>+N14-N15</f>
        <v>26155.346021947273</v>
      </c>
    </row>
    <row r="17" spans="2:13" ht="15.75" x14ac:dyDescent="0.25">
      <c r="B17" s="560" t="s">
        <v>31</v>
      </c>
      <c r="C17" s="561"/>
      <c r="D17" s="561"/>
      <c r="E17" s="561"/>
      <c r="F17" s="561"/>
      <c r="G17" s="561"/>
      <c r="H17" s="561"/>
      <c r="I17" s="561"/>
      <c r="J17" s="58" t="s">
        <v>5</v>
      </c>
      <c r="K17" s="4" t="s">
        <v>35</v>
      </c>
      <c r="L17" s="22" t="s">
        <v>32</v>
      </c>
      <c r="M17" s="41" t="s">
        <v>33</v>
      </c>
    </row>
    <row r="18" spans="2:13" ht="15.75" x14ac:dyDescent="0.25">
      <c r="B18" s="554" t="s">
        <v>36</v>
      </c>
      <c r="C18" s="555"/>
      <c r="D18" s="555"/>
      <c r="E18" s="555"/>
      <c r="F18" s="555"/>
      <c r="G18" s="555"/>
      <c r="H18" s="555"/>
      <c r="I18" s="556"/>
      <c r="J18" s="5" t="s">
        <v>37</v>
      </c>
      <c r="K18" s="10">
        <v>0.1</v>
      </c>
      <c r="L18" s="23">
        <f>+M38</f>
        <v>188.52840979999999</v>
      </c>
      <c r="M18" s="42">
        <f>+L18*K18</f>
        <v>18.85284098</v>
      </c>
    </row>
    <row r="19" spans="2:13" ht="15.75" x14ac:dyDescent="0.25">
      <c r="B19" s="554"/>
      <c r="C19" s="555"/>
      <c r="D19" s="555"/>
      <c r="E19" s="555"/>
      <c r="F19" s="555"/>
      <c r="G19" s="555"/>
      <c r="H19" s="555"/>
      <c r="I19" s="556"/>
      <c r="J19" s="6"/>
      <c r="K19" s="10"/>
      <c r="L19" s="23"/>
      <c r="M19" s="42"/>
    </row>
    <row r="20" spans="2:13" ht="15.75" x14ac:dyDescent="0.25">
      <c r="B20" s="554"/>
      <c r="C20" s="555"/>
      <c r="D20" s="555"/>
      <c r="E20" s="555"/>
      <c r="F20" s="555"/>
      <c r="G20" s="555"/>
      <c r="H20" s="555"/>
      <c r="I20" s="556"/>
      <c r="J20" s="6"/>
      <c r="K20" s="10"/>
      <c r="L20" s="23"/>
      <c r="M20" s="42"/>
    </row>
    <row r="21" spans="2:13" ht="15.75" x14ac:dyDescent="0.25">
      <c r="B21" s="554"/>
      <c r="C21" s="555"/>
      <c r="D21" s="555"/>
      <c r="E21" s="555"/>
      <c r="F21" s="555"/>
      <c r="G21" s="555"/>
      <c r="H21" s="555"/>
      <c r="I21" s="556"/>
      <c r="J21" s="9"/>
      <c r="K21" s="7"/>
      <c r="L21" s="23"/>
      <c r="M21" s="42"/>
    </row>
    <row r="22" spans="2:13" ht="15.75" x14ac:dyDescent="0.25">
      <c r="B22" s="554"/>
      <c r="C22" s="555"/>
      <c r="D22" s="555"/>
      <c r="E22" s="555"/>
      <c r="F22" s="555"/>
      <c r="G22" s="555"/>
      <c r="H22" s="555"/>
      <c r="I22" s="556"/>
      <c r="J22" s="9"/>
      <c r="K22" s="7"/>
      <c r="L22" s="23"/>
      <c r="M22" s="42"/>
    </row>
    <row r="23" spans="2:13" ht="15.75" x14ac:dyDescent="0.25">
      <c r="B23" s="31"/>
      <c r="C23" s="19"/>
      <c r="D23" s="19"/>
      <c r="E23" s="19"/>
      <c r="F23" s="19"/>
      <c r="G23" s="19"/>
      <c r="H23" s="19"/>
      <c r="I23" s="19"/>
      <c r="J23" s="19"/>
      <c r="K23" s="32"/>
      <c r="L23" s="24" t="s">
        <v>8</v>
      </c>
      <c r="M23" s="43">
        <f>+M18</f>
        <v>18.85284098</v>
      </c>
    </row>
    <row r="24" spans="2:13" ht="15.75" x14ac:dyDescent="0.25">
      <c r="B24" s="31"/>
      <c r="C24" s="19"/>
      <c r="D24" s="19"/>
      <c r="E24" s="19"/>
      <c r="F24" s="19"/>
      <c r="G24" s="19"/>
      <c r="H24" s="19"/>
      <c r="I24" s="19"/>
      <c r="J24" s="19"/>
      <c r="K24" s="32"/>
      <c r="L24" s="33"/>
      <c r="M24" s="34"/>
    </row>
    <row r="25" spans="2:13" ht="15.75" x14ac:dyDescent="0.25">
      <c r="B25" s="557" t="s">
        <v>38</v>
      </c>
      <c r="C25" s="558"/>
      <c r="D25" s="558"/>
      <c r="E25" s="558"/>
      <c r="F25" s="558"/>
      <c r="G25" s="558"/>
      <c r="H25" s="558"/>
      <c r="I25" s="558"/>
      <c r="J25" s="558"/>
      <c r="K25" s="558"/>
      <c r="L25" s="558"/>
      <c r="M25" s="559"/>
    </row>
    <row r="26" spans="2:13" ht="15.75" x14ac:dyDescent="0.25">
      <c r="B26" s="545" t="s">
        <v>31</v>
      </c>
      <c r="C26" s="546"/>
      <c r="D26" s="546"/>
      <c r="E26" s="546"/>
      <c r="F26" s="546"/>
      <c r="G26" s="546"/>
      <c r="H26" s="547"/>
      <c r="I26" s="58" t="s">
        <v>5</v>
      </c>
      <c r="J26" s="59" t="s">
        <v>6</v>
      </c>
      <c r="K26" s="4" t="s">
        <v>53</v>
      </c>
      <c r="L26" s="22" t="s">
        <v>32</v>
      </c>
      <c r="M26" s="41" t="s">
        <v>33</v>
      </c>
    </row>
    <row r="27" spans="2:13" ht="15.75" x14ac:dyDescent="0.25">
      <c r="B27" s="586" t="str">
        <f>+INSUMOS!B268</f>
        <v>Motocarguero</v>
      </c>
      <c r="C27" s="587"/>
      <c r="D27" s="587"/>
      <c r="E27" s="587"/>
      <c r="F27" s="587"/>
      <c r="G27" s="587"/>
      <c r="H27" s="588"/>
      <c r="I27" s="186" t="s">
        <v>489</v>
      </c>
      <c r="J27" s="5">
        <v>1</v>
      </c>
      <c r="K27" s="5">
        <v>11</v>
      </c>
      <c r="L27" s="25">
        <f>+INSUMOS!D268</f>
        <v>30000</v>
      </c>
      <c r="M27" s="44">
        <f>+L27/K27</f>
        <v>2727.2727272727275</v>
      </c>
    </row>
    <row r="28" spans="2:13" ht="15.75" x14ac:dyDescent="0.25">
      <c r="B28" s="548"/>
      <c r="C28" s="549"/>
      <c r="D28" s="549"/>
      <c r="E28" s="549"/>
      <c r="F28" s="549"/>
      <c r="G28" s="549"/>
      <c r="H28" s="550"/>
      <c r="I28" s="14"/>
      <c r="J28" s="5"/>
      <c r="K28" s="5"/>
      <c r="L28" s="25"/>
      <c r="M28" s="44"/>
    </row>
    <row r="29" spans="2:13" ht="15.75" x14ac:dyDescent="0.25">
      <c r="B29" s="548"/>
      <c r="C29" s="549"/>
      <c r="D29" s="549"/>
      <c r="E29" s="549"/>
      <c r="F29" s="549"/>
      <c r="G29" s="549"/>
      <c r="H29" s="550"/>
      <c r="I29" s="14"/>
      <c r="J29" s="9"/>
      <c r="K29" s="7"/>
      <c r="L29" s="23"/>
      <c r="M29" s="42"/>
    </row>
    <row r="30" spans="2:13" ht="15.75" x14ac:dyDescent="0.25">
      <c r="B30" s="548"/>
      <c r="C30" s="549"/>
      <c r="D30" s="549"/>
      <c r="E30" s="549"/>
      <c r="F30" s="549"/>
      <c r="G30" s="549"/>
      <c r="H30" s="550"/>
      <c r="I30" s="14"/>
      <c r="J30" s="9"/>
      <c r="K30" s="7"/>
      <c r="L30" s="23"/>
      <c r="M30" s="42"/>
    </row>
    <row r="31" spans="2:13" ht="15.75" x14ac:dyDescent="0.25">
      <c r="B31" s="31"/>
      <c r="C31" s="19"/>
      <c r="D31" s="19"/>
      <c r="E31" s="19"/>
      <c r="F31" s="19"/>
      <c r="G31" s="19"/>
      <c r="H31" s="19"/>
      <c r="I31" s="19"/>
      <c r="J31" s="19"/>
      <c r="K31" s="32"/>
      <c r="L31" s="24" t="s">
        <v>8</v>
      </c>
      <c r="M31" s="43">
        <f>+M27</f>
        <v>2727.2727272727275</v>
      </c>
    </row>
    <row r="32" spans="2:13" ht="15.75" x14ac:dyDescent="0.25">
      <c r="B32" s="31"/>
      <c r="C32" s="19"/>
      <c r="D32" s="19"/>
      <c r="E32" s="19"/>
      <c r="F32" s="19"/>
      <c r="G32" s="19"/>
      <c r="H32" s="19"/>
      <c r="I32" s="19"/>
      <c r="J32" s="19"/>
      <c r="K32" s="32"/>
      <c r="L32" s="33"/>
      <c r="M32" s="34"/>
    </row>
    <row r="33" spans="2:14" ht="15.75" x14ac:dyDescent="0.25">
      <c r="B33" s="577" t="s">
        <v>40</v>
      </c>
      <c r="C33" s="578"/>
      <c r="D33" s="578"/>
      <c r="E33" s="578"/>
      <c r="F33" s="578"/>
      <c r="G33" s="578"/>
      <c r="H33" s="578"/>
      <c r="I33" s="578"/>
      <c r="J33" s="578"/>
      <c r="K33" s="578"/>
      <c r="L33" s="578"/>
      <c r="M33" s="579"/>
    </row>
    <row r="34" spans="2:14" ht="31.5" x14ac:dyDescent="0.25">
      <c r="B34" s="545" t="s">
        <v>4</v>
      </c>
      <c r="C34" s="546"/>
      <c r="D34" s="546"/>
      <c r="E34" s="546"/>
      <c r="F34" s="546"/>
      <c r="G34" s="546"/>
      <c r="H34" s="547"/>
      <c r="I34" s="59" t="s">
        <v>5</v>
      </c>
      <c r="J34" s="59" t="s">
        <v>6</v>
      </c>
      <c r="K34" s="59" t="s">
        <v>35</v>
      </c>
      <c r="L34" s="26" t="s">
        <v>41</v>
      </c>
      <c r="M34" s="45" t="s">
        <v>33</v>
      </c>
    </row>
    <row r="35" spans="2:14" ht="15.75" x14ac:dyDescent="0.25">
      <c r="B35" s="580" t="str">
        <f>+'M DE OBRA'!B38:F38</f>
        <v>Cuadrilla 5: 1 OfcA + 1 AyuA</v>
      </c>
      <c r="C35" s="581"/>
      <c r="D35" s="581"/>
      <c r="E35" s="581"/>
      <c r="F35" s="581"/>
      <c r="G35" s="581"/>
      <c r="H35" s="582"/>
      <c r="I35" s="12" t="s">
        <v>491</v>
      </c>
      <c r="J35" s="46">
        <v>1</v>
      </c>
      <c r="K35" s="193">
        <v>1E-3</v>
      </c>
      <c r="L35" s="27">
        <f>+'M DE OBRA'!M38</f>
        <v>188528.40979999999</v>
      </c>
      <c r="M35" s="47">
        <f>+L35*K35</f>
        <v>188.52840979999999</v>
      </c>
    </row>
    <row r="36" spans="2:14" ht="15.75" x14ac:dyDescent="0.25">
      <c r="B36" s="574"/>
      <c r="C36" s="575"/>
      <c r="D36" s="575"/>
      <c r="E36" s="575"/>
      <c r="F36" s="575"/>
      <c r="G36" s="575"/>
      <c r="H36" s="576"/>
      <c r="I36" s="6"/>
      <c r="J36" s="5"/>
      <c r="K36" s="7"/>
      <c r="L36" s="28"/>
      <c r="M36" s="42"/>
    </row>
    <row r="37" spans="2:14" ht="15.75" x14ac:dyDescent="0.25">
      <c r="B37" s="574"/>
      <c r="C37" s="575"/>
      <c r="D37" s="575"/>
      <c r="E37" s="575"/>
      <c r="F37" s="575"/>
      <c r="G37" s="575"/>
      <c r="H37" s="576"/>
      <c r="I37" s="9"/>
      <c r="J37" s="9"/>
      <c r="K37" s="7"/>
      <c r="L37" s="23"/>
      <c r="M37" s="42"/>
    </row>
    <row r="38" spans="2:14" ht="15.75" x14ac:dyDescent="0.25">
      <c r="B38" s="31"/>
      <c r="C38" s="19"/>
      <c r="D38" s="19"/>
      <c r="E38" s="19"/>
      <c r="F38" s="19"/>
      <c r="G38" s="19"/>
      <c r="H38" s="19"/>
      <c r="I38" s="19"/>
      <c r="J38" s="19"/>
      <c r="K38" s="32"/>
      <c r="L38" s="24" t="s">
        <v>8</v>
      </c>
      <c r="M38" s="43">
        <f>+M35</f>
        <v>188.52840979999999</v>
      </c>
    </row>
    <row r="39" spans="2:14" ht="15.75" x14ac:dyDescent="0.25">
      <c r="B39" s="31"/>
      <c r="C39" s="19"/>
      <c r="D39" s="19"/>
      <c r="E39" s="19"/>
      <c r="F39" s="19"/>
      <c r="G39" s="19"/>
      <c r="H39" s="19"/>
      <c r="I39" s="19"/>
      <c r="J39" s="19"/>
      <c r="K39" s="32"/>
      <c r="L39" s="33"/>
      <c r="M39" s="34"/>
    </row>
    <row r="40" spans="2:14" ht="15.75" x14ac:dyDescent="0.25">
      <c r="B40" s="31"/>
      <c r="C40" s="38"/>
      <c r="D40" s="38"/>
      <c r="E40" s="38"/>
      <c r="F40" s="38"/>
      <c r="G40" s="38"/>
      <c r="H40" s="38"/>
      <c r="I40" s="38"/>
      <c r="J40" s="17"/>
      <c r="K40" s="16" t="s">
        <v>43</v>
      </c>
      <c r="L40" s="29"/>
      <c r="M40" s="48">
        <f>+M23+M14+M31+M38</f>
        <v>32934.653978052724</v>
      </c>
    </row>
    <row r="41" spans="2:14" ht="15.75" x14ac:dyDescent="0.25">
      <c r="B41" s="49"/>
      <c r="C41" s="38"/>
      <c r="D41" s="38"/>
      <c r="E41" s="38"/>
      <c r="F41" s="38"/>
      <c r="G41" s="38"/>
      <c r="H41" s="38"/>
      <c r="I41" s="38"/>
      <c r="J41" s="567" t="s">
        <v>44</v>
      </c>
      <c r="K41" s="568"/>
      <c r="L41" s="118">
        <v>0.22</v>
      </c>
      <c r="M41" s="50">
        <f>+M40*L41</f>
        <v>7245.6238751715991</v>
      </c>
      <c r="N41" s="190"/>
    </row>
    <row r="42" spans="2:14" ht="15.75" x14ac:dyDescent="0.25">
      <c r="B42" s="49"/>
      <c r="C42" s="38"/>
      <c r="D42" s="38"/>
      <c r="E42" s="38"/>
      <c r="F42" s="38"/>
      <c r="G42" s="38"/>
      <c r="H42" s="38"/>
      <c r="I42" s="38"/>
      <c r="J42" s="567" t="s">
        <v>45</v>
      </c>
      <c r="K42" s="568"/>
      <c r="L42" s="118">
        <v>0.01</v>
      </c>
      <c r="M42" s="50">
        <f>+M40*L42</f>
        <v>329.34653978052722</v>
      </c>
    </row>
    <row r="43" spans="2:14" ht="15.75" x14ac:dyDescent="0.25">
      <c r="B43" s="49"/>
      <c r="C43" s="38"/>
      <c r="D43" s="38"/>
      <c r="E43" s="38"/>
      <c r="F43" s="38"/>
      <c r="G43" s="38"/>
      <c r="H43" s="38"/>
      <c r="I43" s="38"/>
      <c r="J43" s="567" t="s">
        <v>46</v>
      </c>
      <c r="K43" s="568"/>
      <c r="L43" s="118">
        <v>0.05</v>
      </c>
      <c r="M43" s="50">
        <f>+M40*L43</f>
        <v>1646.7326989026362</v>
      </c>
    </row>
    <row r="44" spans="2:14" ht="15.75" x14ac:dyDescent="0.25">
      <c r="B44" s="31"/>
      <c r="C44" s="19"/>
      <c r="D44" s="38"/>
      <c r="E44" s="38"/>
      <c r="F44" s="38"/>
      <c r="G44" s="38"/>
      <c r="H44" s="38"/>
      <c r="I44" s="38"/>
      <c r="J44" s="567" t="s">
        <v>47</v>
      </c>
      <c r="K44" s="568"/>
      <c r="L44" s="573"/>
      <c r="M44" s="50">
        <f>+SUM(M41:M43)</f>
        <v>9221.7031138547627</v>
      </c>
    </row>
    <row r="45" spans="2:14" ht="15.75" x14ac:dyDescent="0.25">
      <c r="B45" s="49"/>
      <c r="C45" s="38"/>
      <c r="D45" s="38"/>
      <c r="E45" s="38"/>
      <c r="F45" s="38"/>
      <c r="G45" s="38"/>
      <c r="H45" s="38"/>
      <c r="I45" s="38"/>
      <c r="J45" s="570" t="s">
        <v>48</v>
      </c>
      <c r="K45" s="571"/>
      <c r="L45" s="572"/>
      <c r="M45" s="51">
        <f>+M40+M44</f>
        <v>42156.357091907485</v>
      </c>
    </row>
    <row r="46" spans="2:14" ht="15.75" x14ac:dyDescent="0.25">
      <c r="B46" s="52"/>
      <c r="C46" s="53"/>
      <c r="D46" s="53"/>
      <c r="E46" s="53"/>
      <c r="F46" s="53"/>
      <c r="G46" s="53"/>
      <c r="H46" s="53"/>
      <c r="I46" s="53"/>
      <c r="J46" s="53"/>
      <c r="K46" s="53"/>
      <c r="L46" s="54"/>
      <c r="M46" s="55"/>
    </row>
    <row r="47" spans="2:14" x14ac:dyDescent="0.25">
      <c r="B47" s="564" t="s">
        <v>49</v>
      </c>
      <c r="C47" s="565"/>
      <c r="D47" s="565"/>
      <c r="E47" s="565"/>
      <c r="F47" s="565"/>
      <c r="G47" s="565"/>
      <c r="H47" s="565"/>
      <c r="I47" s="565"/>
      <c r="J47" s="565"/>
      <c r="K47" s="565"/>
      <c r="L47" s="565"/>
      <c r="M47" s="566"/>
    </row>
    <row r="48" spans="2:14" ht="15.75" x14ac:dyDescent="0.25">
      <c r="B48" s="2"/>
      <c r="C48" s="56"/>
      <c r="D48" s="56"/>
      <c r="E48" s="56"/>
      <c r="F48" s="56"/>
      <c r="G48" s="56"/>
      <c r="H48" s="56"/>
      <c r="I48" s="56"/>
      <c r="J48" s="56"/>
      <c r="K48" s="56"/>
      <c r="L48" s="57"/>
      <c r="M48" s="1"/>
    </row>
    <row r="49" spans="2:13" ht="15.75" x14ac:dyDescent="0.25">
      <c r="B49" s="2"/>
      <c r="C49" s="56"/>
      <c r="D49" s="56"/>
      <c r="E49" s="56"/>
      <c r="F49" s="56"/>
      <c r="G49" s="56"/>
      <c r="H49" s="56"/>
      <c r="I49" s="56"/>
      <c r="J49" s="56"/>
      <c r="K49" s="56"/>
      <c r="L49" s="57"/>
      <c r="M49" s="1"/>
    </row>
    <row r="50" spans="2:13" x14ac:dyDescent="0.25">
      <c r="B50" s="532" t="s">
        <v>50</v>
      </c>
      <c r="C50" s="344"/>
      <c r="D50" s="344"/>
      <c r="E50" s="344"/>
      <c r="F50" s="344"/>
      <c r="G50" s="344"/>
      <c r="H50" s="344"/>
      <c r="I50" s="344" t="s">
        <v>531</v>
      </c>
      <c r="J50" s="344"/>
      <c r="K50" s="344"/>
      <c r="L50" s="344"/>
      <c r="M50" s="530"/>
    </row>
    <row r="51" spans="2:13" x14ac:dyDescent="0.25">
      <c r="B51" s="532" t="s">
        <v>537</v>
      </c>
      <c r="C51" s="344"/>
      <c r="D51" s="344"/>
      <c r="E51" s="344"/>
      <c r="F51" s="344"/>
      <c r="G51" s="344"/>
      <c r="H51" s="344"/>
      <c r="I51" s="344" t="s">
        <v>532</v>
      </c>
      <c r="J51" s="344"/>
      <c r="K51" s="344"/>
      <c r="L51" s="344"/>
      <c r="M51" s="530"/>
    </row>
    <row r="52" spans="2:13" ht="15.75" thickBot="1" x14ac:dyDescent="0.3">
      <c r="B52" s="528" t="s">
        <v>26</v>
      </c>
      <c r="C52" s="529"/>
      <c r="D52" s="529"/>
      <c r="E52" s="529"/>
      <c r="F52" s="529"/>
      <c r="G52" s="529"/>
      <c r="H52" s="529"/>
      <c r="I52" s="529" t="s">
        <v>26</v>
      </c>
      <c r="J52" s="529"/>
      <c r="K52" s="529"/>
      <c r="L52" s="529"/>
      <c r="M52" s="531"/>
    </row>
  </sheetData>
  <mergeCells count="43">
    <mergeCell ref="B50:H50"/>
    <mergeCell ref="I50:M50"/>
    <mergeCell ref="B51:H51"/>
    <mergeCell ref="I51:M51"/>
    <mergeCell ref="B52:H52"/>
    <mergeCell ref="I52:M52"/>
    <mergeCell ref="B47:M47"/>
    <mergeCell ref="B30:H30"/>
    <mergeCell ref="B33:M33"/>
    <mergeCell ref="B34:H34"/>
    <mergeCell ref="B35:H35"/>
    <mergeCell ref="B36:H36"/>
    <mergeCell ref="B37:H37"/>
    <mergeCell ref="J41:K41"/>
    <mergeCell ref="J42:K42"/>
    <mergeCell ref="J43:K43"/>
    <mergeCell ref="J44:L44"/>
    <mergeCell ref="J45:L45"/>
    <mergeCell ref="B29:H29"/>
    <mergeCell ref="B16:M16"/>
    <mergeCell ref="B17:I17"/>
    <mergeCell ref="B18:I18"/>
    <mergeCell ref="B19:I19"/>
    <mergeCell ref="B20:I20"/>
    <mergeCell ref="B21:I21"/>
    <mergeCell ref="B22:I22"/>
    <mergeCell ref="B25:M25"/>
    <mergeCell ref="B26:H26"/>
    <mergeCell ref="B27:H27"/>
    <mergeCell ref="B28:H28"/>
    <mergeCell ref="B13:I13"/>
    <mergeCell ref="B2:C2"/>
    <mergeCell ref="D2:M2"/>
    <mergeCell ref="B3:C3"/>
    <mergeCell ref="D3:M3"/>
    <mergeCell ref="D5:K6"/>
    <mergeCell ref="L5:L6"/>
    <mergeCell ref="M5:M6"/>
    <mergeCell ref="B8:M8"/>
    <mergeCell ref="B9:I9"/>
    <mergeCell ref="B10:I10"/>
    <mergeCell ref="B11:I11"/>
    <mergeCell ref="B12:I12"/>
  </mergeCells>
  <pageMargins left="0.25" right="0.25" top="0.75" bottom="0.75" header="0.3" footer="0.3"/>
  <pageSetup paperSize="9" scale="56" orientation="portrait" r:id="rId1"/>
  <colBreaks count="1" manualBreakCount="1">
    <brk id="13" min="1" max="51"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5"/>
    <pageSetUpPr fitToPage="1"/>
  </sheetPr>
  <dimension ref="B1:O52"/>
  <sheetViews>
    <sheetView view="pageBreakPreview" topLeftCell="A13" zoomScale="60" zoomScaleNormal="100" workbookViewId="0">
      <selection activeCell="B50" sqref="B50:M52"/>
    </sheetView>
  </sheetViews>
  <sheetFormatPr baseColWidth="10" defaultRowHeight="15" x14ac:dyDescent="0.25"/>
  <cols>
    <col min="10" max="10" width="9.42578125" bestFit="1" customWidth="1"/>
    <col min="11" max="11" width="24.42578125" bestFit="1" customWidth="1"/>
    <col min="12" max="12" width="35.5703125" bestFit="1" customWidth="1"/>
    <col min="13" max="13" width="16.85546875" bestFit="1" customWidth="1"/>
    <col min="14" max="14" width="12.42578125" bestFit="1" customWidth="1"/>
    <col min="15" max="15" width="12" bestFit="1" customWidth="1"/>
  </cols>
  <sheetData>
    <row r="1" spans="2:14" ht="15.75" thickBot="1" x14ac:dyDescent="0.3"/>
    <row r="2" spans="2:14" ht="30.75" customHeight="1" x14ac:dyDescent="0.25">
      <c r="B2" s="533" t="s">
        <v>0</v>
      </c>
      <c r="C2" s="534"/>
      <c r="D2" s="537" t="str">
        <f>+'PTO HORNILLA'!D2</f>
        <v>PRESUPUESTO GENERAL DE OBRA CONSTRUCCION DE HORNILLAS ECOEFICIENTES EN ECOSISTEMAS DE CONSERVACION ESTRATEGICOS DE ZONA RURAL.</v>
      </c>
      <c r="E2" s="538"/>
      <c r="F2" s="538"/>
      <c r="G2" s="538"/>
      <c r="H2" s="538"/>
      <c r="I2" s="538"/>
      <c r="J2" s="538"/>
      <c r="K2" s="538"/>
      <c r="L2" s="538"/>
      <c r="M2" s="539"/>
    </row>
    <row r="3" spans="2:14" ht="15.75" x14ac:dyDescent="0.25">
      <c r="B3" s="569" t="s">
        <v>1</v>
      </c>
      <c r="C3" s="384"/>
      <c r="D3" s="385" t="s">
        <v>2</v>
      </c>
      <c r="E3" s="385"/>
      <c r="F3" s="385"/>
      <c r="G3" s="385"/>
      <c r="H3" s="385"/>
      <c r="I3" s="385"/>
      <c r="J3" s="385"/>
      <c r="K3" s="385"/>
      <c r="L3" s="385"/>
      <c r="M3" s="540"/>
    </row>
    <row r="4" spans="2:14" ht="15.75" x14ac:dyDescent="0.25">
      <c r="B4" s="31"/>
      <c r="C4" s="19"/>
      <c r="D4" s="19"/>
      <c r="E4" s="19"/>
      <c r="F4" s="19"/>
      <c r="G4" s="19"/>
      <c r="H4" s="19"/>
      <c r="I4" s="19"/>
      <c r="J4" s="19"/>
      <c r="K4" s="32"/>
      <c r="L4" s="33"/>
      <c r="M4" s="34"/>
    </row>
    <row r="5" spans="2:14" ht="15.75" x14ac:dyDescent="0.25">
      <c r="B5" s="35" t="s">
        <v>27</v>
      </c>
      <c r="C5" s="13">
        <v>2</v>
      </c>
      <c r="D5" s="594" t="str">
        <f>+'PTO HORNILLA'!C15</f>
        <v>Suministro e instalacion de plancha en hierro de fundicion gris de 29 cm de ancho por 56 cm de largo y 2 boquillas de 18,5 cm de diametro con sus respectivos discos de graduacion (resistentes a temperaturas de 500°c como minimo), dureza brinell mínimo 183, resistentes a temperaturas de 500 °c.</v>
      </c>
      <c r="E5" s="594"/>
      <c r="F5" s="594"/>
      <c r="G5" s="594"/>
      <c r="H5" s="594"/>
      <c r="I5" s="594"/>
      <c r="J5" s="594"/>
      <c r="K5" s="595"/>
      <c r="L5" s="541" t="s">
        <v>28</v>
      </c>
      <c r="M5" s="543" t="s">
        <v>5</v>
      </c>
    </row>
    <row r="6" spans="2:14" ht="39" customHeight="1" x14ac:dyDescent="0.25">
      <c r="B6" s="36" t="s">
        <v>29</v>
      </c>
      <c r="C6" s="15" t="s">
        <v>375</v>
      </c>
      <c r="D6" s="596"/>
      <c r="E6" s="597"/>
      <c r="F6" s="597"/>
      <c r="G6" s="597"/>
      <c r="H6" s="597"/>
      <c r="I6" s="597"/>
      <c r="J6" s="597"/>
      <c r="K6" s="598"/>
      <c r="L6" s="542"/>
      <c r="M6" s="544"/>
    </row>
    <row r="7" spans="2:14" ht="15.75" x14ac:dyDescent="0.25">
      <c r="B7" s="37"/>
      <c r="C7" s="38"/>
      <c r="D7" s="38"/>
      <c r="E7" s="38"/>
      <c r="F7" s="38"/>
      <c r="G7" s="38"/>
      <c r="H7" s="38"/>
      <c r="I7" s="38"/>
      <c r="J7" s="38"/>
      <c r="K7" s="38"/>
      <c r="L7" s="39"/>
      <c r="M7" s="40"/>
    </row>
    <row r="8" spans="2:14" ht="15.75" x14ac:dyDescent="0.25">
      <c r="B8" s="551" t="s">
        <v>30</v>
      </c>
      <c r="C8" s="552"/>
      <c r="D8" s="552"/>
      <c r="E8" s="552"/>
      <c r="F8" s="552"/>
      <c r="G8" s="552"/>
      <c r="H8" s="552"/>
      <c r="I8" s="552"/>
      <c r="J8" s="552"/>
      <c r="K8" s="552"/>
      <c r="L8" s="552"/>
      <c r="M8" s="553"/>
    </row>
    <row r="9" spans="2:14" ht="15.75" x14ac:dyDescent="0.25">
      <c r="B9" s="545" t="s">
        <v>31</v>
      </c>
      <c r="C9" s="562"/>
      <c r="D9" s="562"/>
      <c r="E9" s="562"/>
      <c r="F9" s="562"/>
      <c r="G9" s="562"/>
      <c r="H9" s="562"/>
      <c r="I9" s="563"/>
      <c r="J9" s="58" t="s">
        <v>5</v>
      </c>
      <c r="K9" s="4" t="s">
        <v>6</v>
      </c>
      <c r="L9" s="22" t="s">
        <v>32</v>
      </c>
      <c r="M9" s="41" t="s">
        <v>33</v>
      </c>
    </row>
    <row r="10" spans="2:14" ht="45.75" customHeight="1" x14ac:dyDescent="0.25">
      <c r="B10" s="554" t="str">
        <f>+INSUMOS!B275</f>
        <v>Plancha en hierro de fundicion gris de 29 cm de ancho por 56 cm de largo y 2 boquillas de 18,5 cm de diametro con sus respectivos discos de graduacion (resistentes a temperaturas de 500°c como minimo), dureza brinell mínimo 183, resistentes a temperaturas de 500 °c.</v>
      </c>
      <c r="C10" s="555"/>
      <c r="D10" s="555"/>
      <c r="E10" s="555"/>
      <c r="F10" s="555"/>
      <c r="G10" s="555"/>
      <c r="H10" s="555"/>
      <c r="I10" s="556"/>
      <c r="J10" s="175" t="s">
        <v>5</v>
      </c>
      <c r="K10" s="176">
        <v>1</v>
      </c>
      <c r="L10" s="177">
        <f>+INSUMOS!D275</f>
        <v>155000</v>
      </c>
      <c r="M10" s="178">
        <f>+L10*K10</f>
        <v>155000</v>
      </c>
    </row>
    <row r="11" spans="2:14" ht="15.75" x14ac:dyDescent="0.25">
      <c r="B11" s="554"/>
      <c r="C11" s="555"/>
      <c r="D11" s="555"/>
      <c r="E11" s="555"/>
      <c r="F11" s="555"/>
      <c r="G11" s="555"/>
      <c r="H11" s="555"/>
      <c r="I11" s="556"/>
      <c r="J11" s="5"/>
      <c r="K11" s="8"/>
      <c r="L11" s="23"/>
      <c r="M11" s="42">
        <f>+L11*K11</f>
        <v>0</v>
      </c>
    </row>
    <row r="12" spans="2:14" ht="15.75" x14ac:dyDescent="0.25">
      <c r="B12" s="554"/>
      <c r="C12" s="555"/>
      <c r="D12" s="555"/>
      <c r="E12" s="555"/>
      <c r="F12" s="555"/>
      <c r="G12" s="555"/>
      <c r="H12" s="555"/>
      <c r="I12" s="556"/>
      <c r="J12" s="5"/>
      <c r="K12" s="8"/>
      <c r="L12" s="23"/>
      <c r="M12" s="42">
        <f>+K12*L12</f>
        <v>0</v>
      </c>
    </row>
    <row r="13" spans="2:14" ht="15.75" x14ac:dyDescent="0.25">
      <c r="B13" s="554"/>
      <c r="C13" s="555"/>
      <c r="D13" s="555"/>
      <c r="E13" s="555"/>
      <c r="F13" s="555"/>
      <c r="G13" s="555"/>
      <c r="H13" s="555"/>
      <c r="I13" s="556"/>
      <c r="J13" s="9"/>
      <c r="K13" s="7"/>
      <c r="L13" s="23"/>
      <c r="M13" s="42"/>
    </row>
    <row r="14" spans="2:14" ht="15.75" x14ac:dyDescent="0.25">
      <c r="B14" s="31"/>
      <c r="C14" s="19"/>
      <c r="D14" s="19"/>
      <c r="E14" s="19"/>
      <c r="F14" s="19"/>
      <c r="G14" s="19"/>
      <c r="H14" s="19"/>
      <c r="I14" s="19"/>
      <c r="J14" s="19"/>
      <c r="K14" s="32"/>
      <c r="L14" s="24" t="s">
        <v>8</v>
      </c>
      <c r="M14" s="60">
        <f>+SUM(M10:M12)</f>
        <v>155000</v>
      </c>
      <c r="N14" s="205">
        <f>+M14-18409</f>
        <v>136591</v>
      </c>
    </row>
    <row r="15" spans="2:14" ht="15.75" x14ac:dyDescent="0.25">
      <c r="B15" s="31"/>
      <c r="C15" s="19"/>
      <c r="D15" s="19"/>
      <c r="E15" s="19"/>
      <c r="F15" s="19"/>
      <c r="G15" s="19"/>
      <c r="H15" s="19"/>
      <c r="I15" s="19"/>
      <c r="J15" s="19"/>
      <c r="K15" s="32"/>
      <c r="L15" s="33"/>
      <c r="M15" s="34"/>
    </row>
    <row r="16" spans="2:14" ht="15.75" x14ac:dyDescent="0.25">
      <c r="B16" s="551" t="s">
        <v>34</v>
      </c>
      <c r="C16" s="552"/>
      <c r="D16" s="552"/>
      <c r="E16" s="552"/>
      <c r="F16" s="552"/>
      <c r="G16" s="552"/>
      <c r="H16" s="552"/>
      <c r="I16" s="552"/>
      <c r="J16" s="552"/>
      <c r="K16" s="552"/>
      <c r="L16" s="552"/>
      <c r="M16" s="553"/>
    </row>
    <row r="17" spans="2:13" ht="15.75" x14ac:dyDescent="0.25">
      <c r="B17" s="560" t="s">
        <v>31</v>
      </c>
      <c r="C17" s="561"/>
      <c r="D17" s="561"/>
      <c r="E17" s="561"/>
      <c r="F17" s="561"/>
      <c r="G17" s="561"/>
      <c r="H17" s="561"/>
      <c r="I17" s="561"/>
      <c r="J17" s="58" t="s">
        <v>5</v>
      </c>
      <c r="K17" s="4" t="s">
        <v>35</v>
      </c>
      <c r="L17" s="22" t="s">
        <v>32</v>
      </c>
      <c r="M17" s="41" t="s">
        <v>33</v>
      </c>
    </row>
    <row r="18" spans="2:13" ht="15.75" x14ac:dyDescent="0.25">
      <c r="B18" s="554" t="s">
        <v>36</v>
      </c>
      <c r="C18" s="555"/>
      <c r="D18" s="555"/>
      <c r="E18" s="555"/>
      <c r="F18" s="555"/>
      <c r="G18" s="555"/>
      <c r="H18" s="555"/>
      <c r="I18" s="556"/>
      <c r="J18" s="5" t="s">
        <v>37</v>
      </c>
      <c r="K18" s="10">
        <v>0.1</v>
      </c>
      <c r="L18" s="23">
        <f>+M38</f>
        <v>15082.272784000001</v>
      </c>
      <c r="M18" s="42">
        <f>+L18*K18</f>
        <v>1508.2272784000002</v>
      </c>
    </row>
    <row r="19" spans="2:13" ht="15.75" x14ac:dyDescent="0.25">
      <c r="B19" s="554"/>
      <c r="C19" s="555"/>
      <c r="D19" s="555"/>
      <c r="E19" s="555"/>
      <c r="F19" s="555"/>
      <c r="G19" s="555"/>
      <c r="H19" s="555"/>
      <c r="I19" s="556"/>
      <c r="J19" s="6"/>
      <c r="K19" s="10"/>
      <c r="L19" s="23"/>
      <c r="M19" s="42"/>
    </row>
    <row r="20" spans="2:13" ht="15.75" x14ac:dyDescent="0.25">
      <c r="B20" s="554"/>
      <c r="C20" s="555"/>
      <c r="D20" s="555"/>
      <c r="E20" s="555"/>
      <c r="F20" s="555"/>
      <c r="G20" s="555"/>
      <c r="H20" s="555"/>
      <c r="I20" s="556"/>
      <c r="J20" s="6"/>
      <c r="K20" s="10"/>
      <c r="L20" s="23"/>
      <c r="M20" s="42"/>
    </row>
    <row r="21" spans="2:13" ht="15.75" x14ac:dyDescent="0.25">
      <c r="B21" s="554"/>
      <c r="C21" s="555"/>
      <c r="D21" s="555"/>
      <c r="E21" s="555"/>
      <c r="F21" s="555"/>
      <c r="G21" s="555"/>
      <c r="H21" s="555"/>
      <c r="I21" s="556"/>
      <c r="J21" s="9"/>
      <c r="K21" s="7"/>
      <c r="L21" s="23"/>
      <c r="M21" s="42"/>
    </row>
    <row r="22" spans="2:13" ht="15.75" x14ac:dyDescent="0.25">
      <c r="B22" s="554"/>
      <c r="C22" s="555"/>
      <c r="D22" s="555"/>
      <c r="E22" s="555"/>
      <c r="F22" s="555"/>
      <c r="G22" s="555"/>
      <c r="H22" s="555"/>
      <c r="I22" s="556"/>
      <c r="J22" s="9"/>
      <c r="K22" s="7"/>
      <c r="L22" s="23"/>
      <c r="M22" s="42"/>
    </row>
    <row r="23" spans="2:13" ht="15.75" x14ac:dyDescent="0.25">
      <c r="B23" s="31"/>
      <c r="C23" s="19"/>
      <c r="D23" s="19"/>
      <c r="E23" s="19"/>
      <c r="F23" s="19"/>
      <c r="G23" s="19"/>
      <c r="H23" s="19"/>
      <c r="I23" s="19"/>
      <c r="J23" s="19"/>
      <c r="K23" s="32"/>
      <c r="L23" s="24" t="s">
        <v>8</v>
      </c>
      <c r="M23" s="43">
        <f>+M18</f>
        <v>1508.2272784000002</v>
      </c>
    </row>
    <row r="24" spans="2:13" ht="15.75" x14ac:dyDescent="0.25">
      <c r="B24" s="31"/>
      <c r="C24" s="19"/>
      <c r="D24" s="19"/>
      <c r="E24" s="19"/>
      <c r="F24" s="19"/>
      <c r="G24" s="19"/>
      <c r="H24" s="19"/>
      <c r="I24" s="19"/>
      <c r="J24" s="19"/>
      <c r="K24" s="32"/>
      <c r="L24" s="33"/>
      <c r="M24" s="34"/>
    </row>
    <row r="25" spans="2:13" ht="15.75" x14ac:dyDescent="0.25">
      <c r="B25" s="557" t="s">
        <v>38</v>
      </c>
      <c r="C25" s="558"/>
      <c r="D25" s="558"/>
      <c r="E25" s="558"/>
      <c r="F25" s="558"/>
      <c r="G25" s="558"/>
      <c r="H25" s="558"/>
      <c r="I25" s="558"/>
      <c r="J25" s="558"/>
      <c r="K25" s="558"/>
      <c r="L25" s="558"/>
      <c r="M25" s="559"/>
    </row>
    <row r="26" spans="2:13" ht="15.75" x14ac:dyDescent="0.25">
      <c r="B26" s="545" t="s">
        <v>31</v>
      </c>
      <c r="C26" s="546"/>
      <c r="D26" s="546"/>
      <c r="E26" s="546"/>
      <c r="F26" s="546"/>
      <c r="G26" s="546"/>
      <c r="H26" s="547"/>
      <c r="I26" s="58" t="s">
        <v>5</v>
      </c>
      <c r="J26" s="59" t="s">
        <v>6</v>
      </c>
      <c r="K26" s="4" t="s">
        <v>53</v>
      </c>
      <c r="L26" s="22" t="s">
        <v>32</v>
      </c>
      <c r="M26" s="41" t="s">
        <v>33</v>
      </c>
    </row>
    <row r="27" spans="2:13" ht="15.75" x14ac:dyDescent="0.25">
      <c r="B27" s="586" t="str">
        <f>+INSUMOS!B268</f>
        <v>Motocarguero</v>
      </c>
      <c r="C27" s="587"/>
      <c r="D27" s="587"/>
      <c r="E27" s="587"/>
      <c r="F27" s="587"/>
      <c r="G27" s="587"/>
      <c r="H27" s="588"/>
      <c r="I27" s="186" t="s">
        <v>489</v>
      </c>
      <c r="J27" s="5">
        <v>1</v>
      </c>
      <c r="K27" s="5">
        <v>11</v>
      </c>
      <c r="L27" s="25">
        <f>+INSUMOS!D268</f>
        <v>30000</v>
      </c>
      <c r="M27" s="44">
        <f>+L27/K27</f>
        <v>2727.2727272727275</v>
      </c>
    </row>
    <row r="28" spans="2:13" ht="15.75" x14ac:dyDescent="0.25">
      <c r="B28" s="548"/>
      <c r="C28" s="549"/>
      <c r="D28" s="549"/>
      <c r="E28" s="549"/>
      <c r="F28" s="549"/>
      <c r="G28" s="549"/>
      <c r="H28" s="550"/>
      <c r="I28" s="14"/>
      <c r="J28" s="5"/>
      <c r="K28" s="5"/>
      <c r="L28" s="25"/>
      <c r="M28" s="44"/>
    </row>
    <row r="29" spans="2:13" ht="15.75" x14ac:dyDescent="0.25">
      <c r="B29" s="548"/>
      <c r="C29" s="549"/>
      <c r="D29" s="549"/>
      <c r="E29" s="549"/>
      <c r="F29" s="549"/>
      <c r="G29" s="549"/>
      <c r="H29" s="550"/>
      <c r="I29" s="14"/>
      <c r="J29" s="9"/>
      <c r="K29" s="7"/>
      <c r="L29" s="23"/>
      <c r="M29" s="42"/>
    </row>
    <row r="30" spans="2:13" ht="15.75" x14ac:dyDescent="0.25">
      <c r="B30" s="548"/>
      <c r="C30" s="549"/>
      <c r="D30" s="549"/>
      <c r="E30" s="549"/>
      <c r="F30" s="549"/>
      <c r="G30" s="549"/>
      <c r="H30" s="550"/>
      <c r="I30" s="14"/>
      <c r="J30" s="9"/>
      <c r="K30" s="7"/>
      <c r="L30" s="23"/>
      <c r="M30" s="42"/>
    </row>
    <row r="31" spans="2:13" ht="15.75" x14ac:dyDescent="0.25">
      <c r="B31" s="31"/>
      <c r="C31" s="19"/>
      <c r="D31" s="19"/>
      <c r="E31" s="19"/>
      <c r="F31" s="19"/>
      <c r="G31" s="19"/>
      <c r="H31" s="19"/>
      <c r="I31" s="19"/>
      <c r="J31" s="19"/>
      <c r="K31" s="32"/>
      <c r="L31" s="24" t="s">
        <v>8</v>
      </c>
      <c r="M31" s="43">
        <f>+M27</f>
        <v>2727.2727272727275</v>
      </c>
    </row>
    <row r="32" spans="2:13" ht="15.75" x14ac:dyDescent="0.25">
      <c r="B32" s="31"/>
      <c r="C32" s="19"/>
      <c r="D32" s="19"/>
      <c r="E32" s="19"/>
      <c r="F32" s="19"/>
      <c r="G32" s="19"/>
      <c r="H32" s="19"/>
      <c r="I32" s="19"/>
      <c r="J32" s="19"/>
      <c r="K32" s="32"/>
      <c r="L32" s="33"/>
      <c r="M32" s="34"/>
    </row>
    <row r="33" spans="2:15" ht="15.75" x14ac:dyDescent="0.25">
      <c r="B33" s="577" t="s">
        <v>40</v>
      </c>
      <c r="C33" s="578"/>
      <c r="D33" s="578"/>
      <c r="E33" s="578"/>
      <c r="F33" s="578"/>
      <c r="G33" s="578"/>
      <c r="H33" s="578"/>
      <c r="I33" s="578"/>
      <c r="J33" s="578"/>
      <c r="K33" s="578"/>
      <c r="L33" s="578"/>
      <c r="M33" s="579"/>
    </row>
    <row r="34" spans="2:15" ht="31.5" x14ac:dyDescent="0.25">
      <c r="B34" s="545" t="s">
        <v>4</v>
      </c>
      <c r="C34" s="546"/>
      <c r="D34" s="546"/>
      <c r="E34" s="546"/>
      <c r="F34" s="546"/>
      <c r="G34" s="546"/>
      <c r="H34" s="547"/>
      <c r="I34" s="59" t="s">
        <v>5</v>
      </c>
      <c r="J34" s="59" t="s">
        <v>6</v>
      </c>
      <c r="K34" s="59" t="s">
        <v>35</v>
      </c>
      <c r="L34" s="26" t="s">
        <v>41</v>
      </c>
      <c r="M34" s="45" t="s">
        <v>33</v>
      </c>
    </row>
    <row r="35" spans="2:15" ht="15.75" x14ac:dyDescent="0.25">
      <c r="B35" s="580" t="str">
        <f>+'M DE OBRA'!B38:F38</f>
        <v>Cuadrilla 5: 1 OfcA + 1 AyuA</v>
      </c>
      <c r="C35" s="581"/>
      <c r="D35" s="581"/>
      <c r="E35" s="581"/>
      <c r="F35" s="581"/>
      <c r="G35" s="581"/>
      <c r="H35" s="582"/>
      <c r="I35" s="12" t="s">
        <v>491</v>
      </c>
      <c r="J35" s="46">
        <v>1</v>
      </c>
      <c r="K35" s="188">
        <v>0.08</v>
      </c>
      <c r="L35" s="27">
        <f>+'M DE OBRA'!M38</f>
        <v>188528.40979999999</v>
      </c>
      <c r="M35" s="47">
        <f>+L35*K35</f>
        <v>15082.272784000001</v>
      </c>
    </row>
    <row r="36" spans="2:15" ht="15.75" x14ac:dyDescent="0.25">
      <c r="B36" s="574"/>
      <c r="C36" s="575"/>
      <c r="D36" s="575"/>
      <c r="E36" s="575"/>
      <c r="F36" s="575"/>
      <c r="G36" s="575"/>
      <c r="H36" s="576"/>
      <c r="I36" s="6"/>
      <c r="J36" s="5"/>
      <c r="K36" s="7"/>
      <c r="L36" s="28"/>
      <c r="M36" s="42"/>
    </row>
    <row r="37" spans="2:15" ht="15.75" x14ac:dyDescent="0.25">
      <c r="B37" s="574"/>
      <c r="C37" s="575"/>
      <c r="D37" s="575"/>
      <c r="E37" s="575"/>
      <c r="F37" s="575"/>
      <c r="G37" s="575"/>
      <c r="H37" s="576"/>
      <c r="I37" s="9"/>
      <c r="J37" s="9"/>
      <c r="K37" s="7"/>
      <c r="L37" s="23"/>
      <c r="M37" s="42"/>
    </row>
    <row r="38" spans="2:15" ht="15.75" x14ac:dyDescent="0.25">
      <c r="B38" s="31"/>
      <c r="C38" s="19"/>
      <c r="D38" s="19"/>
      <c r="E38" s="19"/>
      <c r="F38" s="19"/>
      <c r="G38" s="19"/>
      <c r="H38" s="19"/>
      <c r="I38" s="19"/>
      <c r="J38" s="19"/>
      <c r="K38" s="32"/>
      <c r="L38" s="24" t="s">
        <v>8</v>
      </c>
      <c r="M38" s="43">
        <f>+M35</f>
        <v>15082.272784000001</v>
      </c>
    </row>
    <row r="39" spans="2:15" ht="15.75" x14ac:dyDescent="0.25">
      <c r="B39" s="31"/>
      <c r="C39" s="19"/>
      <c r="D39" s="19"/>
      <c r="E39" s="19"/>
      <c r="F39" s="19"/>
      <c r="G39" s="19"/>
      <c r="H39" s="19"/>
      <c r="I39" s="19"/>
      <c r="J39" s="19"/>
      <c r="K39" s="32"/>
      <c r="L39" s="33"/>
      <c r="M39" s="34"/>
    </row>
    <row r="40" spans="2:15" ht="15.75" x14ac:dyDescent="0.25">
      <c r="B40" s="31"/>
      <c r="C40" s="38"/>
      <c r="D40" s="38"/>
      <c r="E40" s="38"/>
      <c r="F40" s="38"/>
      <c r="G40" s="38"/>
      <c r="H40" s="38"/>
      <c r="I40" s="38"/>
      <c r="J40" s="17"/>
      <c r="K40" s="16" t="s">
        <v>43</v>
      </c>
      <c r="L40" s="29"/>
      <c r="M40" s="48">
        <f>+M23+M14+M31+M38</f>
        <v>174317.77278967274</v>
      </c>
      <c r="N40" s="205">
        <f>+M14</f>
        <v>155000</v>
      </c>
      <c r="O40" s="30">
        <f>+M40-N40</f>
        <v>19317.772789672745</v>
      </c>
    </row>
    <row r="41" spans="2:15" ht="15.75" x14ac:dyDescent="0.25">
      <c r="B41" s="49"/>
      <c r="C41" s="38"/>
      <c r="D41" s="38"/>
      <c r="E41" s="38"/>
      <c r="F41" s="38"/>
      <c r="G41" s="38"/>
      <c r="H41" s="38"/>
      <c r="I41" s="38"/>
      <c r="J41" s="567" t="s">
        <v>44</v>
      </c>
      <c r="K41" s="568"/>
      <c r="L41" s="118">
        <v>0.22</v>
      </c>
      <c r="M41" s="50">
        <f>+M40*L41</f>
        <v>38349.910013728004</v>
      </c>
      <c r="N41" s="190">
        <f>+M38+M31+M23</f>
        <v>19317.77278967273</v>
      </c>
    </row>
    <row r="42" spans="2:15" ht="15.75" x14ac:dyDescent="0.25">
      <c r="B42" s="49"/>
      <c r="C42" s="38"/>
      <c r="D42" s="38"/>
      <c r="E42" s="38"/>
      <c r="F42" s="38"/>
      <c r="G42" s="38"/>
      <c r="H42" s="38"/>
      <c r="I42" s="38"/>
      <c r="J42" s="567" t="s">
        <v>45</v>
      </c>
      <c r="K42" s="568"/>
      <c r="L42" s="118">
        <v>0.01</v>
      </c>
      <c r="M42" s="50">
        <f>+M40*L42</f>
        <v>1743.1777278967274</v>
      </c>
    </row>
    <row r="43" spans="2:15" ht="15.75" x14ac:dyDescent="0.25">
      <c r="B43" s="49"/>
      <c r="C43" s="38"/>
      <c r="D43" s="38"/>
      <c r="E43" s="38"/>
      <c r="F43" s="38"/>
      <c r="G43" s="38"/>
      <c r="H43" s="38"/>
      <c r="I43" s="38"/>
      <c r="J43" s="567" t="s">
        <v>46</v>
      </c>
      <c r="K43" s="568"/>
      <c r="L43" s="118">
        <v>0.05</v>
      </c>
      <c r="M43" s="50">
        <f>+M40*L43</f>
        <v>8715.8886394836372</v>
      </c>
    </row>
    <row r="44" spans="2:15" ht="15.75" x14ac:dyDescent="0.25">
      <c r="B44" s="31"/>
      <c r="C44" s="19"/>
      <c r="D44" s="38"/>
      <c r="E44" s="38"/>
      <c r="F44" s="38"/>
      <c r="G44" s="38"/>
      <c r="H44" s="38"/>
      <c r="I44" s="38"/>
      <c r="J44" s="567" t="s">
        <v>47</v>
      </c>
      <c r="K44" s="568"/>
      <c r="L44" s="573"/>
      <c r="M44" s="50">
        <f>+SUM(M41:M43)</f>
        <v>48808.976381108369</v>
      </c>
    </row>
    <row r="45" spans="2:15" ht="15.75" x14ac:dyDescent="0.25">
      <c r="B45" s="49"/>
      <c r="C45" s="38"/>
      <c r="D45" s="38"/>
      <c r="E45" s="38"/>
      <c r="F45" s="38"/>
      <c r="G45" s="38"/>
      <c r="H45" s="38"/>
      <c r="I45" s="38"/>
      <c r="J45" s="570" t="s">
        <v>48</v>
      </c>
      <c r="K45" s="571"/>
      <c r="L45" s="572"/>
      <c r="M45" s="51">
        <f>+M40+M44</f>
        <v>223126.74917078111</v>
      </c>
    </row>
    <row r="46" spans="2:15" ht="15.75" x14ac:dyDescent="0.25">
      <c r="B46" s="52"/>
      <c r="C46" s="53"/>
      <c r="D46" s="53"/>
      <c r="E46" s="53"/>
      <c r="F46" s="53"/>
      <c r="G46" s="53"/>
      <c r="H46" s="53"/>
      <c r="I46" s="53"/>
      <c r="J46" s="53"/>
      <c r="K46" s="53"/>
      <c r="L46" s="54"/>
      <c r="M46" s="55"/>
    </row>
    <row r="47" spans="2:15" x14ac:dyDescent="0.25">
      <c r="B47" s="564" t="s">
        <v>49</v>
      </c>
      <c r="C47" s="565"/>
      <c r="D47" s="565"/>
      <c r="E47" s="565"/>
      <c r="F47" s="565"/>
      <c r="G47" s="565"/>
      <c r="H47" s="565"/>
      <c r="I47" s="565"/>
      <c r="J47" s="565"/>
      <c r="K47" s="565"/>
      <c r="L47" s="565"/>
      <c r="M47" s="566"/>
    </row>
    <row r="48" spans="2:15" ht="15.75" x14ac:dyDescent="0.25">
      <c r="B48" s="2"/>
      <c r="C48" s="56"/>
      <c r="D48" s="56"/>
      <c r="E48" s="56"/>
      <c r="F48" s="56"/>
      <c r="G48" s="56"/>
      <c r="H48" s="56"/>
      <c r="I48" s="56"/>
      <c r="J48" s="56"/>
      <c r="K48" s="56"/>
      <c r="L48" s="57"/>
      <c r="M48" s="1"/>
    </row>
    <row r="49" spans="2:13" ht="15.75" x14ac:dyDescent="0.25">
      <c r="B49" s="2"/>
      <c r="C49" s="56"/>
      <c r="D49" s="56"/>
      <c r="E49" s="56"/>
      <c r="F49" s="56"/>
      <c r="G49" s="56"/>
      <c r="H49" s="56"/>
      <c r="I49" s="56"/>
      <c r="J49" s="56"/>
      <c r="K49" s="56"/>
      <c r="L49" s="57"/>
      <c r="M49" s="1"/>
    </row>
    <row r="50" spans="2:13" x14ac:dyDescent="0.25">
      <c r="B50" s="532" t="s">
        <v>50</v>
      </c>
      <c r="C50" s="344"/>
      <c r="D50" s="344"/>
      <c r="E50" s="344"/>
      <c r="F50" s="344"/>
      <c r="G50" s="344"/>
      <c r="H50" s="344"/>
      <c r="I50" s="344" t="s">
        <v>531</v>
      </c>
      <c r="J50" s="344"/>
      <c r="K50" s="344"/>
      <c r="L50" s="344"/>
      <c r="M50" s="530"/>
    </row>
    <row r="51" spans="2:13" x14ac:dyDescent="0.25">
      <c r="B51" s="532" t="s">
        <v>537</v>
      </c>
      <c r="C51" s="344"/>
      <c r="D51" s="344"/>
      <c r="E51" s="344"/>
      <c r="F51" s="344"/>
      <c r="G51" s="344"/>
      <c r="H51" s="344"/>
      <c r="I51" s="344" t="s">
        <v>532</v>
      </c>
      <c r="J51" s="344"/>
      <c r="K51" s="344"/>
      <c r="L51" s="344"/>
      <c r="M51" s="530"/>
    </row>
    <row r="52" spans="2:13" ht="15.75" thickBot="1" x14ac:dyDescent="0.3">
      <c r="B52" s="528" t="s">
        <v>26</v>
      </c>
      <c r="C52" s="529"/>
      <c r="D52" s="529"/>
      <c r="E52" s="529"/>
      <c r="F52" s="529"/>
      <c r="G52" s="529"/>
      <c r="H52" s="529"/>
      <c r="I52" s="529" t="s">
        <v>26</v>
      </c>
      <c r="J52" s="529"/>
      <c r="K52" s="529"/>
      <c r="L52" s="529"/>
      <c r="M52" s="531"/>
    </row>
  </sheetData>
  <mergeCells count="43">
    <mergeCell ref="B50:H50"/>
    <mergeCell ref="I50:M50"/>
    <mergeCell ref="B51:H51"/>
    <mergeCell ref="I51:M51"/>
    <mergeCell ref="B52:H52"/>
    <mergeCell ref="I52:M52"/>
    <mergeCell ref="B47:M47"/>
    <mergeCell ref="B30:H30"/>
    <mergeCell ref="B33:M33"/>
    <mergeCell ref="B34:H34"/>
    <mergeCell ref="B35:H35"/>
    <mergeCell ref="B36:H36"/>
    <mergeCell ref="B37:H37"/>
    <mergeCell ref="J41:K41"/>
    <mergeCell ref="J42:K42"/>
    <mergeCell ref="J43:K43"/>
    <mergeCell ref="J44:L44"/>
    <mergeCell ref="J45:L45"/>
    <mergeCell ref="B29:H29"/>
    <mergeCell ref="B16:M16"/>
    <mergeCell ref="B17:I17"/>
    <mergeCell ref="B18:I18"/>
    <mergeCell ref="B19:I19"/>
    <mergeCell ref="B20:I20"/>
    <mergeCell ref="B21:I21"/>
    <mergeCell ref="B22:I22"/>
    <mergeCell ref="B25:M25"/>
    <mergeCell ref="B26:H26"/>
    <mergeCell ref="B27:H27"/>
    <mergeCell ref="B28:H28"/>
    <mergeCell ref="B13:I13"/>
    <mergeCell ref="B2:C2"/>
    <mergeCell ref="D2:M2"/>
    <mergeCell ref="B3:C3"/>
    <mergeCell ref="D3:M3"/>
    <mergeCell ref="D5:K6"/>
    <mergeCell ref="L5:L6"/>
    <mergeCell ref="M5:M6"/>
    <mergeCell ref="B8:M8"/>
    <mergeCell ref="B9:I9"/>
    <mergeCell ref="B10:I10"/>
    <mergeCell ref="B11:I11"/>
    <mergeCell ref="B12:I12"/>
  </mergeCells>
  <pageMargins left="0.25" right="0.25" top="0.75" bottom="0.75" header="0.3" footer="0.3"/>
  <pageSetup paperSize="9" scale="5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5"/>
    <pageSetUpPr fitToPage="1"/>
  </sheetPr>
  <dimension ref="B1:N52"/>
  <sheetViews>
    <sheetView view="pageBreakPreview" topLeftCell="A13" zoomScale="60" zoomScaleNormal="100" workbookViewId="0">
      <selection activeCell="B50" sqref="B50:M52"/>
    </sheetView>
  </sheetViews>
  <sheetFormatPr baseColWidth="10" defaultRowHeight="15" x14ac:dyDescent="0.25"/>
  <cols>
    <col min="10" max="10" width="9.42578125" bestFit="1" customWidth="1"/>
    <col min="11" max="11" width="24.42578125" bestFit="1" customWidth="1"/>
    <col min="12" max="12" width="35.5703125" bestFit="1" customWidth="1"/>
    <col min="13" max="13" width="15.85546875" bestFit="1" customWidth="1"/>
  </cols>
  <sheetData>
    <row r="1" spans="2:13" ht="15.75" thickBot="1" x14ac:dyDescent="0.3"/>
    <row r="2" spans="2:13" ht="32.25" customHeight="1" x14ac:dyDescent="0.25">
      <c r="B2" s="533" t="s">
        <v>0</v>
      </c>
      <c r="C2" s="534"/>
      <c r="D2" s="537" t="str">
        <f>+'PTO HORNILLA'!D2</f>
        <v>PRESUPUESTO GENERAL DE OBRA CONSTRUCCION DE HORNILLAS ECOEFICIENTES EN ECOSISTEMAS DE CONSERVACION ESTRATEGICOS DE ZONA RURAL.</v>
      </c>
      <c r="E2" s="538"/>
      <c r="F2" s="538"/>
      <c r="G2" s="538"/>
      <c r="H2" s="538"/>
      <c r="I2" s="538"/>
      <c r="J2" s="538"/>
      <c r="K2" s="538"/>
      <c r="L2" s="538"/>
      <c r="M2" s="539"/>
    </row>
    <row r="3" spans="2:13" ht="15.75" x14ac:dyDescent="0.25">
      <c r="B3" s="569" t="s">
        <v>1</v>
      </c>
      <c r="C3" s="384"/>
      <c r="D3" s="385" t="s">
        <v>2</v>
      </c>
      <c r="E3" s="385"/>
      <c r="F3" s="385"/>
      <c r="G3" s="385"/>
      <c r="H3" s="385"/>
      <c r="I3" s="385"/>
      <c r="J3" s="385"/>
      <c r="K3" s="385"/>
      <c r="L3" s="385"/>
      <c r="M3" s="540"/>
    </row>
    <row r="4" spans="2:13" ht="15.75" x14ac:dyDescent="0.25">
      <c r="B4" s="31"/>
      <c r="C4" s="19"/>
      <c r="D4" s="19"/>
      <c r="E4" s="19"/>
      <c r="F4" s="19"/>
      <c r="G4" s="19"/>
      <c r="H4" s="19"/>
      <c r="I4" s="19"/>
      <c r="J4" s="19"/>
      <c r="K4" s="32"/>
      <c r="L4" s="33"/>
      <c r="M4" s="34"/>
    </row>
    <row r="5" spans="2:13" ht="15.75" x14ac:dyDescent="0.25">
      <c r="B5" s="35" t="s">
        <v>27</v>
      </c>
      <c r="C5" s="13">
        <v>2</v>
      </c>
      <c r="D5" s="589" t="str">
        <f>+'PTO HORNILLA'!C16</f>
        <v xml:space="preserve">Suministro e instalacion de escuadra en angulo de hierro de 1 1/4" x1/8 de 1,16 metos x 0.88 metros un tubo separador de 8 cm de 7/8 redondo calibre 18. peso aproximado 5.5 kilos. </v>
      </c>
      <c r="E5" s="589"/>
      <c r="F5" s="589"/>
      <c r="G5" s="589"/>
      <c r="H5" s="589"/>
      <c r="I5" s="589"/>
      <c r="J5" s="589"/>
      <c r="K5" s="590"/>
      <c r="L5" s="541" t="s">
        <v>28</v>
      </c>
      <c r="M5" s="543" t="s">
        <v>5</v>
      </c>
    </row>
    <row r="6" spans="2:13" ht="15.75" x14ac:dyDescent="0.25">
      <c r="B6" s="36" t="s">
        <v>29</v>
      </c>
      <c r="C6" s="15" t="s">
        <v>377</v>
      </c>
      <c r="D6" s="591"/>
      <c r="E6" s="592"/>
      <c r="F6" s="592"/>
      <c r="G6" s="592"/>
      <c r="H6" s="592"/>
      <c r="I6" s="592"/>
      <c r="J6" s="592"/>
      <c r="K6" s="593"/>
      <c r="L6" s="542"/>
      <c r="M6" s="544"/>
    </row>
    <row r="7" spans="2:13" ht="15.75" x14ac:dyDescent="0.25">
      <c r="B7" s="37"/>
      <c r="C7" s="38"/>
      <c r="D7" s="38"/>
      <c r="E7" s="38"/>
      <c r="F7" s="38"/>
      <c r="G7" s="38"/>
      <c r="H7" s="38"/>
      <c r="I7" s="38"/>
      <c r="J7" s="38"/>
      <c r="K7" s="38"/>
      <c r="L7" s="39"/>
      <c r="M7" s="40"/>
    </row>
    <row r="8" spans="2:13" ht="15.75" x14ac:dyDescent="0.25">
      <c r="B8" s="551" t="s">
        <v>30</v>
      </c>
      <c r="C8" s="552"/>
      <c r="D8" s="552"/>
      <c r="E8" s="552"/>
      <c r="F8" s="552"/>
      <c r="G8" s="552"/>
      <c r="H8" s="552"/>
      <c r="I8" s="552"/>
      <c r="J8" s="552"/>
      <c r="K8" s="552"/>
      <c r="L8" s="552"/>
      <c r="M8" s="553"/>
    </row>
    <row r="9" spans="2:13" ht="15.75" x14ac:dyDescent="0.25">
      <c r="B9" s="545" t="s">
        <v>31</v>
      </c>
      <c r="C9" s="562"/>
      <c r="D9" s="562"/>
      <c r="E9" s="562"/>
      <c r="F9" s="562"/>
      <c r="G9" s="562"/>
      <c r="H9" s="562"/>
      <c r="I9" s="563"/>
      <c r="J9" s="58" t="s">
        <v>5</v>
      </c>
      <c r="K9" s="4" t="s">
        <v>6</v>
      </c>
      <c r="L9" s="22" t="s">
        <v>32</v>
      </c>
      <c r="M9" s="41" t="s">
        <v>33</v>
      </c>
    </row>
    <row r="10" spans="2:13" ht="32.25" customHeight="1" x14ac:dyDescent="0.25">
      <c r="B10" s="554" t="str">
        <f>+INSUMOS!B276</f>
        <v xml:space="preserve">Escuadra en angulo de hierro de 1 1/4" x1/8 de 1,16 metos x 0.88 metros un tubo separador de 8 cm de 7/8 redondo calibre 18. peso aproximado 5.5 kilos. </v>
      </c>
      <c r="C10" s="555"/>
      <c r="D10" s="555"/>
      <c r="E10" s="555"/>
      <c r="F10" s="555"/>
      <c r="G10" s="555"/>
      <c r="H10" s="555"/>
      <c r="I10" s="556"/>
      <c r="J10" s="175" t="s">
        <v>5</v>
      </c>
      <c r="K10" s="6">
        <v>1</v>
      </c>
      <c r="L10" s="23">
        <f>+INSUMOS!D276</f>
        <v>60000</v>
      </c>
      <c r="M10" s="42">
        <f>+L10*K10</f>
        <v>60000</v>
      </c>
    </row>
    <row r="11" spans="2:13" ht="15.75" x14ac:dyDescent="0.25">
      <c r="B11" s="554"/>
      <c r="C11" s="555"/>
      <c r="D11" s="555"/>
      <c r="E11" s="555"/>
      <c r="F11" s="555"/>
      <c r="G11" s="555"/>
      <c r="H11" s="555"/>
      <c r="I11" s="556"/>
      <c r="J11" s="5"/>
      <c r="K11" s="8"/>
      <c r="L11" s="23"/>
      <c r="M11" s="42"/>
    </row>
    <row r="12" spans="2:13" ht="15.75" x14ac:dyDescent="0.25">
      <c r="B12" s="554"/>
      <c r="C12" s="555"/>
      <c r="D12" s="555"/>
      <c r="E12" s="555"/>
      <c r="F12" s="555"/>
      <c r="G12" s="555"/>
      <c r="H12" s="555"/>
      <c r="I12" s="556"/>
      <c r="J12" s="5"/>
      <c r="K12" s="8"/>
      <c r="L12" s="23"/>
      <c r="M12" s="42"/>
    </row>
    <row r="13" spans="2:13" ht="15.75" x14ac:dyDescent="0.25">
      <c r="B13" s="554"/>
      <c r="C13" s="555"/>
      <c r="D13" s="555"/>
      <c r="E13" s="555"/>
      <c r="F13" s="555"/>
      <c r="G13" s="555"/>
      <c r="H13" s="555"/>
      <c r="I13" s="556"/>
      <c r="J13" s="9"/>
      <c r="K13" s="7"/>
      <c r="L13" s="23"/>
      <c r="M13" s="42"/>
    </row>
    <row r="14" spans="2:13" ht="15.75" x14ac:dyDescent="0.25">
      <c r="B14" s="31"/>
      <c r="C14" s="19"/>
      <c r="D14" s="19"/>
      <c r="E14" s="19"/>
      <c r="F14" s="19"/>
      <c r="G14" s="19"/>
      <c r="H14" s="19"/>
      <c r="I14" s="19"/>
      <c r="J14" s="19"/>
      <c r="K14" s="32"/>
      <c r="L14" s="24" t="s">
        <v>8</v>
      </c>
      <c r="M14" s="60">
        <f>+SUM(M10:M12)</f>
        <v>60000</v>
      </c>
    </row>
    <row r="15" spans="2:13" ht="15.75" x14ac:dyDescent="0.25">
      <c r="B15" s="31"/>
      <c r="C15" s="19"/>
      <c r="D15" s="19"/>
      <c r="E15" s="19"/>
      <c r="F15" s="19"/>
      <c r="G15" s="19"/>
      <c r="H15" s="19"/>
      <c r="I15" s="19"/>
      <c r="J15" s="19"/>
      <c r="K15" s="32"/>
      <c r="L15" s="33"/>
      <c r="M15" s="34"/>
    </row>
    <row r="16" spans="2:13" ht="15.75" x14ac:dyDescent="0.25">
      <c r="B16" s="551" t="s">
        <v>34</v>
      </c>
      <c r="C16" s="552"/>
      <c r="D16" s="552"/>
      <c r="E16" s="552"/>
      <c r="F16" s="552"/>
      <c r="G16" s="552"/>
      <c r="H16" s="552"/>
      <c r="I16" s="552"/>
      <c r="J16" s="552"/>
      <c r="K16" s="552"/>
      <c r="L16" s="552"/>
      <c r="M16" s="553"/>
    </row>
    <row r="17" spans="2:13" ht="15.75" x14ac:dyDescent="0.25">
      <c r="B17" s="560" t="s">
        <v>31</v>
      </c>
      <c r="C17" s="561"/>
      <c r="D17" s="561"/>
      <c r="E17" s="561"/>
      <c r="F17" s="561"/>
      <c r="G17" s="561"/>
      <c r="H17" s="561"/>
      <c r="I17" s="561"/>
      <c r="J17" s="58" t="s">
        <v>5</v>
      </c>
      <c r="K17" s="4" t="s">
        <v>35</v>
      </c>
      <c r="L17" s="22" t="s">
        <v>32</v>
      </c>
      <c r="M17" s="41" t="s">
        <v>33</v>
      </c>
    </row>
    <row r="18" spans="2:13" ht="15.75" x14ac:dyDescent="0.25">
      <c r="B18" s="554" t="s">
        <v>36</v>
      </c>
      <c r="C18" s="555"/>
      <c r="D18" s="555"/>
      <c r="E18" s="555"/>
      <c r="F18" s="555"/>
      <c r="G18" s="555"/>
      <c r="H18" s="555"/>
      <c r="I18" s="556"/>
      <c r="J18" s="5" t="s">
        <v>37</v>
      </c>
      <c r="K18" s="10">
        <v>0.1</v>
      </c>
      <c r="L18" s="23">
        <f>+M38</f>
        <v>9426.4204900000004</v>
      </c>
      <c r="M18" s="42">
        <f>+L18*K18</f>
        <v>942.64204900000004</v>
      </c>
    </row>
    <row r="19" spans="2:13" ht="15.75" x14ac:dyDescent="0.25">
      <c r="B19" s="554"/>
      <c r="C19" s="555"/>
      <c r="D19" s="555"/>
      <c r="E19" s="555"/>
      <c r="F19" s="555"/>
      <c r="G19" s="555"/>
      <c r="H19" s="555"/>
      <c r="I19" s="556"/>
      <c r="J19" s="6"/>
      <c r="K19" s="10"/>
      <c r="L19" s="23"/>
      <c r="M19" s="42"/>
    </row>
    <row r="20" spans="2:13" ht="15.75" x14ac:dyDescent="0.25">
      <c r="B20" s="554"/>
      <c r="C20" s="555"/>
      <c r="D20" s="555"/>
      <c r="E20" s="555"/>
      <c r="F20" s="555"/>
      <c r="G20" s="555"/>
      <c r="H20" s="555"/>
      <c r="I20" s="556"/>
      <c r="J20" s="6"/>
      <c r="K20" s="10"/>
      <c r="L20" s="23"/>
      <c r="M20" s="42"/>
    </row>
    <row r="21" spans="2:13" ht="15.75" x14ac:dyDescent="0.25">
      <c r="B21" s="554"/>
      <c r="C21" s="555"/>
      <c r="D21" s="555"/>
      <c r="E21" s="555"/>
      <c r="F21" s="555"/>
      <c r="G21" s="555"/>
      <c r="H21" s="555"/>
      <c r="I21" s="556"/>
      <c r="J21" s="9"/>
      <c r="K21" s="7"/>
      <c r="L21" s="23"/>
      <c r="M21" s="42"/>
    </row>
    <row r="22" spans="2:13" ht="15.75" x14ac:dyDescent="0.25">
      <c r="B22" s="554"/>
      <c r="C22" s="555"/>
      <c r="D22" s="555"/>
      <c r="E22" s="555"/>
      <c r="F22" s="555"/>
      <c r="G22" s="555"/>
      <c r="H22" s="555"/>
      <c r="I22" s="556"/>
      <c r="J22" s="9"/>
      <c r="K22" s="7"/>
      <c r="L22" s="23"/>
      <c r="M22" s="42"/>
    </row>
    <row r="23" spans="2:13" ht="15.75" x14ac:dyDescent="0.25">
      <c r="B23" s="31"/>
      <c r="C23" s="19"/>
      <c r="D23" s="19"/>
      <c r="E23" s="19"/>
      <c r="F23" s="19"/>
      <c r="G23" s="19"/>
      <c r="H23" s="19"/>
      <c r="I23" s="19"/>
      <c r="J23" s="19"/>
      <c r="K23" s="32"/>
      <c r="L23" s="24" t="s">
        <v>8</v>
      </c>
      <c r="M23" s="43">
        <f>+M18</f>
        <v>942.64204900000004</v>
      </c>
    </row>
    <row r="24" spans="2:13" ht="15.75" x14ac:dyDescent="0.25">
      <c r="B24" s="31"/>
      <c r="C24" s="19"/>
      <c r="D24" s="19"/>
      <c r="E24" s="19"/>
      <c r="F24" s="19"/>
      <c r="G24" s="19"/>
      <c r="H24" s="19"/>
      <c r="I24" s="19"/>
      <c r="J24" s="19"/>
      <c r="K24" s="32"/>
      <c r="L24" s="33"/>
      <c r="M24" s="34"/>
    </row>
    <row r="25" spans="2:13" ht="15.75" x14ac:dyDescent="0.25">
      <c r="B25" s="557" t="s">
        <v>38</v>
      </c>
      <c r="C25" s="558"/>
      <c r="D25" s="558"/>
      <c r="E25" s="558"/>
      <c r="F25" s="558"/>
      <c r="G25" s="558"/>
      <c r="H25" s="558"/>
      <c r="I25" s="558"/>
      <c r="J25" s="558"/>
      <c r="K25" s="558"/>
      <c r="L25" s="558"/>
      <c r="M25" s="559"/>
    </row>
    <row r="26" spans="2:13" ht="15.75" x14ac:dyDescent="0.25">
      <c r="B26" s="545" t="s">
        <v>31</v>
      </c>
      <c r="C26" s="546"/>
      <c r="D26" s="546"/>
      <c r="E26" s="546"/>
      <c r="F26" s="546"/>
      <c r="G26" s="546"/>
      <c r="H26" s="547"/>
      <c r="I26" s="58" t="s">
        <v>5</v>
      </c>
      <c r="J26" s="59" t="s">
        <v>6</v>
      </c>
      <c r="K26" s="4" t="s">
        <v>53</v>
      </c>
      <c r="L26" s="22" t="s">
        <v>32</v>
      </c>
      <c r="M26" s="41" t="s">
        <v>33</v>
      </c>
    </row>
    <row r="27" spans="2:13" ht="15.75" x14ac:dyDescent="0.25">
      <c r="B27" s="586" t="str">
        <f>+INSUMOS!B268</f>
        <v>Motocarguero</v>
      </c>
      <c r="C27" s="587"/>
      <c r="D27" s="587"/>
      <c r="E27" s="587"/>
      <c r="F27" s="587"/>
      <c r="G27" s="587"/>
      <c r="H27" s="588"/>
      <c r="I27" s="186" t="s">
        <v>489</v>
      </c>
      <c r="J27" s="5">
        <v>1</v>
      </c>
      <c r="K27" s="5">
        <v>11</v>
      </c>
      <c r="L27" s="25">
        <f>+INSUMOS!D268</f>
        <v>30000</v>
      </c>
      <c r="M27" s="44">
        <f>+L27/K27</f>
        <v>2727.2727272727275</v>
      </c>
    </row>
    <row r="28" spans="2:13" ht="15.75" x14ac:dyDescent="0.25">
      <c r="B28" s="548"/>
      <c r="C28" s="549"/>
      <c r="D28" s="549"/>
      <c r="E28" s="549"/>
      <c r="F28" s="549"/>
      <c r="G28" s="549"/>
      <c r="H28" s="550"/>
      <c r="I28" s="14"/>
      <c r="J28" s="5"/>
      <c r="K28" s="5"/>
      <c r="L28" s="25"/>
      <c r="M28" s="44"/>
    </row>
    <row r="29" spans="2:13" ht="15.75" x14ac:dyDescent="0.25">
      <c r="B29" s="548"/>
      <c r="C29" s="549"/>
      <c r="D29" s="549"/>
      <c r="E29" s="549"/>
      <c r="F29" s="549"/>
      <c r="G29" s="549"/>
      <c r="H29" s="550"/>
      <c r="I29" s="14"/>
      <c r="J29" s="9"/>
      <c r="K29" s="7"/>
      <c r="L29" s="23"/>
      <c r="M29" s="42"/>
    </row>
    <row r="30" spans="2:13" ht="15.75" x14ac:dyDescent="0.25">
      <c r="B30" s="548"/>
      <c r="C30" s="549"/>
      <c r="D30" s="549"/>
      <c r="E30" s="549"/>
      <c r="F30" s="549"/>
      <c r="G30" s="549"/>
      <c r="H30" s="550"/>
      <c r="I30" s="14"/>
      <c r="J30" s="9"/>
      <c r="K30" s="7"/>
      <c r="L30" s="23"/>
      <c r="M30" s="42"/>
    </row>
    <row r="31" spans="2:13" ht="15.75" x14ac:dyDescent="0.25">
      <c r="B31" s="31"/>
      <c r="C31" s="19"/>
      <c r="D31" s="19"/>
      <c r="E31" s="19"/>
      <c r="F31" s="19"/>
      <c r="G31" s="19"/>
      <c r="H31" s="19"/>
      <c r="I31" s="19"/>
      <c r="J31" s="19"/>
      <c r="K31" s="32"/>
      <c r="L31" s="24" t="s">
        <v>8</v>
      </c>
      <c r="M31" s="43">
        <f>+M27</f>
        <v>2727.2727272727275</v>
      </c>
    </row>
    <row r="32" spans="2:13" ht="15.75" x14ac:dyDescent="0.25">
      <c r="B32" s="31"/>
      <c r="C32" s="19"/>
      <c r="D32" s="19"/>
      <c r="E32" s="19"/>
      <c r="F32" s="19"/>
      <c r="G32" s="19"/>
      <c r="H32" s="19"/>
      <c r="I32" s="19"/>
      <c r="J32" s="19"/>
      <c r="K32" s="32"/>
      <c r="L32" s="33"/>
      <c r="M32" s="34"/>
    </row>
    <row r="33" spans="2:14" ht="15.75" x14ac:dyDescent="0.25">
      <c r="B33" s="577" t="s">
        <v>40</v>
      </c>
      <c r="C33" s="578"/>
      <c r="D33" s="578"/>
      <c r="E33" s="578"/>
      <c r="F33" s="578"/>
      <c r="G33" s="578"/>
      <c r="H33" s="578"/>
      <c r="I33" s="578"/>
      <c r="J33" s="578"/>
      <c r="K33" s="578"/>
      <c r="L33" s="578"/>
      <c r="M33" s="579"/>
    </row>
    <row r="34" spans="2:14" ht="31.5" x14ac:dyDescent="0.25">
      <c r="B34" s="545" t="s">
        <v>4</v>
      </c>
      <c r="C34" s="546"/>
      <c r="D34" s="546"/>
      <c r="E34" s="546"/>
      <c r="F34" s="546"/>
      <c r="G34" s="546"/>
      <c r="H34" s="547"/>
      <c r="I34" s="59" t="s">
        <v>5</v>
      </c>
      <c r="J34" s="59" t="s">
        <v>6</v>
      </c>
      <c r="K34" s="59" t="s">
        <v>35</v>
      </c>
      <c r="L34" s="26" t="s">
        <v>41</v>
      </c>
      <c r="M34" s="45" t="s">
        <v>33</v>
      </c>
    </row>
    <row r="35" spans="2:14" ht="15.75" x14ac:dyDescent="0.25">
      <c r="B35" s="580" t="str">
        <f>+'M DE OBRA'!B38:F38</f>
        <v>Cuadrilla 5: 1 OfcA + 1 AyuA</v>
      </c>
      <c r="C35" s="581"/>
      <c r="D35" s="581"/>
      <c r="E35" s="581"/>
      <c r="F35" s="581"/>
      <c r="G35" s="581"/>
      <c r="H35" s="582"/>
      <c r="I35" s="12" t="s">
        <v>491</v>
      </c>
      <c r="J35" s="46">
        <v>1</v>
      </c>
      <c r="K35" s="188">
        <v>0.05</v>
      </c>
      <c r="L35" s="27">
        <f>+'M DE OBRA'!M38</f>
        <v>188528.40979999999</v>
      </c>
      <c r="M35" s="47">
        <f>+L35*K35</f>
        <v>9426.4204900000004</v>
      </c>
    </row>
    <row r="36" spans="2:14" ht="15.75" x14ac:dyDescent="0.25">
      <c r="B36" s="574"/>
      <c r="C36" s="575"/>
      <c r="D36" s="575"/>
      <c r="E36" s="575"/>
      <c r="F36" s="575"/>
      <c r="G36" s="575"/>
      <c r="H36" s="576"/>
      <c r="I36" s="6"/>
      <c r="J36" s="5"/>
      <c r="K36" s="7"/>
      <c r="L36" s="28"/>
      <c r="M36" s="42"/>
    </row>
    <row r="37" spans="2:14" ht="15.75" x14ac:dyDescent="0.25">
      <c r="B37" s="574"/>
      <c r="C37" s="575"/>
      <c r="D37" s="575"/>
      <c r="E37" s="575"/>
      <c r="F37" s="575"/>
      <c r="G37" s="575"/>
      <c r="H37" s="576"/>
      <c r="I37" s="9"/>
      <c r="J37" s="9"/>
      <c r="K37" s="7"/>
      <c r="L37" s="23"/>
      <c r="M37" s="42"/>
    </row>
    <row r="38" spans="2:14" ht="15.75" x14ac:dyDescent="0.25">
      <c r="B38" s="31"/>
      <c r="C38" s="19"/>
      <c r="D38" s="19"/>
      <c r="E38" s="19"/>
      <c r="F38" s="19"/>
      <c r="G38" s="19"/>
      <c r="H38" s="19"/>
      <c r="I38" s="19"/>
      <c r="J38" s="19"/>
      <c r="K38" s="32"/>
      <c r="L38" s="24" t="s">
        <v>8</v>
      </c>
      <c r="M38" s="43">
        <f>+M35</f>
        <v>9426.4204900000004</v>
      </c>
    </row>
    <row r="39" spans="2:14" ht="15.75" x14ac:dyDescent="0.25">
      <c r="B39" s="31"/>
      <c r="C39" s="19"/>
      <c r="D39" s="19"/>
      <c r="E39" s="19"/>
      <c r="F39" s="19"/>
      <c r="G39" s="19"/>
      <c r="H39" s="19"/>
      <c r="I39" s="19"/>
      <c r="J39" s="19"/>
      <c r="K39" s="32"/>
      <c r="L39" s="33"/>
      <c r="M39" s="34"/>
    </row>
    <row r="40" spans="2:14" ht="15.75" x14ac:dyDescent="0.25">
      <c r="B40" s="31"/>
      <c r="C40" s="38"/>
      <c r="D40" s="38"/>
      <c r="E40" s="38"/>
      <c r="F40" s="38"/>
      <c r="G40" s="38"/>
      <c r="H40" s="38"/>
      <c r="I40" s="38"/>
      <c r="J40" s="17"/>
      <c r="K40" s="16" t="s">
        <v>43</v>
      </c>
      <c r="L40" s="29"/>
      <c r="M40" s="48">
        <f>+M23+M14+M31+M38</f>
        <v>73096.335266272727</v>
      </c>
      <c r="N40">
        <v>42390</v>
      </c>
    </row>
    <row r="41" spans="2:14" ht="15.75" x14ac:dyDescent="0.25">
      <c r="B41" s="49"/>
      <c r="C41" s="38"/>
      <c r="D41" s="38"/>
      <c r="E41" s="38"/>
      <c r="F41" s="38"/>
      <c r="G41" s="38"/>
      <c r="H41" s="38"/>
      <c r="I41" s="38"/>
      <c r="J41" s="567" t="s">
        <v>44</v>
      </c>
      <c r="K41" s="568"/>
      <c r="L41" s="118">
        <v>0.22</v>
      </c>
      <c r="M41" s="50">
        <f>+M40*L41</f>
        <v>16081.193758580001</v>
      </c>
      <c r="N41" s="189">
        <f>+M40-N40</f>
        <v>30706.335266272727</v>
      </c>
    </row>
    <row r="42" spans="2:14" ht="15.75" x14ac:dyDescent="0.25">
      <c r="B42" s="49"/>
      <c r="C42" s="38"/>
      <c r="D42" s="38"/>
      <c r="E42" s="38"/>
      <c r="F42" s="38"/>
      <c r="G42" s="38"/>
      <c r="H42" s="38"/>
      <c r="I42" s="38"/>
      <c r="J42" s="567" t="s">
        <v>45</v>
      </c>
      <c r="K42" s="568"/>
      <c r="L42" s="118">
        <v>0.01</v>
      </c>
      <c r="M42" s="50">
        <f>+M40*L42</f>
        <v>730.96335266272729</v>
      </c>
      <c r="N42" s="189">
        <f>+N40-N41</f>
        <v>11683.664733727273</v>
      </c>
    </row>
    <row r="43" spans="2:14" ht="15.75" x14ac:dyDescent="0.25">
      <c r="B43" s="49"/>
      <c r="C43" s="38"/>
      <c r="D43" s="38"/>
      <c r="E43" s="38"/>
      <c r="F43" s="38"/>
      <c r="G43" s="38"/>
      <c r="H43" s="38"/>
      <c r="I43" s="38"/>
      <c r="J43" s="567" t="s">
        <v>46</v>
      </c>
      <c r="K43" s="568"/>
      <c r="L43" s="118">
        <v>0.05</v>
      </c>
      <c r="M43" s="50">
        <f>+M40*L43</f>
        <v>3654.8167633136363</v>
      </c>
    </row>
    <row r="44" spans="2:14" ht="15.75" x14ac:dyDescent="0.25">
      <c r="B44" s="31"/>
      <c r="C44" s="19"/>
      <c r="D44" s="38"/>
      <c r="E44" s="38"/>
      <c r="F44" s="38"/>
      <c r="G44" s="38"/>
      <c r="H44" s="38"/>
      <c r="I44" s="38"/>
      <c r="J44" s="567" t="s">
        <v>47</v>
      </c>
      <c r="K44" s="568"/>
      <c r="L44" s="573"/>
      <c r="M44" s="50">
        <f>+SUM(M41:M43)</f>
        <v>20466.973874556363</v>
      </c>
    </row>
    <row r="45" spans="2:14" ht="15.75" x14ac:dyDescent="0.25">
      <c r="B45" s="49"/>
      <c r="C45" s="38"/>
      <c r="D45" s="38"/>
      <c r="E45" s="38"/>
      <c r="F45" s="38"/>
      <c r="G45" s="38"/>
      <c r="H45" s="38"/>
      <c r="I45" s="38"/>
      <c r="J45" s="570" t="s">
        <v>48</v>
      </c>
      <c r="K45" s="571"/>
      <c r="L45" s="572"/>
      <c r="M45" s="51">
        <f>+M40+M44</f>
        <v>93563.309140829093</v>
      </c>
    </row>
    <row r="46" spans="2:14" ht="15.75" x14ac:dyDescent="0.25">
      <c r="B46" s="52"/>
      <c r="C46" s="53"/>
      <c r="D46" s="53"/>
      <c r="E46" s="53"/>
      <c r="F46" s="53"/>
      <c r="G46" s="53"/>
      <c r="H46" s="53"/>
      <c r="I46" s="53"/>
      <c r="J46" s="53"/>
      <c r="K46" s="53"/>
      <c r="L46" s="54"/>
      <c r="M46" s="55"/>
    </row>
    <row r="47" spans="2:14" x14ac:dyDescent="0.25">
      <c r="B47" s="564" t="s">
        <v>49</v>
      </c>
      <c r="C47" s="565"/>
      <c r="D47" s="565"/>
      <c r="E47" s="565"/>
      <c r="F47" s="565"/>
      <c r="G47" s="565"/>
      <c r="H47" s="565"/>
      <c r="I47" s="565"/>
      <c r="J47" s="565"/>
      <c r="K47" s="565"/>
      <c r="L47" s="565"/>
      <c r="M47" s="566"/>
    </row>
    <row r="48" spans="2:14" ht="15.75" x14ac:dyDescent="0.25">
      <c r="B48" s="2"/>
      <c r="C48" s="56"/>
      <c r="D48" s="56"/>
      <c r="E48" s="56"/>
      <c r="F48" s="56"/>
      <c r="G48" s="56"/>
      <c r="H48" s="56"/>
      <c r="I48" s="56"/>
      <c r="J48" s="56"/>
      <c r="K48" s="56"/>
      <c r="L48" s="57"/>
      <c r="M48" s="1"/>
    </row>
    <row r="49" spans="2:13" ht="15.75" x14ac:dyDescent="0.25">
      <c r="B49" s="2"/>
      <c r="C49" s="56"/>
      <c r="D49" s="56"/>
      <c r="E49" s="56"/>
      <c r="F49" s="56"/>
      <c r="G49" s="56"/>
      <c r="H49" s="56"/>
      <c r="I49" s="56"/>
      <c r="J49" s="56"/>
      <c r="K49" s="56"/>
      <c r="L49" s="57"/>
      <c r="M49" s="1"/>
    </row>
    <row r="50" spans="2:13" x14ac:dyDescent="0.25">
      <c r="B50" s="532" t="s">
        <v>50</v>
      </c>
      <c r="C50" s="344"/>
      <c r="D50" s="344"/>
      <c r="E50" s="344"/>
      <c r="F50" s="344"/>
      <c r="G50" s="344"/>
      <c r="H50" s="344"/>
      <c r="I50" s="344" t="s">
        <v>531</v>
      </c>
      <c r="J50" s="344"/>
      <c r="K50" s="344"/>
      <c r="L50" s="344"/>
      <c r="M50" s="530"/>
    </row>
    <row r="51" spans="2:13" x14ac:dyDescent="0.25">
      <c r="B51" s="532" t="s">
        <v>537</v>
      </c>
      <c r="C51" s="344"/>
      <c r="D51" s="344"/>
      <c r="E51" s="344"/>
      <c r="F51" s="344"/>
      <c r="G51" s="344"/>
      <c r="H51" s="344"/>
      <c r="I51" s="344" t="s">
        <v>532</v>
      </c>
      <c r="J51" s="344"/>
      <c r="K51" s="344"/>
      <c r="L51" s="344"/>
      <c r="M51" s="530"/>
    </row>
    <row r="52" spans="2:13" ht="15.75" thickBot="1" x14ac:dyDescent="0.3">
      <c r="B52" s="528" t="s">
        <v>26</v>
      </c>
      <c r="C52" s="529"/>
      <c r="D52" s="529"/>
      <c r="E52" s="529"/>
      <c r="F52" s="529"/>
      <c r="G52" s="529"/>
      <c r="H52" s="529"/>
      <c r="I52" s="529" t="s">
        <v>26</v>
      </c>
      <c r="J52" s="529"/>
      <c r="K52" s="529"/>
      <c r="L52" s="529"/>
      <c r="M52" s="531"/>
    </row>
  </sheetData>
  <mergeCells count="43">
    <mergeCell ref="B50:H50"/>
    <mergeCell ref="I50:M50"/>
    <mergeCell ref="B51:H51"/>
    <mergeCell ref="I51:M51"/>
    <mergeCell ref="B52:H52"/>
    <mergeCell ref="I52:M52"/>
    <mergeCell ref="B47:M47"/>
    <mergeCell ref="B30:H30"/>
    <mergeCell ref="B33:M33"/>
    <mergeCell ref="B34:H34"/>
    <mergeCell ref="B35:H35"/>
    <mergeCell ref="B36:H36"/>
    <mergeCell ref="B37:H37"/>
    <mergeCell ref="J41:K41"/>
    <mergeCell ref="J42:K42"/>
    <mergeCell ref="J43:K43"/>
    <mergeCell ref="J44:L44"/>
    <mergeCell ref="J45:L45"/>
    <mergeCell ref="B29:H29"/>
    <mergeCell ref="B16:M16"/>
    <mergeCell ref="B17:I17"/>
    <mergeCell ref="B18:I18"/>
    <mergeCell ref="B19:I19"/>
    <mergeCell ref="B20:I20"/>
    <mergeCell ref="B21:I21"/>
    <mergeCell ref="B22:I22"/>
    <mergeCell ref="B25:M25"/>
    <mergeCell ref="B26:H26"/>
    <mergeCell ref="B27:H27"/>
    <mergeCell ref="B28:H28"/>
    <mergeCell ref="B13:I13"/>
    <mergeCell ref="B2:C2"/>
    <mergeCell ref="D2:M2"/>
    <mergeCell ref="B3:C3"/>
    <mergeCell ref="D3:M3"/>
    <mergeCell ref="D5:K6"/>
    <mergeCell ref="L5:L6"/>
    <mergeCell ref="M5:M6"/>
    <mergeCell ref="B8:M8"/>
    <mergeCell ref="B9:I9"/>
    <mergeCell ref="B10:I10"/>
    <mergeCell ref="B11:I11"/>
    <mergeCell ref="B12:I12"/>
  </mergeCells>
  <pageMargins left="0.25" right="0.25" top="0.75" bottom="0.75" header="0.3" footer="0.3"/>
  <pageSetup paperSize="9" scale="5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5"/>
    <pageSetUpPr fitToPage="1"/>
  </sheetPr>
  <dimension ref="B1:N52"/>
  <sheetViews>
    <sheetView view="pageBreakPreview" topLeftCell="A13" zoomScale="60" zoomScaleNormal="100" workbookViewId="0">
      <selection activeCell="B50" sqref="B50:M52"/>
    </sheetView>
  </sheetViews>
  <sheetFormatPr baseColWidth="10" defaultRowHeight="15" x14ac:dyDescent="0.25"/>
  <cols>
    <col min="3" max="3" width="11.5703125" bestFit="1" customWidth="1"/>
    <col min="10" max="10" width="9.42578125" bestFit="1" customWidth="1"/>
    <col min="11" max="11" width="24.42578125" bestFit="1" customWidth="1"/>
    <col min="12" max="12" width="35.5703125" bestFit="1" customWidth="1"/>
    <col min="13" max="13" width="16.85546875" bestFit="1" customWidth="1"/>
  </cols>
  <sheetData>
    <row r="1" spans="2:13" ht="15.75" thickBot="1" x14ac:dyDescent="0.3"/>
    <row r="2" spans="2:13" ht="30.75" customHeight="1" x14ac:dyDescent="0.25">
      <c r="B2" s="533" t="s">
        <v>0</v>
      </c>
      <c r="C2" s="534"/>
      <c r="D2" s="537" t="str">
        <f>+'PTO HORNILLA'!D2</f>
        <v>PRESUPUESTO GENERAL DE OBRA CONSTRUCCION DE HORNILLAS ECOEFICIENTES EN ECOSISTEMAS DE CONSERVACION ESTRATEGICOS DE ZONA RURAL.</v>
      </c>
      <c r="E2" s="538"/>
      <c r="F2" s="538"/>
      <c r="G2" s="538"/>
      <c r="H2" s="538"/>
      <c r="I2" s="538"/>
      <c r="J2" s="538"/>
      <c r="K2" s="538"/>
      <c r="L2" s="538"/>
      <c r="M2" s="539"/>
    </row>
    <row r="3" spans="2:13" ht="15.75" x14ac:dyDescent="0.25">
      <c r="B3" s="569" t="s">
        <v>1</v>
      </c>
      <c r="C3" s="384"/>
      <c r="D3" s="385" t="s">
        <v>2</v>
      </c>
      <c r="E3" s="385"/>
      <c r="F3" s="385"/>
      <c r="G3" s="385"/>
      <c r="H3" s="385"/>
      <c r="I3" s="385"/>
      <c r="J3" s="385"/>
      <c r="K3" s="385"/>
      <c r="L3" s="385"/>
      <c r="M3" s="540"/>
    </row>
    <row r="4" spans="2:13" ht="15.75" x14ac:dyDescent="0.25">
      <c r="B4" s="31"/>
      <c r="C4" s="19"/>
      <c r="D4" s="19"/>
      <c r="E4" s="19"/>
      <c r="F4" s="19"/>
      <c r="G4" s="19"/>
      <c r="H4" s="19"/>
      <c r="I4" s="19"/>
      <c r="J4" s="19"/>
      <c r="K4" s="32"/>
      <c r="L4" s="33"/>
      <c r="M4" s="34"/>
    </row>
    <row r="5" spans="2:13" ht="15.75" x14ac:dyDescent="0.25">
      <c r="B5" s="35" t="s">
        <v>27</v>
      </c>
      <c r="C5" s="13">
        <v>2</v>
      </c>
      <c r="D5" s="589" t="str">
        <f>+'PTO HORNILLA'!C17</f>
        <v>Suministro e instalacion de chimenea cilindro en lámina galvanizada calibre 20 de 12 cm de diámetro x 2.5 metros de tiro. Incluye gorro chino  de chimenea : construido en  lamina galvanizada calibre 20, y soportado con 3 varillas de 1/4 por 25 cm,  diámetro 35 cm, las varillas deber ir unidas entre si, con un aro en lamina calibre 18, con orificios de sujecion en los estremos para tornillos de 1,5 pulgadas por 1/4 de diametro con su respectiva tuerca.</v>
      </c>
      <c r="E5" s="589"/>
      <c r="F5" s="589"/>
      <c r="G5" s="589"/>
      <c r="H5" s="589"/>
      <c r="I5" s="589"/>
      <c r="J5" s="589"/>
      <c r="K5" s="590"/>
      <c r="L5" s="541" t="s">
        <v>28</v>
      </c>
      <c r="M5" s="543" t="s">
        <v>5</v>
      </c>
    </row>
    <row r="6" spans="2:13" ht="68.25" customHeight="1" x14ac:dyDescent="0.25">
      <c r="B6" s="36" t="s">
        <v>29</v>
      </c>
      <c r="C6" s="15" t="s">
        <v>378</v>
      </c>
      <c r="D6" s="591"/>
      <c r="E6" s="592"/>
      <c r="F6" s="592"/>
      <c r="G6" s="592"/>
      <c r="H6" s="592"/>
      <c r="I6" s="592"/>
      <c r="J6" s="592"/>
      <c r="K6" s="593"/>
      <c r="L6" s="542"/>
      <c r="M6" s="544"/>
    </row>
    <row r="7" spans="2:13" ht="15.75" x14ac:dyDescent="0.25">
      <c r="B7" s="37"/>
      <c r="C7" s="38"/>
      <c r="D7" s="38"/>
      <c r="E7" s="38"/>
      <c r="F7" s="38"/>
      <c r="G7" s="38"/>
      <c r="H7" s="38"/>
      <c r="I7" s="38"/>
      <c r="J7" s="38"/>
      <c r="K7" s="38"/>
      <c r="L7" s="39"/>
      <c r="M7" s="40"/>
    </row>
    <row r="8" spans="2:13" ht="15.75" x14ac:dyDescent="0.25">
      <c r="B8" s="551" t="s">
        <v>30</v>
      </c>
      <c r="C8" s="552"/>
      <c r="D8" s="552"/>
      <c r="E8" s="552"/>
      <c r="F8" s="552"/>
      <c r="G8" s="552"/>
      <c r="H8" s="552"/>
      <c r="I8" s="552"/>
      <c r="J8" s="552"/>
      <c r="K8" s="552"/>
      <c r="L8" s="552"/>
      <c r="M8" s="553"/>
    </row>
    <row r="9" spans="2:13" ht="15.75" x14ac:dyDescent="0.25">
      <c r="B9" s="545" t="s">
        <v>31</v>
      </c>
      <c r="C9" s="562"/>
      <c r="D9" s="562"/>
      <c r="E9" s="562"/>
      <c r="F9" s="562"/>
      <c r="G9" s="562"/>
      <c r="H9" s="562"/>
      <c r="I9" s="563"/>
      <c r="J9" s="58" t="s">
        <v>5</v>
      </c>
      <c r="K9" s="4" t="s">
        <v>6</v>
      </c>
      <c r="L9" s="22" t="s">
        <v>32</v>
      </c>
      <c r="M9" s="41" t="s">
        <v>33</v>
      </c>
    </row>
    <row r="10" spans="2:13" ht="15.75" x14ac:dyDescent="0.25">
      <c r="B10" s="554" t="str">
        <f>+INSUMOS!B277</f>
        <v xml:space="preserve">Chimenea cilindro en lámina galvanizada calibre 20 de 12 cm de diámetro x 2.77 metros de tiro. </v>
      </c>
      <c r="C10" s="555"/>
      <c r="D10" s="555"/>
      <c r="E10" s="555"/>
      <c r="F10" s="555"/>
      <c r="G10" s="555"/>
      <c r="H10" s="555"/>
      <c r="I10" s="556"/>
      <c r="J10" s="175" t="s">
        <v>5</v>
      </c>
      <c r="K10" s="176">
        <v>1</v>
      </c>
      <c r="L10" s="177">
        <f>+INSUMOS!D277</f>
        <v>100000</v>
      </c>
      <c r="M10" s="178">
        <f>+L10*K10</f>
        <v>100000</v>
      </c>
    </row>
    <row r="11" spans="2:13" ht="62.25" customHeight="1" x14ac:dyDescent="0.25">
      <c r="B11" s="554" t="str">
        <f>+INSUMOS!B278</f>
        <v>Gorro chino  de chimenea : construido en  lamina galvanizada calibre 20, y soportado con 3 varillas de 1/4 por 25 cm,  diámetro 35 cm, las varillas deber ir unidas entre si, con un aro en lamina calibre 18, con orificios de sujecion en los estremos para tornillos de 1,5 pulgadas por 1/4 de diametro con su respectiva tuerca.</v>
      </c>
      <c r="C11" s="555"/>
      <c r="D11" s="555"/>
      <c r="E11" s="555"/>
      <c r="F11" s="555"/>
      <c r="G11" s="555"/>
      <c r="H11" s="555"/>
      <c r="I11" s="556"/>
      <c r="J11" s="175" t="s">
        <v>5</v>
      </c>
      <c r="K11" s="176">
        <v>1</v>
      </c>
      <c r="L11" s="177">
        <f>+INSUMOS!D278</f>
        <v>50000</v>
      </c>
      <c r="M11" s="178">
        <f>+L11*K11</f>
        <v>50000</v>
      </c>
    </row>
    <row r="12" spans="2:13" ht="15.75" x14ac:dyDescent="0.25">
      <c r="B12" s="554"/>
      <c r="C12" s="555"/>
      <c r="D12" s="555"/>
      <c r="E12" s="555"/>
      <c r="F12" s="555"/>
      <c r="G12" s="555"/>
      <c r="H12" s="555"/>
      <c r="I12" s="556"/>
      <c r="J12" s="5"/>
      <c r="K12" s="8"/>
      <c r="L12" s="23"/>
      <c r="M12" s="42"/>
    </row>
    <row r="13" spans="2:13" ht="15.75" x14ac:dyDescent="0.25">
      <c r="B13" s="554"/>
      <c r="C13" s="555"/>
      <c r="D13" s="555"/>
      <c r="E13" s="555"/>
      <c r="F13" s="555"/>
      <c r="G13" s="555"/>
      <c r="H13" s="555"/>
      <c r="I13" s="556"/>
      <c r="J13" s="9"/>
      <c r="K13" s="7"/>
      <c r="L13" s="23"/>
      <c r="M13" s="42"/>
    </row>
    <row r="14" spans="2:13" ht="15.75" x14ac:dyDescent="0.25">
      <c r="B14" s="31"/>
      <c r="C14" s="19"/>
      <c r="D14" s="19"/>
      <c r="E14" s="19"/>
      <c r="F14" s="19"/>
      <c r="G14" s="19"/>
      <c r="H14" s="19"/>
      <c r="I14" s="19"/>
      <c r="J14" s="19"/>
      <c r="K14" s="32"/>
      <c r="L14" s="24" t="s">
        <v>8</v>
      </c>
      <c r="M14" s="60">
        <f>+SUM(M10:M12)</f>
        <v>150000</v>
      </c>
    </row>
    <row r="15" spans="2:13" ht="15.75" x14ac:dyDescent="0.25">
      <c r="B15" s="31"/>
      <c r="C15" s="19"/>
      <c r="D15" s="19"/>
      <c r="E15" s="19"/>
      <c r="F15" s="19"/>
      <c r="G15" s="19"/>
      <c r="H15" s="19"/>
      <c r="I15" s="19"/>
      <c r="J15" s="19"/>
      <c r="K15" s="32"/>
      <c r="L15" s="33"/>
      <c r="M15" s="34"/>
    </row>
    <row r="16" spans="2:13" ht="15.75" x14ac:dyDescent="0.25">
      <c r="B16" s="551" t="s">
        <v>34</v>
      </c>
      <c r="C16" s="552"/>
      <c r="D16" s="552"/>
      <c r="E16" s="552"/>
      <c r="F16" s="552"/>
      <c r="G16" s="552"/>
      <c r="H16" s="552"/>
      <c r="I16" s="552"/>
      <c r="J16" s="552"/>
      <c r="K16" s="552"/>
      <c r="L16" s="552"/>
      <c r="M16" s="553"/>
    </row>
    <row r="17" spans="2:13" ht="15.75" x14ac:dyDescent="0.25">
      <c r="B17" s="560" t="s">
        <v>31</v>
      </c>
      <c r="C17" s="561"/>
      <c r="D17" s="561"/>
      <c r="E17" s="561"/>
      <c r="F17" s="561"/>
      <c r="G17" s="561"/>
      <c r="H17" s="561"/>
      <c r="I17" s="561"/>
      <c r="J17" s="58" t="s">
        <v>5</v>
      </c>
      <c r="K17" s="4" t="s">
        <v>35</v>
      </c>
      <c r="L17" s="22" t="s">
        <v>32</v>
      </c>
      <c r="M17" s="41" t="s">
        <v>33</v>
      </c>
    </row>
    <row r="18" spans="2:13" ht="15.75" x14ac:dyDescent="0.25">
      <c r="B18" s="554" t="s">
        <v>36</v>
      </c>
      <c r="C18" s="555"/>
      <c r="D18" s="555"/>
      <c r="E18" s="555"/>
      <c r="F18" s="555"/>
      <c r="G18" s="555"/>
      <c r="H18" s="555"/>
      <c r="I18" s="556"/>
      <c r="J18" s="5" t="s">
        <v>37</v>
      </c>
      <c r="K18" s="10">
        <v>0.1</v>
      </c>
      <c r="L18" s="23">
        <f>+M38</f>
        <v>15082.272784000001</v>
      </c>
      <c r="M18" s="42">
        <f>+L18*K18</f>
        <v>1508.2272784000002</v>
      </c>
    </row>
    <row r="19" spans="2:13" ht="15.75" x14ac:dyDescent="0.25">
      <c r="B19" s="554"/>
      <c r="C19" s="555"/>
      <c r="D19" s="555"/>
      <c r="E19" s="555"/>
      <c r="F19" s="555"/>
      <c r="G19" s="555"/>
      <c r="H19" s="555"/>
      <c r="I19" s="556"/>
      <c r="J19" s="6"/>
      <c r="K19" s="10"/>
      <c r="L19" s="23"/>
      <c r="M19" s="42"/>
    </row>
    <row r="20" spans="2:13" ht="15.75" x14ac:dyDescent="0.25">
      <c r="B20" s="554"/>
      <c r="C20" s="555"/>
      <c r="D20" s="555"/>
      <c r="E20" s="555"/>
      <c r="F20" s="555"/>
      <c r="G20" s="555"/>
      <c r="H20" s="555"/>
      <c r="I20" s="556"/>
      <c r="J20" s="6"/>
      <c r="K20" s="10"/>
      <c r="L20" s="23"/>
      <c r="M20" s="42"/>
    </row>
    <row r="21" spans="2:13" ht="15.75" x14ac:dyDescent="0.25">
      <c r="B21" s="554"/>
      <c r="C21" s="555"/>
      <c r="D21" s="555"/>
      <c r="E21" s="555"/>
      <c r="F21" s="555"/>
      <c r="G21" s="555"/>
      <c r="H21" s="555"/>
      <c r="I21" s="556"/>
      <c r="J21" s="9"/>
      <c r="K21" s="7"/>
      <c r="L21" s="23"/>
      <c r="M21" s="42"/>
    </row>
    <row r="22" spans="2:13" ht="15.75" x14ac:dyDescent="0.25">
      <c r="B22" s="554"/>
      <c r="C22" s="555"/>
      <c r="D22" s="555"/>
      <c r="E22" s="555"/>
      <c r="F22" s="555"/>
      <c r="G22" s="555"/>
      <c r="H22" s="555"/>
      <c r="I22" s="556"/>
      <c r="J22" s="9"/>
      <c r="K22" s="7"/>
      <c r="L22" s="23"/>
      <c r="M22" s="42"/>
    </row>
    <row r="23" spans="2:13" ht="15.75" x14ac:dyDescent="0.25">
      <c r="B23" s="31"/>
      <c r="C23" s="19"/>
      <c r="D23" s="19"/>
      <c r="E23" s="19"/>
      <c r="F23" s="19"/>
      <c r="G23" s="19"/>
      <c r="H23" s="19"/>
      <c r="I23" s="19"/>
      <c r="J23" s="19"/>
      <c r="K23" s="32"/>
      <c r="L23" s="24" t="s">
        <v>8</v>
      </c>
      <c r="M23" s="43">
        <f>+M18</f>
        <v>1508.2272784000002</v>
      </c>
    </row>
    <row r="24" spans="2:13" ht="15.75" x14ac:dyDescent="0.25">
      <c r="B24" s="31"/>
      <c r="C24" s="19"/>
      <c r="D24" s="19"/>
      <c r="E24" s="19"/>
      <c r="F24" s="19"/>
      <c r="G24" s="19"/>
      <c r="H24" s="19"/>
      <c r="I24" s="19"/>
      <c r="J24" s="19"/>
      <c r="K24" s="32"/>
      <c r="L24" s="33"/>
      <c r="M24" s="34"/>
    </row>
    <row r="25" spans="2:13" ht="15.75" x14ac:dyDescent="0.25">
      <c r="B25" s="557" t="s">
        <v>38</v>
      </c>
      <c r="C25" s="558"/>
      <c r="D25" s="558"/>
      <c r="E25" s="558"/>
      <c r="F25" s="558"/>
      <c r="G25" s="558"/>
      <c r="H25" s="558"/>
      <c r="I25" s="558"/>
      <c r="J25" s="558"/>
      <c r="K25" s="558"/>
      <c r="L25" s="558"/>
      <c r="M25" s="559"/>
    </row>
    <row r="26" spans="2:13" ht="15.75" x14ac:dyDescent="0.25">
      <c r="B26" s="545" t="s">
        <v>31</v>
      </c>
      <c r="C26" s="546"/>
      <c r="D26" s="546"/>
      <c r="E26" s="546"/>
      <c r="F26" s="546"/>
      <c r="G26" s="546"/>
      <c r="H26" s="547"/>
      <c r="I26" s="58" t="s">
        <v>5</v>
      </c>
      <c r="J26" s="59" t="s">
        <v>6</v>
      </c>
      <c r="K26" s="4" t="s">
        <v>53</v>
      </c>
      <c r="L26" s="22" t="s">
        <v>32</v>
      </c>
      <c r="M26" s="41" t="s">
        <v>33</v>
      </c>
    </row>
    <row r="27" spans="2:13" ht="15.75" x14ac:dyDescent="0.25">
      <c r="B27" s="586" t="str">
        <f>+INSUMOS!B268</f>
        <v>Motocarguero</v>
      </c>
      <c r="C27" s="587"/>
      <c r="D27" s="587"/>
      <c r="E27" s="587"/>
      <c r="F27" s="587"/>
      <c r="G27" s="587"/>
      <c r="H27" s="588"/>
      <c r="I27" s="186" t="s">
        <v>489</v>
      </c>
      <c r="J27" s="5">
        <v>1</v>
      </c>
      <c r="K27" s="5">
        <v>11</v>
      </c>
      <c r="L27" s="25">
        <f>+INSUMOS!D268</f>
        <v>30000</v>
      </c>
      <c r="M27" s="44">
        <f>+L27/K27</f>
        <v>2727.2727272727275</v>
      </c>
    </row>
    <row r="28" spans="2:13" ht="15.75" x14ac:dyDescent="0.25">
      <c r="B28" s="548"/>
      <c r="C28" s="549"/>
      <c r="D28" s="549"/>
      <c r="E28" s="549"/>
      <c r="F28" s="549"/>
      <c r="G28" s="549"/>
      <c r="H28" s="550"/>
      <c r="I28" s="14"/>
      <c r="J28" s="5"/>
      <c r="K28" s="5"/>
      <c r="L28" s="25"/>
      <c r="M28" s="44"/>
    </row>
    <row r="29" spans="2:13" ht="15.75" x14ac:dyDescent="0.25">
      <c r="B29" s="548"/>
      <c r="C29" s="549"/>
      <c r="D29" s="549"/>
      <c r="E29" s="549"/>
      <c r="F29" s="549"/>
      <c r="G29" s="549"/>
      <c r="H29" s="550"/>
      <c r="I29" s="14"/>
      <c r="J29" s="9"/>
      <c r="K29" s="7"/>
      <c r="L29" s="23"/>
      <c r="M29" s="42"/>
    </row>
    <row r="30" spans="2:13" ht="15.75" x14ac:dyDescent="0.25">
      <c r="B30" s="548"/>
      <c r="C30" s="549"/>
      <c r="D30" s="549"/>
      <c r="E30" s="549"/>
      <c r="F30" s="549"/>
      <c r="G30" s="549"/>
      <c r="H30" s="550"/>
      <c r="I30" s="14"/>
      <c r="J30" s="9"/>
      <c r="K30" s="7"/>
      <c r="L30" s="23"/>
      <c r="M30" s="42"/>
    </row>
    <row r="31" spans="2:13" ht="15.75" x14ac:dyDescent="0.25">
      <c r="B31" s="31"/>
      <c r="C31" s="19"/>
      <c r="D31" s="19"/>
      <c r="E31" s="19"/>
      <c r="F31" s="19"/>
      <c r="G31" s="19"/>
      <c r="H31" s="19"/>
      <c r="I31" s="19"/>
      <c r="J31" s="19"/>
      <c r="K31" s="32"/>
      <c r="L31" s="24" t="s">
        <v>8</v>
      </c>
      <c r="M31" s="43">
        <f>+M27</f>
        <v>2727.2727272727275</v>
      </c>
    </row>
    <row r="32" spans="2:13" ht="15.75" x14ac:dyDescent="0.25">
      <c r="B32" s="31"/>
      <c r="C32" s="19"/>
      <c r="D32" s="19"/>
      <c r="E32" s="19"/>
      <c r="F32" s="19"/>
      <c r="G32" s="19"/>
      <c r="H32" s="19"/>
      <c r="I32" s="19"/>
      <c r="J32" s="19"/>
      <c r="K32" s="32"/>
      <c r="L32" s="33"/>
      <c r="M32" s="34"/>
    </row>
    <row r="33" spans="2:14" ht="15.75" x14ac:dyDescent="0.25">
      <c r="B33" s="577" t="s">
        <v>40</v>
      </c>
      <c r="C33" s="578"/>
      <c r="D33" s="578"/>
      <c r="E33" s="578"/>
      <c r="F33" s="578"/>
      <c r="G33" s="578"/>
      <c r="H33" s="578"/>
      <c r="I33" s="578"/>
      <c r="J33" s="578"/>
      <c r="K33" s="578"/>
      <c r="L33" s="578"/>
      <c r="M33" s="579"/>
    </row>
    <row r="34" spans="2:14" ht="31.5" x14ac:dyDescent="0.25">
      <c r="B34" s="545" t="s">
        <v>4</v>
      </c>
      <c r="C34" s="546"/>
      <c r="D34" s="546"/>
      <c r="E34" s="546"/>
      <c r="F34" s="546"/>
      <c r="G34" s="546"/>
      <c r="H34" s="547"/>
      <c r="I34" s="59" t="s">
        <v>5</v>
      </c>
      <c r="J34" s="59" t="s">
        <v>6</v>
      </c>
      <c r="K34" s="59" t="s">
        <v>35</v>
      </c>
      <c r="L34" s="26" t="s">
        <v>41</v>
      </c>
      <c r="M34" s="45" t="s">
        <v>33</v>
      </c>
    </row>
    <row r="35" spans="2:14" ht="15.75" x14ac:dyDescent="0.25">
      <c r="B35" s="580" t="str">
        <f>+'M DE OBRA'!B38:F38</f>
        <v>Cuadrilla 5: 1 OfcA + 1 AyuA</v>
      </c>
      <c r="C35" s="581"/>
      <c r="D35" s="581"/>
      <c r="E35" s="581"/>
      <c r="F35" s="581"/>
      <c r="G35" s="581"/>
      <c r="H35" s="582"/>
      <c r="I35" s="12" t="s">
        <v>491</v>
      </c>
      <c r="J35" s="46">
        <v>1</v>
      </c>
      <c r="K35" s="188">
        <v>0.08</v>
      </c>
      <c r="L35" s="27">
        <f>+'M DE OBRA'!M38</f>
        <v>188528.40979999999</v>
      </c>
      <c r="M35" s="47">
        <f>+L35*K35</f>
        <v>15082.272784000001</v>
      </c>
    </row>
    <row r="36" spans="2:14" ht="15.75" x14ac:dyDescent="0.25">
      <c r="B36" s="574"/>
      <c r="C36" s="575"/>
      <c r="D36" s="575"/>
      <c r="E36" s="575"/>
      <c r="F36" s="575"/>
      <c r="G36" s="575"/>
      <c r="H36" s="576"/>
      <c r="I36" s="6"/>
      <c r="J36" s="5"/>
      <c r="K36" s="7"/>
      <c r="L36" s="28"/>
      <c r="M36" s="42"/>
    </row>
    <row r="37" spans="2:14" ht="15.75" x14ac:dyDescent="0.25">
      <c r="B37" s="574"/>
      <c r="C37" s="575"/>
      <c r="D37" s="575"/>
      <c r="E37" s="575"/>
      <c r="F37" s="575"/>
      <c r="G37" s="575"/>
      <c r="H37" s="576"/>
      <c r="I37" s="9"/>
      <c r="J37" s="9"/>
      <c r="K37" s="7"/>
      <c r="L37" s="23"/>
      <c r="M37" s="42"/>
    </row>
    <row r="38" spans="2:14" ht="15.75" x14ac:dyDescent="0.25">
      <c r="B38" s="31"/>
      <c r="C38" s="19"/>
      <c r="D38" s="19"/>
      <c r="E38" s="19"/>
      <c r="F38" s="19"/>
      <c r="G38" s="19"/>
      <c r="H38" s="19"/>
      <c r="I38" s="19"/>
      <c r="J38" s="19"/>
      <c r="K38" s="32"/>
      <c r="L38" s="24" t="s">
        <v>8</v>
      </c>
      <c r="M38" s="43">
        <f>+M35</f>
        <v>15082.272784000001</v>
      </c>
    </row>
    <row r="39" spans="2:14" ht="15.75" x14ac:dyDescent="0.25">
      <c r="B39" s="31"/>
      <c r="C39" s="19"/>
      <c r="D39" s="19"/>
      <c r="E39" s="19"/>
      <c r="F39" s="19"/>
      <c r="G39" s="19"/>
      <c r="H39" s="19"/>
      <c r="I39" s="19"/>
      <c r="J39" s="19"/>
      <c r="K39" s="32"/>
      <c r="L39" s="33"/>
      <c r="M39" s="34"/>
    </row>
    <row r="40" spans="2:14" ht="15.75" x14ac:dyDescent="0.25">
      <c r="B40" s="31"/>
      <c r="C40" s="38"/>
      <c r="D40" s="38"/>
      <c r="E40" s="38"/>
      <c r="F40" s="38"/>
      <c r="G40" s="38"/>
      <c r="H40" s="38"/>
      <c r="I40" s="38"/>
      <c r="J40" s="17"/>
      <c r="K40" s="16" t="s">
        <v>43</v>
      </c>
      <c r="L40" s="29"/>
      <c r="M40" s="48">
        <f>+M23+M14+M31+M38</f>
        <v>169317.77278967274</v>
      </c>
      <c r="N40">
        <v>84360</v>
      </c>
    </row>
    <row r="41" spans="2:14" ht="15.75" x14ac:dyDescent="0.25">
      <c r="B41" s="49"/>
      <c r="C41" s="38"/>
      <c r="D41" s="38"/>
      <c r="E41" s="38"/>
      <c r="F41" s="38"/>
      <c r="G41" s="38"/>
      <c r="H41" s="38"/>
      <c r="I41" s="38"/>
      <c r="J41" s="567" t="s">
        <v>44</v>
      </c>
      <c r="K41" s="568"/>
      <c r="L41" s="118">
        <v>0.22</v>
      </c>
      <c r="M41" s="50">
        <f>+M40*L41</f>
        <v>37249.910013728004</v>
      </c>
      <c r="N41" s="189">
        <f>+M40-N40</f>
        <v>84957.772789672745</v>
      </c>
    </row>
    <row r="42" spans="2:14" ht="15.75" x14ac:dyDescent="0.25">
      <c r="B42" s="49"/>
      <c r="C42" s="38"/>
      <c r="D42" s="38"/>
      <c r="E42" s="38"/>
      <c r="F42" s="38"/>
      <c r="G42" s="38"/>
      <c r="H42" s="38"/>
      <c r="I42" s="38"/>
      <c r="J42" s="567" t="s">
        <v>45</v>
      </c>
      <c r="K42" s="568"/>
      <c r="L42" s="118">
        <v>0.01</v>
      </c>
      <c r="M42" s="50">
        <f>+M40*L42</f>
        <v>1693.1777278967274</v>
      </c>
      <c r="N42" s="189">
        <f>+N40-N41</f>
        <v>-597.77278967274469</v>
      </c>
    </row>
    <row r="43" spans="2:14" ht="15.75" x14ac:dyDescent="0.25">
      <c r="B43" s="49"/>
      <c r="C43" s="38"/>
      <c r="D43" s="38"/>
      <c r="E43" s="38"/>
      <c r="F43" s="38"/>
      <c r="G43" s="38"/>
      <c r="H43" s="38"/>
      <c r="I43" s="38"/>
      <c r="J43" s="567" t="s">
        <v>46</v>
      </c>
      <c r="K43" s="568"/>
      <c r="L43" s="118">
        <v>0.05</v>
      </c>
      <c r="M43" s="50">
        <f>+M40*L43</f>
        <v>8465.8886394836372</v>
      </c>
    </row>
    <row r="44" spans="2:14" ht="15.75" x14ac:dyDescent="0.25">
      <c r="B44" s="31"/>
      <c r="C44" s="19"/>
      <c r="D44" s="38"/>
      <c r="E44" s="38"/>
      <c r="F44" s="38"/>
      <c r="G44" s="38"/>
      <c r="H44" s="38"/>
      <c r="I44" s="38"/>
      <c r="J44" s="567" t="s">
        <v>47</v>
      </c>
      <c r="K44" s="568"/>
      <c r="L44" s="573"/>
      <c r="M44" s="50">
        <f>+SUM(M41:M43)</f>
        <v>47408.976381108369</v>
      </c>
    </row>
    <row r="45" spans="2:14" ht="15.75" x14ac:dyDescent="0.25">
      <c r="B45" s="49"/>
      <c r="C45" s="38"/>
      <c r="D45" s="38"/>
      <c r="E45" s="38"/>
      <c r="F45" s="38"/>
      <c r="G45" s="38"/>
      <c r="H45" s="38"/>
      <c r="I45" s="38"/>
      <c r="J45" s="570" t="s">
        <v>48</v>
      </c>
      <c r="K45" s="571"/>
      <c r="L45" s="572"/>
      <c r="M45" s="51">
        <f>+M40+M44</f>
        <v>216726.74917078111</v>
      </c>
    </row>
    <row r="46" spans="2:14" ht="15.75" x14ac:dyDescent="0.25">
      <c r="B46" s="52"/>
      <c r="C46" s="53"/>
      <c r="D46" s="53"/>
      <c r="E46" s="53"/>
      <c r="F46" s="53"/>
      <c r="G46" s="53"/>
      <c r="H46" s="53"/>
      <c r="I46" s="53"/>
      <c r="J46" s="53"/>
      <c r="K46" s="53"/>
      <c r="L46" s="54"/>
      <c r="M46" s="55"/>
    </row>
    <row r="47" spans="2:14" x14ac:dyDescent="0.25">
      <c r="B47" s="564" t="s">
        <v>49</v>
      </c>
      <c r="C47" s="565"/>
      <c r="D47" s="565"/>
      <c r="E47" s="565"/>
      <c r="F47" s="565"/>
      <c r="G47" s="565"/>
      <c r="H47" s="565"/>
      <c r="I47" s="565"/>
      <c r="J47" s="565"/>
      <c r="K47" s="565"/>
      <c r="L47" s="565"/>
      <c r="M47" s="566"/>
    </row>
    <row r="48" spans="2:14" ht="15.75" x14ac:dyDescent="0.25">
      <c r="B48" s="2"/>
      <c r="C48" s="56"/>
      <c r="D48" s="56"/>
      <c r="E48" s="56"/>
      <c r="F48" s="56"/>
      <c r="G48" s="56"/>
      <c r="H48" s="56"/>
      <c r="I48" s="56"/>
      <c r="J48" s="56"/>
      <c r="K48" s="56"/>
      <c r="L48" s="57"/>
      <c r="M48" s="1"/>
    </row>
    <row r="49" spans="2:13" ht="15.75" x14ac:dyDescent="0.25">
      <c r="B49" s="2"/>
      <c r="C49" s="56"/>
      <c r="D49" s="56"/>
      <c r="E49" s="56"/>
      <c r="F49" s="56"/>
      <c r="G49" s="56"/>
      <c r="H49" s="56"/>
      <c r="I49" s="56"/>
      <c r="J49" s="56"/>
      <c r="K49" s="56"/>
      <c r="L49" s="57"/>
      <c r="M49" s="1"/>
    </row>
    <row r="50" spans="2:13" x14ac:dyDescent="0.25">
      <c r="B50" s="532" t="s">
        <v>50</v>
      </c>
      <c r="C50" s="344"/>
      <c r="D50" s="344"/>
      <c r="E50" s="344"/>
      <c r="F50" s="344"/>
      <c r="G50" s="344"/>
      <c r="H50" s="344"/>
      <c r="I50" s="344" t="s">
        <v>531</v>
      </c>
      <c r="J50" s="344"/>
      <c r="K50" s="344"/>
      <c r="L50" s="344"/>
      <c r="M50" s="530"/>
    </row>
    <row r="51" spans="2:13" x14ac:dyDescent="0.25">
      <c r="B51" s="532" t="s">
        <v>537</v>
      </c>
      <c r="C51" s="344"/>
      <c r="D51" s="344"/>
      <c r="E51" s="344"/>
      <c r="F51" s="344"/>
      <c r="G51" s="344"/>
      <c r="H51" s="344"/>
      <c r="I51" s="344" t="s">
        <v>532</v>
      </c>
      <c r="J51" s="344"/>
      <c r="K51" s="344"/>
      <c r="L51" s="344"/>
      <c r="M51" s="530"/>
    </row>
    <row r="52" spans="2:13" ht="15.75" thickBot="1" x14ac:dyDescent="0.3">
      <c r="B52" s="528" t="s">
        <v>26</v>
      </c>
      <c r="C52" s="529"/>
      <c r="D52" s="529"/>
      <c r="E52" s="529"/>
      <c r="F52" s="529"/>
      <c r="G52" s="529"/>
      <c r="H52" s="529"/>
      <c r="I52" s="529" t="s">
        <v>26</v>
      </c>
      <c r="J52" s="529"/>
      <c r="K52" s="529"/>
      <c r="L52" s="529"/>
      <c r="M52" s="531"/>
    </row>
  </sheetData>
  <mergeCells count="43">
    <mergeCell ref="B50:H50"/>
    <mergeCell ref="I50:M50"/>
    <mergeCell ref="B51:H51"/>
    <mergeCell ref="I51:M51"/>
    <mergeCell ref="B52:H52"/>
    <mergeCell ref="I52:M52"/>
    <mergeCell ref="B47:M47"/>
    <mergeCell ref="B30:H30"/>
    <mergeCell ref="B33:M33"/>
    <mergeCell ref="B34:H34"/>
    <mergeCell ref="B35:H35"/>
    <mergeCell ref="B36:H36"/>
    <mergeCell ref="B37:H37"/>
    <mergeCell ref="J41:K41"/>
    <mergeCell ref="J42:K42"/>
    <mergeCell ref="J43:K43"/>
    <mergeCell ref="J44:L44"/>
    <mergeCell ref="J45:L45"/>
    <mergeCell ref="B29:H29"/>
    <mergeCell ref="B16:M16"/>
    <mergeCell ref="B17:I17"/>
    <mergeCell ref="B18:I18"/>
    <mergeCell ref="B19:I19"/>
    <mergeCell ref="B20:I20"/>
    <mergeCell ref="B21:I21"/>
    <mergeCell ref="B22:I22"/>
    <mergeCell ref="B25:M25"/>
    <mergeCell ref="B26:H26"/>
    <mergeCell ref="B27:H27"/>
    <mergeCell ref="B28:H28"/>
    <mergeCell ref="B13:I13"/>
    <mergeCell ref="B2:C2"/>
    <mergeCell ref="D2:M2"/>
    <mergeCell ref="B3:C3"/>
    <mergeCell ref="D3:M3"/>
    <mergeCell ref="D5:K6"/>
    <mergeCell ref="L5:L6"/>
    <mergeCell ref="M5:M6"/>
    <mergeCell ref="B8:M8"/>
    <mergeCell ref="B9:I9"/>
    <mergeCell ref="B10:I10"/>
    <mergeCell ref="B11:I11"/>
    <mergeCell ref="B12:I12"/>
  </mergeCells>
  <pageMargins left="0.25" right="0.25" top="0.75" bottom="0.75" header="0.3" footer="0.3"/>
  <pageSetup paperSize="9" scale="55" orientation="portrait" r:id="rId1"/>
  <colBreaks count="1" manualBreakCount="1">
    <brk id="13" min="1" max="51"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5"/>
    <pageSetUpPr fitToPage="1"/>
  </sheetPr>
  <dimension ref="B1:O52"/>
  <sheetViews>
    <sheetView view="pageBreakPreview" topLeftCell="A16" zoomScale="60" zoomScaleNormal="100" workbookViewId="0">
      <selection activeCell="B50" sqref="B50:M52"/>
    </sheetView>
  </sheetViews>
  <sheetFormatPr baseColWidth="10" defaultRowHeight="15" x14ac:dyDescent="0.25"/>
  <cols>
    <col min="10" max="10" width="9.42578125" bestFit="1" customWidth="1"/>
    <col min="11" max="11" width="24.42578125" bestFit="1" customWidth="1"/>
    <col min="12" max="12" width="20.85546875" bestFit="1" customWidth="1"/>
    <col min="13" max="13" width="14.42578125" bestFit="1" customWidth="1"/>
    <col min="14" max="14" width="13" bestFit="1" customWidth="1"/>
  </cols>
  <sheetData>
    <row r="1" spans="2:15" ht="15.75" thickBot="1" x14ac:dyDescent="0.3"/>
    <row r="2" spans="2:15" ht="28.5" customHeight="1" x14ac:dyDescent="0.25">
      <c r="B2" s="533" t="s">
        <v>0</v>
      </c>
      <c r="C2" s="534"/>
      <c r="D2" s="537" t="str">
        <f>+'PTO HORNILLA'!D2</f>
        <v>PRESUPUESTO GENERAL DE OBRA CONSTRUCCION DE HORNILLAS ECOEFICIENTES EN ECOSISTEMAS DE CONSERVACION ESTRATEGICOS DE ZONA RURAL.</v>
      </c>
      <c r="E2" s="538"/>
      <c r="F2" s="538"/>
      <c r="G2" s="538"/>
      <c r="H2" s="538"/>
      <c r="I2" s="538"/>
      <c r="J2" s="538"/>
      <c r="K2" s="538"/>
      <c r="L2" s="538"/>
      <c r="M2" s="539"/>
    </row>
    <row r="3" spans="2:15" ht="15.75" x14ac:dyDescent="0.25">
      <c r="B3" s="569" t="s">
        <v>1</v>
      </c>
      <c r="C3" s="384"/>
      <c r="D3" s="385" t="s">
        <v>2</v>
      </c>
      <c r="E3" s="385"/>
      <c r="F3" s="385"/>
      <c r="G3" s="385"/>
      <c r="H3" s="385"/>
      <c r="I3" s="385"/>
      <c r="J3" s="385"/>
      <c r="K3" s="385"/>
      <c r="L3" s="385"/>
      <c r="M3" s="540"/>
    </row>
    <row r="4" spans="2:15" ht="15.75" x14ac:dyDescent="0.25">
      <c r="B4" s="31"/>
      <c r="C4" s="19"/>
      <c r="D4" s="19"/>
      <c r="E4" s="19"/>
      <c r="F4" s="19"/>
      <c r="G4" s="19"/>
      <c r="H4" s="19"/>
      <c r="I4" s="19"/>
      <c r="J4" s="19"/>
      <c r="K4" s="32"/>
      <c r="L4" s="33"/>
      <c r="M4" s="34"/>
    </row>
    <row r="5" spans="2:15" ht="15.75" x14ac:dyDescent="0.25">
      <c r="B5" s="35" t="s">
        <v>27</v>
      </c>
      <c r="C5" s="13">
        <v>2</v>
      </c>
      <c r="D5" s="589" t="str">
        <f>+'PTO HORNILLA'!C18</f>
        <v>Suministro e instalacion de barra de acero para soporte de planchas corrugada de 12mm, para soporte de planchas (6 m)</v>
      </c>
      <c r="E5" s="589"/>
      <c r="F5" s="589"/>
      <c r="G5" s="589"/>
      <c r="H5" s="589"/>
      <c r="I5" s="589"/>
      <c r="J5" s="589"/>
      <c r="K5" s="590"/>
      <c r="L5" s="541" t="s">
        <v>28</v>
      </c>
      <c r="M5" s="543" t="s">
        <v>478</v>
      </c>
    </row>
    <row r="6" spans="2:15" ht="49.5" customHeight="1" x14ac:dyDescent="0.25">
      <c r="B6" s="36" t="s">
        <v>29</v>
      </c>
      <c r="C6" s="15" t="s">
        <v>379</v>
      </c>
      <c r="D6" s="591"/>
      <c r="E6" s="592"/>
      <c r="F6" s="592"/>
      <c r="G6" s="592"/>
      <c r="H6" s="592"/>
      <c r="I6" s="592"/>
      <c r="J6" s="592"/>
      <c r="K6" s="593"/>
      <c r="L6" s="542"/>
      <c r="M6" s="544"/>
    </row>
    <row r="7" spans="2:15" ht="15.75" x14ac:dyDescent="0.25">
      <c r="B7" s="37"/>
      <c r="C7" s="38"/>
      <c r="D7" s="38"/>
      <c r="E7" s="38"/>
      <c r="F7" s="38"/>
      <c r="G7" s="38"/>
      <c r="H7" s="38"/>
      <c r="I7" s="38"/>
      <c r="J7" s="38"/>
      <c r="K7" s="38"/>
      <c r="L7" s="39"/>
      <c r="M7" s="40"/>
      <c r="N7">
        <v>0.15</v>
      </c>
      <c r="O7" s="30">
        <f>+N7*L10</f>
        <v>634.99999999999989</v>
      </c>
    </row>
    <row r="8" spans="2:15" ht="15.75" x14ac:dyDescent="0.25">
      <c r="B8" s="551" t="s">
        <v>30</v>
      </c>
      <c r="C8" s="552"/>
      <c r="D8" s="552"/>
      <c r="E8" s="552"/>
      <c r="F8" s="552"/>
      <c r="G8" s="552"/>
      <c r="H8" s="552"/>
      <c r="I8" s="552"/>
      <c r="J8" s="552"/>
      <c r="K8" s="552"/>
      <c r="L8" s="552"/>
      <c r="M8" s="553"/>
    </row>
    <row r="9" spans="2:15" ht="15.75" x14ac:dyDescent="0.25">
      <c r="B9" s="545" t="s">
        <v>31</v>
      </c>
      <c r="C9" s="562"/>
      <c r="D9" s="562"/>
      <c r="E9" s="562"/>
      <c r="F9" s="562"/>
      <c r="G9" s="562"/>
      <c r="H9" s="562"/>
      <c r="I9" s="563"/>
      <c r="J9" s="58" t="s">
        <v>5</v>
      </c>
      <c r="K9" s="4" t="s">
        <v>6</v>
      </c>
      <c r="L9" s="22" t="s">
        <v>32</v>
      </c>
      <c r="M9" s="41" t="s">
        <v>33</v>
      </c>
      <c r="N9">
        <f>+N7*132</f>
        <v>19.8</v>
      </c>
    </row>
    <row r="10" spans="2:15" ht="15.75" x14ac:dyDescent="0.25">
      <c r="B10" s="554" t="str">
        <f>+INSUMOS!B279</f>
        <v>Barra de acero para soporte de planchas corrugada de 12mm, para soporte de planchas (6m)</v>
      </c>
      <c r="C10" s="555"/>
      <c r="D10" s="555"/>
      <c r="E10" s="555"/>
      <c r="F10" s="555"/>
      <c r="G10" s="555"/>
      <c r="H10" s="555"/>
      <c r="I10" s="556"/>
      <c r="J10" s="5" t="s">
        <v>478</v>
      </c>
      <c r="K10" s="10">
        <v>1</v>
      </c>
      <c r="L10" s="23">
        <f>+(INSUMOS!D279/6)</f>
        <v>4233.333333333333</v>
      </c>
      <c r="M10" s="42">
        <f>+L10*K10</f>
        <v>4233.333333333333</v>
      </c>
      <c r="N10">
        <v>20</v>
      </c>
    </row>
    <row r="11" spans="2:15" ht="15.75" x14ac:dyDescent="0.25">
      <c r="B11" s="554"/>
      <c r="C11" s="555"/>
      <c r="D11" s="555"/>
      <c r="E11" s="555"/>
      <c r="F11" s="555"/>
      <c r="G11" s="555"/>
      <c r="H11" s="555"/>
      <c r="I11" s="556"/>
      <c r="J11" s="5"/>
      <c r="K11" s="8"/>
      <c r="L11" s="23"/>
      <c r="M11" s="42"/>
      <c r="N11" s="206">
        <f>+N10*M40</f>
        <v>142530.22122460121</v>
      </c>
    </row>
    <row r="12" spans="2:15" ht="15.75" x14ac:dyDescent="0.25">
      <c r="B12" s="554"/>
      <c r="C12" s="555"/>
      <c r="D12" s="555"/>
      <c r="E12" s="555"/>
      <c r="F12" s="555"/>
      <c r="G12" s="555"/>
      <c r="H12" s="555"/>
      <c r="I12" s="556"/>
      <c r="J12" s="5"/>
      <c r="K12" s="8"/>
      <c r="L12" s="23"/>
      <c r="M12" s="42"/>
    </row>
    <row r="13" spans="2:15" ht="15.75" x14ac:dyDescent="0.25">
      <c r="B13" s="554"/>
      <c r="C13" s="555"/>
      <c r="D13" s="555"/>
      <c r="E13" s="555"/>
      <c r="F13" s="555"/>
      <c r="G13" s="555"/>
      <c r="H13" s="555"/>
      <c r="I13" s="556"/>
      <c r="J13" s="9"/>
      <c r="K13" s="7"/>
      <c r="L13" s="23"/>
      <c r="M13" s="42"/>
    </row>
    <row r="14" spans="2:15" ht="15.75" x14ac:dyDescent="0.25">
      <c r="B14" s="31"/>
      <c r="C14" s="19"/>
      <c r="D14" s="19"/>
      <c r="E14" s="19"/>
      <c r="F14" s="19"/>
      <c r="G14" s="19"/>
      <c r="H14" s="19"/>
      <c r="I14" s="19"/>
      <c r="J14" s="19"/>
      <c r="K14" s="32"/>
      <c r="L14" s="24" t="s">
        <v>8</v>
      </c>
      <c r="M14" s="60">
        <f>+SUM(M10:M12)</f>
        <v>4233.333333333333</v>
      </c>
    </row>
    <row r="15" spans="2:15" ht="15.75" x14ac:dyDescent="0.25">
      <c r="B15" s="31"/>
      <c r="C15" s="19"/>
      <c r="D15" s="19"/>
      <c r="E15" s="19"/>
      <c r="F15" s="19"/>
      <c r="G15" s="19"/>
      <c r="H15" s="19"/>
      <c r="I15" s="19"/>
      <c r="J15" s="19"/>
      <c r="K15" s="32"/>
      <c r="L15" s="33"/>
      <c r="M15" s="34"/>
    </row>
    <row r="16" spans="2:15" ht="15.75" x14ac:dyDescent="0.25">
      <c r="B16" s="551" t="s">
        <v>34</v>
      </c>
      <c r="C16" s="552"/>
      <c r="D16" s="552"/>
      <c r="E16" s="552"/>
      <c r="F16" s="552"/>
      <c r="G16" s="552"/>
      <c r="H16" s="552"/>
      <c r="I16" s="552"/>
      <c r="J16" s="552"/>
      <c r="K16" s="552"/>
      <c r="L16" s="552"/>
      <c r="M16" s="553"/>
    </row>
    <row r="17" spans="2:13" ht="15.75" x14ac:dyDescent="0.25">
      <c r="B17" s="560" t="s">
        <v>31</v>
      </c>
      <c r="C17" s="561"/>
      <c r="D17" s="561"/>
      <c r="E17" s="561"/>
      <c r="F17" s="561"/>
      <c r="G17" s="561"/>
      <c r="H17" s="561"/>
      <c r="I17" s="561"/>
      <c r="J17" s="58" t="s">
        <v>5</v>
      </c>
      <c r="K17" s="4" t="s">
        <v>35</v>
      </c>
      <c r="L17" s="22" t="s">
        <v>32</v>
      </c>
      <c r="M17" s="41" t="s">
        <v>33</v>
      </c>
    </row>
    <row r="18" spans="2:13" ht="15.75" x14ac:dyDescent="0.25">
      <c r="B18" s="554" t="s">
        <v>36</v>
      </c>
      <c r="C18" s="555"/>
      <c r="D18" s="555"/>
      <c r="E18" s="555"/>
      <c r="F18" s="555"/>
      <c r="G18" s="555"/>
      <c r="H18" s="555"/>
      <c r="I18" s="556"/>
      <c r="J18" s="5" t="s">
        <v>37</v>
      </c>
      <c r="K18" s="10">
        <v>0.1</v>
      </c>
      <c r="L18" s="23">
        <f>+M38</f>
        <v>150.82272784</v>
      </c>
      <c r="M18" s="42">
        <f>+L18*K18</f>
        <v>15.082272784000001</v>
      </c>
    </row>
    <row r="19" spans="2:13" ht="15.75" x14ac:dyDescent="0.25">
      <c r="B19" s="554"/>
      <c r="C19" s="555"/>
      <c r="D19" s="555"/>
      <c r="E19" s="555"/>
      <c r="F19" s="555"/>
      <c r="G19" s="555"/>
      <c r="H19" s="555"/>
      <c r="I19" s="556"/>
      <c r="J19" s="6"/>
      <c r="K19" s="10"/>
      <c r="L19" s="23"/>
      <c r="M19" s="42"/>
    </row>
    <row r="20" spans="2:13" ht="15.75" x14ac:dyDescent="0.25">
      <c r="B20" s="554"/>
      <c r="C20" s="555"/>
      <c r="D20" s="555"/>
      <c r="E20" s="555"/>
      <c r="F20" s="555"/>
      <c r="G20" s="555"/>
      <c r="H20" s="555"/>
      <c r="I20" s="556"/>
      <c r="J20" s="6"/>
      <c r="K20" s="10"/>
      <c r="L20" s="23"/>
      <c r="M20" s="42"/>
    </row>
    <row r="21" spans="2:13" ht="15.75" x14ac:dyDescent="0.25">
      <c r="B21" s="554"/>
      <c r="C21" s="555"/>
      <c r="D21" s="555"/>
      <c r="E21" s="555"/>
      <c r="F21" s="555"/>
      <c r="G21" s="555"/>
      <c r="H21" s="555"/>
      <c r="I21" s="556"/>
      <c r="J21" s="9"/>
      <c r="K21" s="7"/>
      <c r="L21" s="23"/>
      <c r="M21" s="42"/>
    </row>
    <row r="22" spans="2:13" ht="15.75" x14ac:dyDescent="0.25">
      <c r="B22" s="554"/>
      <c r="C22" s="555"/>
      <c r="D22" s="555"/>
      <c r="E22" s="555"/>
      <c r="F22" s="555"/>
      <c r="G22" s="555"/>
      <c r="H22" s="555"/>
      <c r="I22" s="556"/>
      <c r="J22" s="9"/>
      <c r="K22" s="7"/>
      <c r="L22" s="23"/>
      <c r="M22" s="42"/>
    </row>
    <row r="23" spans="2:13" ht="15.75" x14ac:dyDescent="0.25">
      <c r="B23" s="31"/>
      <c r="C23" s="19"/>
      <c r="D23" s="19"/>
      <c r="E23" s="19"/>
      <c r="F23" s="19"/>
      <c r="G23" s="19"/>
      <c r="H23" s="19"/>
      <c r="I23" s="19"/>
      <c r="J23" s="19"/>
      <c r="K23" s="32"/>
      <c r="L23" s="24" t="s">
        <v>8</v>
      </c>
      <c r="M23" s="43">
        <f>+M18</f>
        <v>15.082272784000001</v>
      </c>
    </row>
    <row r="24" spans="2:13" ht="15.75" x14ac:dyDescent="0.25">
      <c r="B24" s="31"/>
      <c r="C24" s="19"/>
      <c r="D24" s="19"/>
      <c r="E24" s="19"/>
      <c r="F24" s="19"/>
      <c r="G24" s="19"/>
      <c r="H24" s="19"/>
      <c r="I24" s="19"/>
      <c r="J24" s="19"/>
      <c r="K24" s="32"/>
      <c r="L24" s="33"/>
      <c r="M24" s="34"/>
    </row>
    <row r="25" spans="2:13" ht="15.75" x14ac:dyDescent="0.25">
      <c r="B25" s="557" t="s">
        <v>38</v>
      </c>
      <c r="C25" s="558"/>
      <c r="D25" s="558"/>
      <c r="E25" s="558"/>
      <c r="F25" s="558"/>
      <c r="G25" s="558"/>
      <c r="H25" s="558"/>
      <c r="I25" s="558"/>
      <c r="J25" s="558"/>
      <c r="K25" s="558"/>
      <c r="L25" s="558"/>
      <c r="M25" s="559"/>
    </row>
    <row r="26" spans="2:13" ht="15.75" x14ac:dyDescent="0.25">
      <c r="B26" s="545" t="s">
        <v>31</v>
      </c>
      <c r="C26" s="546"/>
      <c r="D26" s="546"/>
      <c r="E26" s="546"/>
      <c r="F26" s="546"/>
      <c r="G26" s="546"/>
      <c r="H26" s="547"/>
      <c r="I26" s="58" t="s">
        <v>5</v>
      </c>
      <c r="J26" s="59" t="s">
        <v>6</v>
      </c>
      <c r="K26" s="4" t="s">
        <v>53</v>
      </c>
      <c r="L26" s="22" t="s">
        <v>32</v>
      </c>
      <c r="M26" s="41" t="s">
        <v>33</v>
      </c>
    </row>
    <row r="27" spans="2:13" ht="15.75" x14ac:dyDescent="0.25">
      <c r="B27" s="586" t="str">
        <f>+INSUMOS!B268</f>
        <v>Motocarguero</v>
      </c>
      <c r="C27" s="587"/>
      <c r="D27" s="587"/>
      <c r="E27" s="587"/>
      <c r="F27" s="587"/>
      <c r="G27" s="587"/>
      <c r="H27" s="588"/>
      <c r="I27" s="186" t="s">
        <v>489</v>
      </c>
      <c r="J27" s="5">
        <v>1</v>
      </c>
      <c r="K27" s="5">
        <v>11</v>
      </c>
      <c r="L27" s="25">
        <f>+INSUMOS!D268</f>
        <v>30000</v>
      </c>
      <c r="M27" s="44">
        <f>+L27/K27</f>
        <v>2727.2727272727275</v>
      </c>
    </row>
    <row r="28" spans="2:13" ht="15.75" x14ac:dyDescent="0.25">
      <c r="B28" s="548"/>
      <c r="C28" s="549"/>
      <c r="D28" s="549"/>
      <c r="E28" s="549"/>
      <c r="F28" s="549"/>
      <c r="G28" s="549"/>
      <c r="H28" s="550"/>
      <c r="I28" s="14"/>
      <c r="J28" s="5"/>
      <c r="K28" s="5"/>
      <c r="L28" s="25"/>
      <c r="M28" s="44"/>
    </row>
    <row r="29" spans="2:13" ht="15.75" x14ac:dyDescent="0.25">
      <c r="B29" s="548"/>
      <c r="C29" s="549"/>
      <c r="D29" s="549"/>
      <c r="E29" s="549"/>
      <c r="F29" s="549"/>
      <c r="G29" s="549"/>
      <c r="H29" s="550"/>
      <c r="I29" s="14"/>
      <c r="J29" s="9"/>
      <c r="K29" s="7"/>
      <c r="L29" s="23"/>
      <c r="M29" s="42"/>
    </row>
    <row r="30" spans="2:13" ht="15.75" x14ac:dyDescent="0.25">
      <c r="B30" s="548"/>
      <c r="C30" s="549"/>
      <c r="D30" s="549"/>
      <c r="E30" s="549"/>
      <c r="F30" s="549"/>
      <c r="G30" s="549"/>
      <c r="H30" s="550"/>
      <c r="I30" s="14"/>
      <c r="J30" s="9"/>
      <c r="K30" s="7"/>
      <c r="L30" s="23"/>
      <c r="M30" s="42"/>
    </row>
    <row r="31" spans="2:13" ht="15.75" x14ac:dyDescent="0.25">
      <c r="B31" s="31"/>
      <c r="C31" s="19"/>
      <c r="D31" s="19"/>
      <c r="E31" s="19"/>
      <c r="F31" s="19"/>
      <c r="G31" s="19"/>
      <c r="H31" s="19"/>
      <c r="I31" s="19"/>
      <c r="J31" s="19"/>
      <c r="K31" s="32"/>
      <c r="L31" s="24" t="s">
        <v>8</v>
      </c>
      <c r="M31" s="43">
        <f>+M27</f>
        <v>2727.2727272727275</v>
      </c>
    </row>
    <row r="32" spans="2:13" ht="15.75" x14ac:dyDescent="0.25">
      <c r="B32" s="31"/>
      <c r="C32" s="19"/>
      <c r="D32" s="19"/>
      <c r="E32" s="19"/>
      <c r="F32" s="19"/>
      <c r="G32" s="19"/>
      <c r="H32" s="19"/>
      <c r="I32" s="19"/>
      <c r="J32" s="19"/>
      <c r="K32" s="32"/>
      <c r="L32" s="33"/>
      <c r="M32" s="34"/>
    </row>
    <row r="33" spans="2:13" ht="15.75" x14ac:dyDescent="0.25">
      <c r="B33" s="577" t="s">
        <v>40</v>
      </c>
      <c r="C33" s="578"/>
      <c r="D33" s="578"/>
      <c r="E33" s="578"/>
      <c r="F33" s="578"/>
      <c r="G33" s="578"/>
      <c r="H33" s="578"/>
      <c r="I33" s="578"/>
      <c r="J33" s="578"/>
      <c r="K33" s="578"/>
      <c r="L33" s="578"/>
      <c r="M33" s="579"/>
    </row>
    <row r="34" spans="2:13" ht="63" x14ac:dyDescent="0.25">
      <c r="B34" s="545" t="s">
        <v>4</v>
      </c>
      <c r="C34" s="546"/>
      <c r="D34" s="546"/>
      <c r="E34" s="546"/>
      <c r="F34" s="546"/>
      <c r="G34" s="546"/>
      <c r="H34" s="547"/>
      <c r="I34" s="59" t="s">
        <v>5</v>
      </c>
      <c r="J34" s="59" t="s">
        <v>6</v>
      </c>
      <c r="K34" s="59" t="s">
        <v>35</v>
      </c>
      <c r="L34" s="26" t="s">
        <v>41</v>
      </c>
      <c r="M34" s="45" t="s">
        <v>33</v>
      </c>
    </row>
    <row r="35" spans="2:13" ht="15.75" x14ac:dyDescent="0.25">
      <c r="B35" s="580" t="str">
        <f>+'M DE OBRA'!B38:F38</f>
        <v>Cuadrilla 5: 1 OfcA + 1 AyuA</v>
      </c>
      <c r="C35" s="581"/>
      <c r="D35" s="581"/>
      <c r="E35" s="581"/>
      <c r="F35" s="581"/>
      <c r="G35" s="581"/>
      <c r="H35" s="582"/>
      <c r="I35" s="12" t="s">
        <v>491</v>
      </c>
      <c r="J35" s="46">
        <v>1</v>
      </c>
      <c r="K35" s="204">
        <v>8.0000000000000004E-4</v>
      </c>
      <c r="L35" s="27">
        <f>+'M DE OBRA'!M38</f>
        <v>188528.40979999999</v>
      </c>
      <c r="M35" s="47">
        <f>+L35*K35</f>
        <v>150.82272784</v>
      </c>
    </row>
    <row r="36" spans="2:13" ht="15.75" x14ac:dyDescent="0.25">
      <c r="B36" s="574"/>
      <c r="C36" s="575"/>
      <c r="D36" s="575"/>
      <c r="E36" s="575"/>
      <c r="F36" s="575"/>
      <c r="G36" s="575"/>
      <c r="H36" s="576"/>
      <c r="I36" s="6"/>
      <c r="J36" s="5"/>
      <c r="K36" s="7"/>
      <c r="L36" s="28"/>
      <c r="M36" s="42"/>
    </row>
    <row r="37" spans="2:13" ht="15.75" x14ac:dyDescent="0.25">
      <c r="B37" s="574"/>
      <c r="C37" s="575"/>
      <c r="D37" s="575"/>
      <c r="E37" s="575"/>
      <c r="F37" s="575"/>
      <c r="G37" s="575"/>
      <c r="H37" s="576"/>
      <c r="I37" s="9"/>
      <c r="J37" s="9"/>
      <c r="K37" s="7"/>
      <c r="L37" s="23"/>
      <c r="M37" s="42"/>
    </row>
    <row r="38" spans="2:13" ht="15.75" x14ac:dyDescent="0.25">
      <c r="B38" s="31"/>
      <c r="C38" s="19"/>
      <c r="D38" s="19"/>
      <c r="E38" s="19"/>
      <c r="F38" s="19"/>
      <c r="G38" s="19"/>
      <c r="H38" s="19"/>
      <c r="I38" s="19"/>
      <c r="J38" s="19"/>
      <c r="K38" s="32"/>
      <c r="L38" s="24" t="s">
        <v>8</v>
      </c>
      <c r="M38" s="43">
        <f>+M35</f>
        <v>150.82272784</v>
      </c>
    </row>
    <row r="39" spans="2:13" ht="15.75" x14ac:dyDescent="0.25">
      <c r="B39" s="31"/>
      <c r="C39" s="19"/>
      <c r="D39" s="19"/>
      <c r="E39" s="19"/>
      <c r="F39" s="19"/>
      <c r="G39" s="19"/>
      <c r="H39" s="19"/>
      <c r="I39" s="19"/>
      <c r="J39" s="19"/>
      <c r="K39" s="32"/>
      <c r="L39" s="33"/>
      <c r="M39" s="34"/>
    </row>
    <row r="40" spans="2:13" ht="15.75" x14ac:dyDescent="0.25">
      <c r="B40" s="31"/>
      <c r="C40" s="38"/>
      <c r="D40" s="38"/>
      <c r="E40" s="38"/>
      <c r="F40" s="38"/>
      <c r="G40" s="38"/>
      <c r="H40" s="38"/>
      <c r="I40" s="38"/>
      <c r="J40" s="17"/>
      <c r="K40" s="16" t="s">
        <v>43</v>
      </c>
      <c r="L40" s="29"/>
      <c r="M40" s="48">
        <f>+M23+M14+M31+M38</f>
        <v>7126.5110612300605</v>
      </c>
    </row>
    <row r="41" spans="2:13" ht="15.75" x14ac:dyDescent="0.25">
      <c r="B41" s="49"/>
      <c r="C41" s="38"/>
      <c r="D41" s="38"/>
      <c r="E41" s="38"/>
      <c r="F41" s="38"/>
      <c r="G41" s="38"/>
      <c r="H41" s="38"/>
      <c r="I41" s="38"/>
      <c r="J41" s="567" t="s">
        <v>44</v>
      </c>
      <c r="K41" s="568"/>
      <c r="L41" s="118">
        <v>0.22</v>
      </c>
      <c r="M41" s="50">
        <f>+M40*L41</f>
        <v>1567.8324334706133</v>
      </c>
    </row>
    <row r="42" spans="2:13" ht="15.75" x14ac:dyDescent="0.25">
      <c r="B42" s="49"/>
      <c r="C42" s="38"/>
      <c r="D42" s="38"/>
      <c r="E42" s="38"/>
      <c r="F42" s="38"/>
      <c r="G42" s="38"/>
      <c r="H42" s="38"/>
      <c r="I42" s="38"/>
      <c r="J42" s="567" t="s">
        <v>45</v>
      </c>
      <c r="K42" s="568"/>
      <c r="L42" s="118">
        <v>0.01</v>
      </c>
      <c r="M42" s="50">
        <f>+M40*L42</f>
        <v>71.265110612300603</v>
      </c>
    </row>
    <row r="43" spans="2:13" ht="15.75" x14ac:dyDescent="0.25">
      <c r="B43" s="49"/>
      <c r="C43" s="38"/>
      <c r="D43" s="38"/>
      <c r="E43" s="38"/>
      <c r="F43" s="38"/>
      <c r="G43" s="38"/>
      <c r="H43" s="38"/>
      <c r="I43" s="38"/>
      <c r="J43" s="567" t="s">
        <v>46</v>
      </c>
      <c r="K43" s="568"/>
      <c r="L43" s="118">
        <v>0.05</v>
      </c>
      <c r="M43" s="50">
        <f>+M40*L43</f>
        <v>356.32555306150306</v>
      </c>
    </row>
    <row r="44" spans="2:13" ht="15.75" x14ac:dyDescent="0.25">
      <c r="B44" s="31"/>
      <c r="C44" s="19"/>
      <c r="D44" s="38"/>
      <c r="E44" s="38"/>
      <c r="F44" s="38"/>
      <c r="G44" s="38"/>
      <c r="H44" s="38"/>
      <c r="I44" s="38"/>
      <c r="J44" s="567" t="s">
        <v>47</v>
      </c>
      <c r="K44" s="568"/>
      <c r="L44" s="573"/>
      <c r="M44" s="50">
        <f>+SUM(M41:M43)</f>
        <v>1995.4230971444169</v>
      </c>
    </row>
    <row r="45" spans="2:13" ht="15.75" x14ac:dyDescent="0.25">
      <c r="B45" s="49"/>
      <c r="C45" s="38"/>
      <c r="D45" s="38"/>
      <c r="E45" s="38"/>
      <c r="F45" s="38"/>
      <c r="G45" s="38"/>
      <c r="H45" s="38"/>
      <c r="I45" s="38"/>
      <c r="J45" s="570" t="s">
        <v>48</v>
      </c>
      <c r="K45" s="571"/>
      <c r="L45" s="572"/>
      <c r="M45" s="51">
        <f>+M40+M44</f>
        <v>9121.9341583744772</v>
      </c>
    </row>
    <row r="46" spans="2:13" ht="15.75" x14ac:dyDescent="0.25">
      <c r="B46" s="52"/>
      <c r="C46" s="53"/>
      <c r="D46" s="53"/>
      <c r="E46" s="53"/>
      <c r="F46" s="53"/>
      <c r="G46" s="53"/>
      <c r="H46" s="53"/>
      <c r="I46" s="53"/>
      <c r="J46" s="53"/>
      <c r="K46" s="53"/>
      <c r="L46" s="54"/>
      <c r="M46" s="55"/>
    </row>
    <row r="47" spans="2:13" x14ac:dyDescent="0.25">
      <c r="B47" s="564" t="s">
        <v>49</v>
      </c>
      <c r="C47" s="565"/>
      <c r="D47" s="565"/>
      <c r="E47" s="565"/>
      <c r="F47" s="565"/>
      <c r="G47" s="565"/>
      <c r="H47" s="565"/>
      <c r="I47" s="565"/>
      <c r="J47" s="565"/>
      <c r="K47" s="565"/>
      <c r="L47" s="565"/>
      <c r="M47" s="566"/>
    </row>
    <row r="48" spans="2:13" ht="15.75" x14ac:dyDescent="0.25">
      <c r="B48" s="2"/>
      <c r="C48" s="56"/>
      <c r="D48" s="56"/>
      <c r="E48" s="56"/>
      <c r="F48" s="56"/>
      <c r="G48" s="56"/>
      <c r="H48" s="56"/>
      <c r="I48" s="56"/>
      <c r="J48" s="56"/>
      <c r="K48" s="56"/>
      <c r="L48" s="57"/>
      <c r="M48" s="1"/>
    </row>
    <row r="49" spans="2:13" ht="15.75" x14ac:dyDescent="0.25">
      <c r="B49" s="2"/>
      <c r="C49" s="56"/>
      <c r="D49" s="56"/>
      <c r="E49" s="56"/>
      <c r="F49" s="56"/>
      <c r="G49" s="56"/>
      <c r="H49" s="56"/>
      <c r="I49" s="56"/>
      <c r="J49" s="56"/>
      <c r="K49" s="56"/>
      <c r="L49" s="57"/>
      <c r="M49" s="1"/>
    </row>
    <row r="50" spans="2:13" x14ac:dyDescent="0.25">
      <c r="B50" s="532" t="s">
        <v>50</v>
      </c>
      <c r="C50" s="344"/>
      <c r="D50" s="344"/>
      <c r="E50" s="344"/>
      <c r="F50" s="344"/>
      <c r="G50" s="344"/>
      <c r="H50" s="344"/>
      <c r="I50" s="344" t="s">
        <v>531</v>
      </c>
      <c r="J50" s="344"/>
      <c r="K50" s="344"/>
      <c r="L50" s="344"/>
      <c r="M50" s="530"/>
    </row>
    <row r="51" spans="2:13" x14ac:dyDescent="0.25">
      <c r="B51" s="532" t="s">
        <v>537</v>
      </c>
      <c r="C51" s="344"/>
      <c r="D51" s="344"/>
      <c r="E51" s="344"/>
      <c r="F51" s="344"/>
      <c r="G51" s="344"/>
      <c r="H51" s="344"/>
      <c r="I51" s="344" t="s">
        <v>532</v>
      </c>
      <c r="J51" s="344"/>
      <c r="K51" s="344"/>
      <c r="L51" s="344"/>
      <c r="M51" s="530"/>
    </row>
    <row r="52" spans="2:13" ht="15.75" thickBot="1" x14ac:dyDescent="0.3">
      <c r="B52" s="528" t="s">
        <v>26</v>
      </c>
      <c r="C52" s="529"/>
      <c r="D52" s="529"/>
      <c r="E52" s="529"/>
      <c r="F52" s="529"/>
      <c r="G52" s="529"/>
      <c r="H52" s="529"/>
      <c r="I52" s="529" t="s">
        <v>26</v>
      </c>
      <c r="J52" s="529"/>
      <c r="K52" s="529"/>
      <c r="L52" s="529"/>
      <c r="M52" s="531"/>
    </row>
  </sheetData>
  <mergeCells count="43">
    <mergeCell ref="B50:H50"/>
    <mergeCell ref="I50:M50"/>
    <mergeCell ref="B51:H51"/>
    <mergeCell ref="I51:M51"/>
    <mergeCell ref="B52:H52"/>
    <mergeCell ref="I52:M52"/>
    <mergeCell ref="B47:M47"/>
    <mergeCell ref="B30:H30"/>
    <mergeCell ref="B33:M33"/>
    <mergeCell ref="B34:H34"/>
    <mergeCell ref="B35:H35"/>
    <mergeCell ref="B36:H36"/>
    <mergeCell ref="B37:H37"/>
    <mergeCell ref="J41:K41"/>
    <mergeCell ref="J42:K42"/>
    <mergeCell ref="J43:K43"/>
    <mergeCell ref="J44:L44"/>
    <mergeCell ref="J45:L45"/>
    <mergeCell ref="B29:H29"/>
    <mergeCell ref="B16:M16"/>
    <mergeCell ref="B17:I17"/>
    <mergeCell ref="B18:I18"/>
    <mergeCell ref="B19:I19"/>
    <mergeCell ref="B20:I20"/>
    <mergeCell ref="B21:I21"/>
    <mergeCell ref="B22:I22"/>
    <mergeCell ref="B25:M25"/>
    <mergeCell ref="B26:H26"/>
    <mergeCell ref="B27:H27"/>
    <mergeCell ref="B28:H28"/>
    <mergeCell ref="B13:I13"/>
    <mergeCell ref="B2:C2"/>
    <mergeCell ref="D2:M2"/>
    <mergeCell ref="B3:C3"/>
    <mergeCell ref="D3:M3"/>
    <mergeCell ref="D5:K6"/>
    <mergeCell ref="L5:L6"/>
    <mergeCell ref="M5:M6"/>
    <mergeCell ref="B8:M8"/>
    <mergeCell ref="B9:I9"/>
    <mergeCell ref="B10:I10"/>
    <mergeCell ref="B11:I11"/>
    <mergeCell ref="B12:I12"/>
  </mergeCells>
  <pageMargins left="0.25" right="0.25" top="0.75" bottom="0.75" header="0.3" footer="0.3"/>
  <pageSetup paperSize="9" scale="61" orientation="portrait" r:id="rId1"/>
  <colBreaks count="1" manualBreakCount="1">
    <brk id="13" min="1" max="51"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5"/>
    <pageSetUpPr fitToPage="1"/>
  </sheetPr>
  <dimension ref="B1:M52"/>
  <sheetViews>
    <sheetView view="pageBreakPreview" topLeftCell="A10" zoomScale="60" zoomScaleNormal="100" workbookViewId="0">
      <selection activeCell="B50" sqref="B50:M52"/>
    </sheetView>
  </sheetViews>
  <sheetFormatPr baseColWidth="10" defaultRowHeight="15" x14ac:dyDescent="0.25"/>
  <cols>
    <col min="10" max="10" width="9.42578125" bestFit="1" customWidth="1"/>
    <col min="11" max="11" width="24.42578125" bestFit="1" customWidth="1"/>
    <col min="12" max="12" width="35.5703125" bestFit="1" customWidth="1"/>
    <col min="13" max="13" width="15.85546875" bestFit="1" customWidth="1"/>
  </cols>
  <sheetData>
    <row r="1" spans="2:13" ht="15.75" thickBot="1" x14ac:dyDescent="0.3"/>
    <row r="2" spans="2:13" ht="31.5" customHeight="1" x14ac:dyDescent="0.25">
      <c r="B2" s="533" t="s">
        <v>0</v>
      </c>
      <c r="C2" s="534"/>
      <c r="D2" s="537" t="str">
        <f>+'PTO HORNILLA'!D2</f>
        <v>PRESUPUESTO GENERAL DE OBRA CONSTRUCCION DE HORNILLAS ECOEFICIENTES EN ECOSISTEMAS DE CONSERVACION ESTRATEGICOS DE ZONA RURAL.</v>
      </c>
      <c r="E2" s="538"/>
      <c r="F2" s="538"/>
      <c r="G2" s="538"/>
      <c r="H2" s="538"/>
      <c r="I2" s="538"/>
      <c r="J2" s="538"/>
      <c r="K2" s="538"/>
      <c r="L2" s="538"/>
      <c r="M2" s="539"/>
    </row>
    <row r="3" spans="2:13" ht="15.75" x14ac:dyDescent="0.25">
      <c r="B3" s="569" t="s">
        <v>1</v>
      </c>
      <c r="C3" s="384"/>
      <c r="D3" s="385" t="s">
        <v>2</v>
      </c>
      <c r="E3" s="385"/>
      <c r="F3" s="385"/>
      <c r="G3" s="385"/>
      <c r="H3" s="385"/>
      <c r="I3" s="385"/>
      <c r="J3" s="385"/>
      <c r="K3" s="385"/>
      <c r="L3" s="385"/>
      <c r="M3" s="540"/>
    </row>
    <row r="4" spans="2:13" ht="15.75" x14ac:dyDescent="0.25">
      <c r="B4" s="31"/>
      <c r="C4" s="19"/>
      <c r="D4" s="19"/>
      <c r="E4" s="19"/>
      <c r="F4" s="19"/>
      <c r="G4" s="19"/>
      <c r="H4" s="19"/>
      <c r="I4" s="19"/>
      <c r="J4" s="19"/>
      <c r="K4" s="32"/>
      <c r="L4" s="33"/>
      <c r="M4" s="34"/>
    </row>
    <row r="5" spans="2:13" ht="15.75" x14ac:dyDescent="0.25">
      <c r="B5" s="35" t="s">
        <v>27</v>
      </c>
      <c r="C5" s="13">
        <v>3</v>
      </c>
      <c r="D5" s="589" t="str">
        <f>+'PTO HORNILLA'!C20</f>
        <v xml:space="preserve">Mamposteria en ladrillo prensado a la vista 6x12x25 cm </v>
      </c>
      <c r="E5" s="589"/>
      <c r="F5" s="589"/>
      <c r="G5" s="589"/>
      <c r="H5" s="589"/>
      <c r="I5" s="589"/>
      <c r="J5" s="589"/>
      <c r="K5" s="590"/>
      <c r="L5" s="541" t="s">
        <v>28</v>
      </c>
      <c r="M5" s="543" t="s">
        <v>15</v>
      </c>
    </row>
    <row r="6" spans="2:13" ht="15.75" x14ac:dyDescent="0.25">
      <c r="B6" s="36" t="s">
        <v>29</v>
      </c>
      <c r="C6" s="15" t="s">
        <v>380</v>
      </c>
      <c r="D6" s="591"/>
      <c r="E6" s="592"/>
      <c r="F6" s="592"/>
      <c r="G6" s="592"/>
      <c r="H6" s="592"/>
      <c r="I6" s="592"/>
      <c r="J6" s="592"/>
      <c r="K6" s="593"/>
      <c r="L6" s="542"/>
      <c r="M6" s="544"/>
    </row>
    <row r="7" spans="2:13" ht="15.75" x14ac:dyDescent="0.25">
      <c r="B7" s="37"/>
      <c r="C7" s="38"/>
      <c r="D7" s="38"/>
      <c r="E7" s="38"/>
      <c r="F7" s="38"/>
      <c r="G7" s="38"/>
      <c r="H7" s="38"/>
      <c r="I7" s="38"/>
      <c r="J7" s="38"/>
      <c r="K7" s="38"/>
      <c r="L7" s="39"/>
      <c r="M7" s="40"/>
    </row>
    <row r="8" spans="2:13" ht="15.75" x14ac:dyDescent="0.25">
      <c r="B8" s="551" t="s">
        <v>30</v>
      </c>
      <c r="C8" s="552"/>
      <c r="D8" s="552"/>
      <c r="E8" s="552"/>
      <c r="F8" s="552"/>
      <c r="G8" s="552"/>
      <c r="H8" s="552"/>
      <c r="I8" s="552"/>
      <c r="J8" s="552"/>
      <c r="K8" s="552"/>
      <c r="L8" s="552"/>
      <c r="M8" s="553"/>
    </row>
    <row r="9" spans="2:13" ht="15.75" x14ac:dyDescent="0.25">
      <c r="B9" s="545" t="s">
        <v>31</v>
      </c>
      <c r="C9" s="562"/>
      <c r="D9" s="562"/>
      <c r="E9" s="562"/>
      <c r="F9" s="562"/>
      <c r="G9" s="562"/>
      <c r="H9" s="562"/>
      <c r="I9" s="563"/>
      <c r="J9" s="62" t="s">
        <v>5</v>
      </c>
      <c r="K9" s="4" t="s">
        <v>6</v>
      </c>
      <c r="L9" s="22" t="s">
        <v>32</v>
      </c>
      <c r="M9" s="41" t="s">
        <v>33</v>
      </c>
    </row>
    <row r="10" spans="2:13" ht="15.75" x14ac:dyDescent="0.25">
      <c r="B10" s="554" t="str">
        <f>+INSUMOS!B280</f>
        <v>Ladrillo prensado a la vista 6X12X25 cm</v>
      </c>
      <c r="C10" s="555"/>
      <c r="D10" s="555"/>
      <c r="E10" s="555"/>
      <c r="F10" s="555"/>
      <c r="G10" s="555"/>
      <c r="H10" s="555"/>
      <c r="I10" s="556"/>
      <c r="J10" s="5" t="s">
        <v>15</v>
      </c>
      <c r="K10" s="6">
        <f>+CANTIDADES!I84</f>
        <v>30.85</v>
      </c>
      <c r="L10" s="23">
        <f>+INSUMOS!D280</f>
        <v>1800</v>
      </c>
      <c r="M10" s="42">
        <f>+L10*K10</f>
        <v>55530</v>
      </c>
    </row>
    <row r="11" spans="2:13" ht="15.75" x14ac:dyDescent="0.25">
      <c r="B11" s="554" t="str">
        <f>+'MORTERO 1;4'!D5</f>
        <v>MORTERO 1:4 IN SITU</v>
      </c>
      <c r="C11" s="555"/>
      <c r="D11" s="555"/>
      <c r="E11" s="555"/>
      <c r="F11" s="555"/>
      <c r="G11" s="555"/>
      <c r="H11" s="555"/>
      <c r="I11" s="556"/>
      <c r="J11" s="5" t="s">
        <v>13</v>
      </c>
      <c r="K11" s="8">
        <v>0.05</v>
      </c>
      <c r="L11" s="23">
        <f>+'MORTERO 1;4'!M40</f>
        <v>282517.1715234</v>
      </c>
      <c r="M11" s="42">
        <f>+L11*K11</f>
        <v>14125.858576170001</v>
      </c>
    </row>
    <row r="12" spans="2:13" ht="15.75" x14ac:dyDescent="0.25">
      <c r="B12" s="554"/>
      <c r="C12" s="555"/>
      <c r="D12" s="555"/>
      <c r="E12" s="555"/>
      <c r="F12" s="555"/>
      <c r="G12" s="555"/>
      <c r="H12" s="555"/>
      <c r="I12" s="556"/>
      <c r="J12" s="5"/>
      <c r="K12" s="8"/>
      <c r="L12" s="23"/>
      <c r="M12" s="42">
        <f>+K12*L12</f>
        <v>0</v>
      </c>
    </row>
    <row r="13" spans="2:13" ht="15.75" x14ac:dyDescent="0.25">
      <c r="B13" s="554"/>
      <c r="C13" s="555"/>
      <c r="D13" s="555"/>
      <c r="E13" s="555"/>
      <c r="F13" s="555"/>
      <c r="G13" s="555"/>
      <c r="H13" s="555"/>
      <c r="I13" s="556"/>
      <c r="J13" s="9"/>
      <c r="K13" s="7"/>
      <c r="L13" s="23"/>
      <c r="M13" s="42"/>
    </row>
    <row r="14" spans="2:13" ht="15.75" x14ac:dyDescent="0.25">
      <c r="B14" s="31"/>
      <c r="C14" s="19"/>
      <c r="D14" s="19"/>
      <c r="E14" s="19"/>
      <c r="F14" s="19"/>
      <c r="G14" s="19"/>
      <c r="H14" s="19"/>
      <c r="I14" s="19"/>
      <c r="J14" s="19"/>
      <c r="K14" s="32"/>
      <c r="L14" s="24" t="s">
        <v>8</v>
      </c>
      <c r="M14" s="60">
        <f>+SUM(M10:M12)</f>
        <v>69655.858576169994</v>
      </c>
    </row>
    <row r="15" spans="2:13" ht="15.75" x14ac:dyDescent="0.25">
      <c r="B15" s="31"/>
      <c r="C15" s="19"/>
      <c r="D15" s="19"/>
      <c r="E15" s="19"/>
      <c r="F15" s="19"/>
      <c r="G15" s="19"/>
      <c r="H15" s="19"/>
      <c r="I15" s="19"/>
      <c r="J15" s="19"/>
      <c r="K15" s="32"/>
      <c r="L15" s="33"/>
      <c r="M15" s="34"/>
    </row>
    <row r="16" spans="2:13" ht="15.75" x14ac:dyDescent="0.25">
      <c r="B16" s="551" t="s">
        <v>34</v>
      </c>
      <c r="C16" s="552"/>
      <c r="D16" s="552"/>
      <c r="E16" s="552"/>
      <c r="F16" s="552"/>
      <c r="G16" s="552"/>
      <c r="H16" s="552"/>
      <c r="I16" s="552"/>
      <c r="J16" s="552"/>
      <c r="K16" s="552"/>
      <c r="L16" s="552"/>
      <c r="M16" s="553"/>
    </row>
    <row r="17" spans="2:13" ht="15.75" x14ac:dyDescent="0.25">
      <c r="B17" s="560" t="s">
        <v>31</v>
      </c>
      <c r="C17" s="561"/>
      <c r="D17" s="561"/>
      <c r="E17" s="561"/>
      <c r="F17" s="561"/>
      <c r="G17" s="561"/>
      <c r="H17" s="561"/>
      <c r="I17" s="561"/>
      <c r="J17" s="62" t="s">
        <v>5</v>
      </c>
      <c r="K17" s="4" t="s">
        <v>35</v>
      </c>
      <c r="L17" s="22" t="s">
        <v>32</v>
      </c>
      <c r="M17" s="41" t="s">
        <v>33</v>
      </c>
    </row>
    <row r="18" spans="2:13" ht="15.75" x14ac:dyDescent="0.25">
      <c r="B18" s="554" t="s">
        <v>36</v>
      </c>
      <c r="C18" s="555"/>
      <c r="D18" s="555"/>
      <c r="E18" s="555"/>
      <c r="F18" s="555"/>
      <c r="G18" s="555"/>
      <c r="H18" s="555"/>
      <c r="I18" s="556"/>
      <c r="J18" s="5" t="s">
        <v>37</v>
      </c>
      <c r="K18" s="10">
        <v>0.1</v>
      </c>
      <c r="L18" s="23">
        <f>+M38</f>
        <v>7541.1363920000003</v>
      </c>
      <c r="M18" s="42">
        <f>+L18*K18</f>
        <v>754.11363920000008</v>
      </c>
    </row>
    <row r="19" spans="2:13" ht="15.75" x14ac:dyDescent="0.25">
      <c r="B19" s="554"/>
      <c r="C19" s="555"/>
      <c r="D19" s="555"/>
      <c r="E19" s="555"/>
      <c r="F19" s="555"/>
      <c r="G19" s="555"/>
      <c r="H19" s="555"/>
      <c r="I19" s="556"/>
      <c r="J19" s="6"/>
      <c r="K19" s="10"/>
      <c r="L19" s="23"/>
      <c r="M19" s="42"/>
    </row>
    <row r="20" spans="2:13" ht="15.75" x14ac:dyDescent="0.25">
      <c r="B20" s="554"/>
      <c r="C20" s="555"/>
      <c r="D20" s="555"/>
      <c r="E20" s="555"/>
      <c r="F20" s="555"/>
      <c r="G20" s="555"/>
      <c r="H20" s="555"/>
      <c r="I20" s="556"/>
      <c r="J20" s="6"/>
      <c r="K20" s="10"/>
      <c r="L20" s="23"/>
      <c r="M20" s="42"/>
    </row>
    <row r="21" spans="2:13" ht="15.75" x14ac:dyDescent="0.25">
      <c r="B21" s="554"/>
      <c r="C21" s="555"/>
      <c r="D21" s="555"/>
      <c r="E21" s="555"/>
      <c r="F21" s="555"/>
      <c r="G21" s="555"/>
      <c r="H21" s="555"/>
      <c r="I21" s="556"/>
      <c r="J21" s="9"/>
      <c r="K21" s="7"/>
      <c r="L21" s="23"/>
      <c r="M21" s="42"/>
    </row>
    <row r="22" spans="2:13" ht="15.75" x14ac:dyDescent="0.25">
      <c r="B22" s="554"/>
      <c r="C22" s="555"/>
      <c r="D22" s="555"/>
      <c r="E22" s="555"/>
      <c r="F22" s="555"/>
      <c r="G22" s="555"/>
      <c r="H22" s="555"/>
      <c r="I22" s="556"/>
      <c r="J22" s="9"/>
      <c r="K22" s="7"/>
      <c r="L22" s="23"/>
      <c r="M22" s="42"/>
    </row>
    <row r="23" spans="2:13" ht="15.75" x14ac:dyDescent="0.25">
      <c r="B23" s="31"/>
      <c r="C23" s="19"/>
      <c r="D23" s="19"/>
      <c r="E23" s="19"/>
      <c r="F23" s="19"/>
      <c r="G23" s="19"/>
      <c r="H23" s="19"/>
      <c r="I23" s="19"/>
      <c r="J23" s="19"/>
      <c r="K23" s="32"/>
      <c r="L23" s="24" t="s">
        <v>8</v>
      </c>
      <c r="M23" s="43">
        <f>+M18</f>
        <v>754.11363920000008</v>
      </c>
    </row>
    <row r="24" spans="2:13" ht="15.75" x14ac:dyDescent="0.25">
      <c r="B24" s="31"/>
      <c r="C24" s="19"/>
      <c r="D24" s="19"/>
      <c r="E24" s="19"/>
      <c r="F24" s="19"/>
      <c r="G24" s="19"/>
      <c r="H24" s="19"/>
      <c r="I24" s="19"/>
      <c r="J24" s="19"/>
      <c r="K24" s="32"/>
      <c r="L24" s="33"/>
      <c r="M24" s="34"/>
    </row>
    <row r="25" spans="2:13" ht="15.75" x14ac:dyDescent="0.25">
      <c r="B25" s="557" t="s">
        <v>38</v>
      </c>
      <c r="C25" s="558"/>
      <c r="D25" s="558"/>
      <c r="E25" s="558"/>
      <c r="F25" s="558"/>
      <c r="G25" s="558"/>
      <c r="H25" s="558"/>
      <c r="I25" s="558"/>
      <c r="J25" s="558"/>
      <c r="K25" s="558"/>
      <c r="L25" s="558"/>
      <c r="M25" s="559"/>
    </row>
    <row r="26" spans="2:13" ht="15.75" x14ac:dyDescent="0.25">
      <c r="B26" s="545" t="s">
        <v>31</v>
      </c>
      <c r="C26" s="546"/>
      <c r="D26" s="546"/>
      <c r="E26" s="546"/>
      <c r="F26" s="546"/>
      <c r="G26" s="546"/>
      <c r="H26" s="547"/>
      <c r="I26" s="62" t="s">
        <v>5</v>
      </c>
      <c r="J26" s="63" t="s">
        <v>6</v>
      </c>
      <c r="K26" s="4" t="s">
        <v>53</v>
      </c>
      <c r="L26" s="22" t="s">
        <v>32</v>
      </c>
      <c r="M26" s="41" t="s">
        <v>33</v>
      </c>
    </row>
    <row r="27" spans="2:13" ht="15.75" x14ac:dyDescent="0.25">
      <c r="B27" s="586" t="str">
        <f>+INSUMOS!B268</f>
        <v>Motocarguero</v>
      </c>
      <c r="C27" s="587"/>
      <c r="D27" s="587"/>
      <c r="E27" s="587"/>
      <c r="F27" s="587"/>
      <c r="G27" s="587"/>
      <c r="H27" s="588"/>
      <c r="I27" s="14" t="s">
        <v>489</v>
      </c>
      <c r="J27" s="5">
        <v>1</v>
      </c>
      <c r="K27" s="5">
        <v>11</v>
      </c>
      <c r="L27" s="25">
        <f>+INSUMOS!D268</f>
        <v>30000</v>
      </c>
      <c r="M27" s="44">
        <f>+L27/K27</f>
        <v>2727.2727272727275</v>
      </c>
    </row>
    <row r="28" spans="2:13" ht="15.75" x14ac:dyDescent="0.25">
      <c r="B28" s="548"/>
      <c r="C28" s="549"/>
      <c r="D28" s="549"/>
      <c r="E28" s="549"/>
      <c r="F28" s="549"/>
      <c r="G28" s="549"/>
      <c r="H28" s="550"/>
      <c r="I28" s="14"/>
      <c r="J28" s="5"/>
      <c r="K28" s="5"/>
      <c r="L28" s="25"/>
      <c r="M28" s="44"/>
    </row>
    <row r="29" spans="2:13" ht="15.75" x14ac:dyDescent="0.25">
      <c r="B29" s="548"/>
      <c r="C29" s="549"/>
      <c r="D29" s="549"/>
      <c r="E29" s="549"/>
      <c r="F29" s="549"/>
      <c r="G29" s="549"/>
      <c r="H29" s="550"/>
      <c r="I29" s="14"/>
      <c r="J29" s="9"/>
      <c r="K29" s="7"/>
      <c r="L29" s="23"/>
      <c r="M29" s="42"/>
    </row>
    <row r="30" spans="2:13" ht="15.75" x14ac:dyDescent="0.25">
      <c r="B30" s="548"/>
      <c r="C30" s="549"/>
      <c r="D30" s="549"/>
      <c r="E30" s="549"/>
      <c r="F30" s="549"/>
      <c r="G30" s="549"/>
      <c r="H30" s="550"/>
      <c r="I30" s="14"/>
      <c r="J30" s="9"/>
      <c r="K30" s="7"/>
      <c r="L30" s="23"/>
      <c r="M30" s="42"/>
    </row>
    <row r="31" spans="2:13" ht="15.75" x14ac:dyDescent="0.25">
      <c r="B31" s="31"/>
      <c r="C31" s="19"/>
      <c r="D31" s="19"/>
      <c r="E31" s="19"/>
      <c r="F31" s="19"/>
      <c r="G31" s="19"/>
      <c r="H31" s="19"/>
      <c r="I31" s="19"/>
      <c r="J31" s="19"/>
      <c r="K31" s="32"/>
      <c r="L31" s="24" t="s">
        <v>8</v>
      </c>
      <c r="M31" s="43">
        <f>+M27</f>
        <v>2727.2727272727275</v>
      </c>
    </row>
    <row r="32" spans="2:13" ht="15.75" x14ac:dyDescent="0.25">
      <c r="B32" s="31"/>
      <c r="C32" s="19"/>
      <c r="D32" s="19"/>
      <c r="E32" s="19"/>
      <c r="F32" s="19"/>
      <c r="G32" s="19"/>
      <c r="H32" s="19"/>
      <c r="I32" s="19"/>
      <c r="J32" s="19"/>
      <c r="K32" s="32"/>
      <c r="L32" s="33"/>
      <c r="M32" s="34"/>
    </row>
    <row r="33" spans="2:13" ht="15.75" x14ac:dyDescent="0.25">
      <c r="B33" s="577" t="s">
        <v>40</v>
      </c>
      <c r="C33" s="578"/>
      <c r="D33" s="578"/>
      <c r="E33" s="578"/>
      <c r="F33" s="578"/>
      <c r="G33" s="578"/>
      <c r="H33" s="578"/>
      <c r="I33" s="578"/>
      <c r="J33" s="578"/>
      <c r="K33" s="578"/>
      <c r="L33" s="578"/>
      <c r="M33" s="579"/>
    </row>
    <row r="34" spans="2:13" ht="31.5" x14ac:dyDescent="0.25">
      <c r="B34" s="545" t="s">
        <v>4</v>
      </c>
      <c r="C34" s="546"/>
      <c r="D34" s="546"/>
      <c r="E34" s="546"/>
      <c r="F34" s="546"/>
      <c r="G34" s="546"/>
      <c r="H34" s="547"/>
      <c r="I34" s="63" t="s">
        <v>5</v>
      </c>
      <c r="J34" s="63" t="s">
        <v>6</v>
      </c>
      <c r="K34" s="63" t="s">
        <v>35</v>
      </c>
      <c r="L34" s="26" t="s">
        <v>41</v>
      </c>
      <c r="M34" s="45" t="s">
        <v>33</v>
      </c>
    </row>
    <row r="35" spans="2:13" ht="15.75" x14ac:dyDescent="0.25">
      <c r="B35" s="580" t="str">
        <f>+'M DE OBRA'!B38:F38</f>
        <v>Cuadrilla 5: 1 OfcA + 1 AyuA</v>
      </c>
      <c r="C35" s="581"/>
      <c r="D35" s="581"/>
      <c r="E35" s="581"/>
      <c r="F35" s="581"/>
      <c r="G35" s="581"/>
      <c r="H35" s="582"/>
      <c r="I35" s="12" t="s">
        <v>491</v>
      </c>
      <c r="J35" s="46">
        <v>1</v>
      </c>
      <c r="K35" s="188">
        <v>0.04</v>
      </c>
      <c r="L35" s="27">
        <f>+'M DE OBRA'!M38</f>
        <v>188528.40979999999</v>
      </c>
      <c r="M35" s="47">
        <f>+L35*K35</f>
        <v>7541.1363920000003</v>
      </c>
    </row>
    <row r="36" spans="2:13" ht="15.75" x14ac:dyDescent="0.25">
      <c r="B36" s="574"/>
      <c r="C36" s="575"/>
      <c r="D36" s="575"/>
      <c r="E36" s="575"/>
      <c r="F36" s="575"/>
      <c r="G36" s="575"/>
      <c r="H36" s="576"/>
      <c r="I36" s="6"/>
      <c r="J36" s="5"/>
      <c r="K36" s="7"/>
      <c r="L36" s="28"/>
      <c r="M36" s="42"/>
    </row>
    <row r="37" spans="2:13" ht="15.75" x14ac:dyDescent="0.25">
      <c r="B37" s="574"/>
      <c r="C37" s="575"/>
      <c r="D37" s="575"/>
      <c r="E37" s="575"/>
      <c r="F37" s="575"/>
      <c r="G37" s="575"/>
      <c r="H37" s="576"/>
      <c r="I37" s="9"/>
      <c r="J37" s="9"/>
      <c r="K37" s="7"/>
      <c r="L37" s="23"/>
      <c r="M37" s="42"/>
    </row>
    <row r="38" spans="2:13" ht="15.75" x14ac:dyDescent="0.25">
      <c r="B38" s="31"/>
      <c r="C38" s="19"/>
      <c r="D38" s="19"/>
      <c r="E38" s="19"/>
      <c r="F38" s="19"/>
      <c r="G38" s="19"/>
      <c r="H38" s="19"/>
      <c r="I38" s="19"/>
      <c r="J38" s="19"/>
      <c r="K38" s="32"/>
      <c r="L38" s="24" t="s">
        <v>8</v>
      </c>
      <c r="M38" s="43">
        <f>+M35</f>
        <v>7541.1363920000003</v>
      </c>
    </row>
    <row r="39" spans="2:13" ht="15.75" x14ac:dyDescent="0.25">
      <c r="B39" s="31"/>
      <c r="C39" s="19"/>
      <c r="D39" s="19"/>
      <c r="E39" s="19"/>
      <c r="F39" s="19"/>
      <c r="G39" s="19"/>
      <c r="H39" s="19"/>
      <c r="I39" s="19"/>
      <c r="J39" s="19"/>
      <c r="K39" s="32"/>
      <c r="L39" s="33"/>
      <c r="M39" s="34"/>
    </row>
    <row r="40" spans="2:13" ht="15.75" x14ac:dyDescent="0.25">
      <c r="B40" s="31"/>
      <c r="C40" s="38"/>
      <c r="D40" s="38"/>
      <c r="E40" s="38"/>
      <c r="F40" s="38"/>
      <c r="G40" s="38"/>
      <c r="H40" s="38"/>
      <c r="I40" s="38"/>
      <c r="J40" s="17"/>
      <c r="K40" s="16" t="s">
        <v>43</v>
      </c>
      <c r="L40" s="29"/>
      <c r="M40" s="48">
        <f>+M23+M14+M31+M38</f>
        <v>80678.38133464272</v>
      </c>
    </row>
    <row r="41" spans="2:13" ht="15.75" x14ac:dyDescent="0.25">
      <c r="B41" s="49"/>
      <c r="C41" s="38"/>
      <c r="D41" s="38"/>
      <c r="E41" s="38"/>
      <c r="F41" s="38"/>
      <c r="G41" s="38"/>
      <c r="H41" s="38"/>
      <c r="I41" s="38"/>
      <c r="J41" s="567" t="s">
        <v>44</v>
      </c>
      <c r="K41" s="568"/>
      <c r="L41" s="118">
        <v>0.22</v>
      </c>
      <c r="M41" s="50">
        <f>+M40*L41</f>
        <v>17749.243893621398</v>
      </c>
    </row>
    <row r="42" spans="2:13" ht="15.75" x14ac:dyDescent="0.25">
      <c r="B42" s="49"/>
      <c r="C42" s="38"/>
      <c r="D42" s="38"/>
      <c r="E42" s="38"/>
      <c r="F42" s="38"/>
      <c r="G42" s="38"/>
      <c r="H42" s="38"/>
      <c r="I42" s="38"/>
      <c r="J42" s="567" t="s">
        <v>45</v>
      </c>
      <c r="K42" s="568"/>
      <c r="L42" s="118">
        <v>0.01</v>
      </c>
      <c r="M42" s="50">
        <f>+M40*L42</f>
        <v>806.78381334642722</v>
      </c>
    </row>
    <row r="43" spans="2:13" ht="15.75" x14ac:dyDescent="0.25">
      <c r="B43" s="49"/>
      <c r="C43" s="38"/>
      <c r="D43" s="38"/>
      <c r="E43" s="38"/>
      <c r="F43" s="38"/>
      <c r="G43" s="38"/>
      <c r="H43" s="38"/>
      <c r="I43" s="38"/>
      <c r="J43" s="567" t="s">
        <v>46</v>
      </c>
      <c r="K43" s="568"/>
      <c r="L43" s="118">
        <v>0.05</v>
      </c>
      <c r="M43" s="50">
        <f>+M40*L43</f>
        <v>4033.9190667321363</v>
      </c>
    </row>
    <row r="44" spans="2:13" ht="15.75" x14ac:dyDescent="0.25">
      <c r="B44" s="31"/>
      <c r="C44" s="19"/>
      <c r="D44" s="38"/>
      <c r="E44" s="38"/>
      <c r="F44" s="38"/>
      <c r="G44" s="38"/>
      <c r="H44" s="38"/>
      <c r="I44" s="38"/>
      <c r="J44" s="567" t="s">
        <v>47</v>
      </c>
      <c r="K44" s="568"/>
      <c r="L44" s="573"/>
      <c r="M44" s="50">
        <f>+SUM(M41:M43)</f>
        <v>22589.946773699965</v>
      </c>
    </row>
    <row r="45" spans="2:13" ht="15.75" x14ac:dyDescent="0.25">
      <c r="B45" s="49"/>
      <c r="C45" s="38"/>
      <c r="D45" s="38"/>
      <c r="E45" s="38"/>
      <c r="F45" s="38"/>
      <c r="G45" s="38"/>
      <c r="H45" s="38"/>
      <c r="I45" s="38"/>
      <c r="J45" s="570" t="s">
        <v>48</v>
      </c>
      <c r="K45" s="571"/>
      <c r="L45" s="572"/>
      <c r="M45" s="51">
        <f>+M40+M44</f>
        <v>103268.32810834268</v>
      </c>
    </row>
    <row r="46" spans="2:13" ht="15.75" x14ac:dyDescent="0.25">
      <c r="B46" s="52"/>
      <c r="C46" s="53"/>
      <c r="D46" s="53"/>
      <c r="E46" s="53"/>
      <c r="F46" s="53"/>
      <c r="G46" s="53"/>
      <c r="H46" s="53"/>
      <c r="I46" s="53"/>
      <c r="J46" s="53"/>
      <c r="K46" s="53"/>
      <c r="L46" s="54"/>
      <c r="M46" s="55"/>
    </row>
    <row r="47" spans="2:13" x14ac:dyDescent="0.25">
      <c r="B47" s="564" t="s">
        <v>49</v>
      </c>
      <c r="C47" s="565"/>
      <c r="D47" s="565"/>
      <c r="E47" s="565"/>
      <c r="F47" s="565"/>
      <c r="G47" s="565"/>
      <c r="H47" s="565"/>
      <c r="I47" s="565"/>
      <c r="J47" s="565"/>
      <c r="K47" s="565"/>
      <c r="L47" s="565"/>
      <c r="M47" s="566"/>
    </row>
    <row r="48" spans="2:13" ht="15.75" x14ac:dyDescent="0.25">
      <c r="B48" s="2"/>
      <c r="C48" s="56"/>
      <c r="D48" s="56"/>
      <c r="E48" s="56"/>
      <c r="F48" s="56"/>
      <c r="G48" s="56"/>
      <c r="H48" s="56"/>
      <c r="I48" s="56"/>
      <c r="J48" s="56"/>
      <c r="K48" s="56"/>
      <c r="L48" s="57"/>
      <c r="M48" s="1"/>
    </row>
    <row r="49" spans="2:13" ht="15.75" x14ac:dyDescent="0.25">
      <c r="B49" s="2"/>
      <c r="C49" s="56"/>
      <c r="D49" s="56"/>
      <c r="E49" s="56"/>
      <c r="F49" s="56"/>
      <c r="G49" s="56"/>
      <c r="H49" s="56"/>
      <c r="I49" s="56"/>
      <c r="J49" s="56"/>
      <c r="K49" s="56"/>
      <c r="L49" s="57"/>
      <c r="M49" s="1"/>
    </row>
    <row r="50" spans="2:13" x14ac:dyDescent="0.25">
      <c r="B50" s="532" t="s">
        <v>50</v>
      </c>
      <c r="C50" s="344"/>
      <c r="D50" s="344"/>
      <c r="E50" s="344"/>
      <c r="F50" s="344"/>
      <c r="G50" s="344"/>
      <c r="H50" s="344"/>
      <c r="I50" s="344" t="s">
        <v>531</v>
      </c>
      <c r="J50" s="344"/>
      <c r="K50" s="344"/>
      <c r="L50" s="344"/>
      <c r="M50" s="530"/>
    </row>
    <row r="51" spans="2:13" x14ac:dyDescent="0.25">
      <c r="B51" s="532" t="s">
        <v>537</v>
      </c>
      <c r="C51" s="344"/>
      <c r="D51" s="344"/>
      <c r="E51" s="344"/>
      <c r="F51" s="344"/>
      <c r="G51" s="344"/>
      <c r="H51" s="344"/>
      <c r="I51" s="344" t="s">
        <v>532</v>
      </c>
      <c r="J51" s="344"/>
      <c r="K51" s="344"/>
      <c r="L51" s="344"/>
      <c r="M51" s="530"/>
    </row>
    <row r="52" spans="2:13" ht="15.75" thickBot="1" x14ac:dyDescent="0.3">
      <c r="B52" s="528" t="s">
        <v>26</v>
      </c>
      <c r="C52" s="529"/>
      <c r="D52" s="529"/>
      <c r="E52" s="529"/>
      <c r="F52" s="529"/>
      <c r="G52" s="529"/>
      <c r="H52" s="529"/>
      <c r="I52" s="529" t="s">
        <v>26</v>
      </c>
      <c r="J52" s="529"/>
      <c r="K52" s="529"/>
      <c r="L52" s="529"/>
      <c r="M52" s="531"/>
    </row>
  </sheetData>
  <mergeCells count="43">
    <mergeCell ref="B13:I13"/>
    <mergeCell ref="B2:C2"/>
    <mergeCell ref="D2:M2"/>
    <mergeCell ref="B3:C3"/>
    <mergeCell ref="D3:M3"/>
    <mergeCell ref="D5:K6"/>
    <mergeCell ref="L5:L6"/>
    <mergeCell ref="M5:M6"/>
    <mergeCell ref="B8:M8"/>
    <mergeCell ref="B9:I9"/>
    <mergeCell ref="B10:I10"/>
    <mergeCell ref="B11:I11"/>
    <mergeCell ref="B12:I12"/>
    <mergeCell ref="B29:H29"/>
    <mergeCell ref="B16:M16"/>
    <mergeCell ref="B17:I17"/>
    <mergeCell ref="B18:I18"/>
    <mergeCell ref="B19:I19"/>
    <mergeCell ref="B20:I20"/>
    <mergeCell ref="B21:I21"/>
    <mergeCell ref="B22:I22"/>
    <mergeCell ref="B25:M25"/>
    <mergeCell ref="B26:H26"/>
    <mergeCell ref="B27:H27"/>
    <mergeCell ref="B28:H28"/>
    <mergeCell ref="B47:M47"/>
    <mergeCell ref="B30:H30"/>
    <mergeCell ref="B33:M33"/>
    <mergeCell ref="B34:H34"/>
    <mergeCell ref="B35:H35"/>
    <mergeCell ref="B36:H36"/>
    <mergeCell ref="B37:H37"/>
    <mergeCell ref="J41:K41"/>
    <mergeCell ref="J42:K42"/>
    <mergeCell ref="J43:K43"/>
    <mergeCell ref="J44:L44"/>
    <mergeCell ref="J45:L45"/>
    <mergeCell ref="B50:H50"/>
    <mergeCell ref="I50:M50"/>
    <mergeCell ref="B51:H51"/>
    <mergeCell ref="I51:M51"/>
    <mergeCell ref="B52:H52"/>
    <mergeCell ref="I52:M52"/>
  </mergeCells>
  <pageMargins left="0.25" right="0.25" top="0.75" bottom="0.75" header="0.3" footer="0.3"/>
  <pageSetup paperSize="9" scale="5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5"/>
    <pageSetUpPr fitToPage="1"/>
  </sheetPr>
  <dimension ref="B1:M52"/>
  <sheetViews>
    <sheetView view="pageBreakPreview" topLeftCell="A16" zoomScale="60" zoomScaleNormal="100" workbookViewId="0">
      <selection activeCell="B50" sqref="B50:M52"/>
    </sheetView>
  </sheetViews>
  <sheetFormatPr baseColWidth="10" defaultRowHeight="15" x14ac:dyDescent="0.25"/>
  <cols>
    <col min="10" max="10" width="9.42578125" bestFit="1" customWidth="1"/>
    <col min="11" max="11" width="24.42578125" bestFit="1" customWidth="1"/>
    <col min="12" max="12" width="35.5703125" bestFit="1" customWidth="1"/>
    <col min="13" max="13" width="15.85546875" bestFit="1" customWidth="1"/>
  </cols>
  <sheetData>
    <row r="1" spans="2:13" ht="15.75" thickBot="1" x14ac:dyDescent="0.3"/>
    <row r="2" spans="2:13" ht="31.5" customHeight="1" x14ac:dyDescent="0.25">
      <c r="B2" s="533" t="s">
        <v>0</v>
      </c>
      <c r="C2" s="534"/>
      <c r="D2" s="537" t="str">
        <f>+'PTO HORNILLA'!D2</f>
        <v>PRESUPUESTO GENERAL DE OBRA CONSTRUCCION DE HORNILLAS ECOEFICIENTES EN ECOSISTEMAS DE CONSERVACION ESTRATEGICOS DE ZONA RURAL.</v>
      </c>
      <c r="E2" s="538"/>
      <c r="F2" s="538"/>
      <c r="G2" s="538"/>
      <c r="H2" s="538"/>
      <c r="I2" s="538"/>
      <c r="J2" s="538"/>
      <c r="K2" s="538"/>
      <c r="L2" s="538"/>
      <c r="M2" s="539"/>
    </row>
    <row r="3" spans="2:13" ht="15.75" x14ac:dyDescent="0.25">
      <c r="B3" s="569" t="s">
        <v>1</v>
      </c>
      <c r="C3" s="384"/>
      <c r="D3" s="385" t="s">
        <v>2</v>
      </c>
      <c r="E3" s="385"/>
      <c r="F3" s="385"/>
      <c r="G3" s="385"/>
      <c r="H3" s="385"/>
      <c r="I3" s="385"/>
      <c r="J3" s="385"/>
      <c r="K3" s="385"/>
      <c r="L3" s="385"/>
      <c r="M3" s="540"/>
    </row>
    <row r="4" spans="2:13" ht="15.75" x14ac:dyDescent="0.25">
      <c r="B4" s="31"/>
      <c r="C4" s="19"/>
      <c r="D4" s="19"/>
      <c r="E4" s="19"/>
      <c r="F4" s="19"/>
      <c r="G4" s="19"/>
      <c r="H4" s="19"/>
      <c r="I4" s="19"/>
      <c r="J4" s="19"/>
      <c r="K4" s="32"/>
      <c r="L4" s="33"/>
      <c r="M4" s="34"/>
    </row>
    <row r="5" spans="2:13" ht="15.75" x14ac:dyDescent="0.25">
      <c r="B5" s="35" t="s">
        <v>27</v>
      </c>
      <c r="C5" s="13">
        <v>3</v>
      </c>
      <c r="D5" s="589" t="str">
        <f>+'PTO HORNILLA'!C21</f>
        <v>Mamposteria ladrillo TOLETE comun 6x12x25 cm</v>
      </c>
      <c r="E5" s="589"/>
      <c r="F5" s="589"/>
      <c r="G5" s="589"/>
      <c r="H5" s="589"/>
      <c r="I5" s="589"/>
      <c r="J5" s="589"/>
      <c r="K5" s="590"/>
      <c r="L5" s="541" t="s">
        <v>28</v>
      </c>
      <c r="M5" s="543" t="s">
        <v>15</v>
      </c>
    </row>
    <row r="6" spans="2:13" ht="15.75" x14ac:dyDescent="0.25">
      <c r="B6" s="36" t="s">
        <v>29</v>
      </c>
      <c r="C6" s="15" t="s">
        <v>366</v>
      </c>
      <c r="D6" s="591"/>
      <c r="E6" s="592"/>
      <c r="F6" s="592"/>
      <c r="G6" s="592"/>
      <c r="H6" s="592"/>
      <c r="I6" s="592"/>
      <c r="J6" s="592"/>
      <c r="K6" s="593"/>
      <c r="L6" s="542"/>
      <c r="M6" s="544"/>
    </row>
    <row r="7" spans="2:13" ht="15.75" x14ac:dyDescent="0.25">
      <c r="B7" s="37"/>
      <c r="C7" s="38"/>
      <c r="D7" s="38"/>
      <c r="E7" s="38"/>
      <c r="F7" s="38"/>
      <c r="G7" s="38"/>
      <c r="H7" s="38"/>
      <c r="I7" s="38"/>
      <c r="J7" s="38"/>
      <c r="K7" s="38"/>
      <c r="L7" s="39"/>
      <c r="M7" s="40"/>
    </row>
    <row r="8" spans="2:13" ht="15.75" x14ac:dyDescent="0.25">
      <c r="B8" s="551" t="s">
        <v>30</v>
      </c>
      <c r="C8" s="552"/>
      <c r="D8" s="552"/>
      <c r="E8" s="552"/>
      <c r="F8" s="552"/>
      <c r="G8" s="552"/>
      <c r="H8" s="552"/>
      <c r="I8" s="552"/>
      <c r="J8" s="552"/>
      <c r="K8" s="552"/>
      <c r="L8" s="552"/>
      <c r="M8" s="553"/>
    </row>
    <row r="9" spans="2:13" ht="15.75" x14ac:dyDescent="0.25">
      <c r="B9" s="545" t="s">
        <v>31</v>
      </c>
      <c r="C9" s="562"/>
      <c r="D9" s="562"/>
      <c r="E9" s="562"/>
      <c r="F9" s="562"/>
      <c r="G9" s="562"/>
      <c r="H9" s="562"/>
      <c r="I9" s="563"/>
      <c r="J9" s="62" t="s">
        <v>5</v>
      </c>
      <c r="K9" s="4" t="s">
        <v>6</v>
      </c>
      <c r="L9" s="22" t="s">
        <v>32</v>
      </c>
      <c r="M9" s="41" t="s">
        <v>33</v>
      </c>
    </row>
    <row r="10" spans="2:13" ht="15.75" x14ac:dyDescent="0.25">
      <c r="B10" s="554" t="str">
        <f>+INSUMOS!B281</f>
        <v>Ladrillo TOLETE comun 6x12x25 cm</v>
      </c>
      <c r="C10" s="555"/>
      <c r="D10" s="555"/>
      <c r="E10" s="555"/>
      <c r="F10" s="555"/>
      <c r="G10" s="555"/>
      <c r="H10" s="555"/>
      <c r="I10" s="556"/>
      <c r="J10" s="5" t="s">
        <v>5</v>
      </c>
      <c r="K10" s="6">
        <f>+CANTIDADES!I91</f>
        <v>30.85</v>
      </c>
      <c r="L10" s="23">
        <f>+INSUMOS!D281</f>
        <v>1500</v>
      </c>
      <c r="M10" s="42">
        <f>+L10*K10</f>
        <v>46275</v>
      </c>
    </row>
    <row r="11" spans="2:13" ht="15.75" x14ac:dyDescent="0.25">
      <c r="B11" s="554" t="str">
        <f>+'MORTERO 1;4'!D5</f>
        <v>MORTERO 1:4 IN SITU</v>
      </c>
      <c r="C11" s="555"/>
      <c r="D11" s="555"/>
      <c r="E11" s="555"/>
      <c r="F11" s="555"/>
      <c r="G11" s="555"/>
      <c r="H11" s="555"/>
      <c r="I11" s="556"/>
      <c r="J11" s="5" t="s">
        <v>13</v>
      </c>
      <c r="K11" s="10">
        <v>0.05</v>
      </c>
      <c r="L11" s="23">
        <f>+'MORTERO 1;4'!M40</f>
        <v>282517.1715234</v>
      </c>
      <c r="M11" s="42">
        <f>+L11*K11</f>
        <v>14125.858576170001</v>
      </c>
    </row>
    <row r="12" spans="2:13" ht="15.75" x14ac:dyDescent="0.25">
      <c r="B12" s="554"/>
      <c r="C12" s="555"/>
      <c r="D12" s="555"/>
      <c r="E12" s="555"/>
      <c r="F12" s="555"/>
      <c r="G12" s="555"/>
      <c r="H12" s="555"/>
      <c r="I12" s="556"/>
      <c r="J12" s="5"/>
      <c r="K12" s="8"/>
      <c r="L12" s="23"/>
      <c r="M12" s="42">
        <f>+K12*L12</f>
        <v>0</v>
      </c>
    </row>
    <row r="13" spans="2:13" ht="15.75" x14ac:dyDescent="0.25">
      <c r="B13" s="554"/>
      <c r="C13" s="555"/>
      <c r="D13" s="555"/>
      <c r="E13" s="555"/>
      <c r="F13" s="555"/>
      <c r="G13" s="555"/>
      <c r="H13" s="555"/>
      <c r="I13" s="556"/>
      <c r="J13" s="9"/>
      <c r="K13" s="7"/>
      <c r="L13" s="23"/>
      <c r="M13" s="42"/>
    </row>
    <row r="14" spans="2:13" ht="15.75" x14ac:dyDescent="0.25">
      <c r="B14" s="31"/>
      <c r="C14" s="19"/>
      <c r="D14" s="19"/>
      <c r="E14" s="19"/>
      <c r="F14" s="19"/>
      <c r="G14" s="19"/>
      <c r="H14" s="19"/>
      <c r="I14" s="19"/>
      <c r="J14" s="19"/>
      <c r="K14" s="32"/>
      <c r="L14" s="24" t="s">
        <v>8</v>
      </c>
      <c r="M14" s="60">
        <f>+SUM(M10:M12)</f>
        <v>60400.858576170001</v>
      </c>
    </row>
    <row r="15" spans="2:13" ht="15.75" x14ac:dyDescent="0.25">
      <c r="B15" s="31"/>
      <c r="C15" s="19"/>
      <c r="D15" s="19"/>
      <c r="E15" s="19"/>
      <c r="F15" s="19"/>
      <c r="G15" s="19"/>
      <c r="H15" s="19"/>
      <c r="I15" s="19"/>
      <c r="J15" s="19"/>
      <c r="K15" s="32"/>
      <c r="L15" s="33"/>
      <c r="M15" s="34"/>
    </row>
    <row r="16" spans="2:13" ht="15.75" x14ac:dyDescent="0.25">
      <c r="B16" s="551" t="s">
        <v>34</v>
      </c>
      <c r="C16" s="552"/>
      <c r="D16" s="552"/>
      <c r="E16" s="552"/>
      <c r="F16" s="552"/>
      <c r="G16" s="552"/>
      <c r="H16" s="552"/>
      <c r="I16" s="552"/>
      <c r="J16" s="552"/>
      <c r="K16" s="552"/>
      <c r="L16" s="552"/>
      <c r="M16" s="553"/>
    </row>
    <row r="17" spans="2:13" ht="15.75" x14ac:dyDescent="0.25">
      <c r="B17" s="560" t="s">
        <v>31</v>
      </c>
      <c r="C17" s="561"/>
      <c r="D17" s="561"/>
      <c r="E17" s="561"/>
      <c r="F17" s="561"/>
      <c r="G17" s="561"/>
      <c r="H17" s="561"/>
      <c r="I17" s="561"/>
      <c r="J17" s="62" t="s">
        <v>5</v>
      </c>
      <c r="K17" s="4" t="s">
        <v>35</v>
      </c>
      <c r="L17" s="22" t="s">
        <v>32</v>
      </c>
      <c r="M17" s="41" t="s">
        <v>33</v>
      </c>
    </row>
    <row r="18" spans="2:13" ht="15.75" x14ac:dyDescent="0.25">
      <c r="B18" s="554" t="s">
        <v>36</v>
      </c>
      <c r="C18" s="555"/>
      <c r="D18" s="555"/>
      <c r="E18" s="555"/>
      <c r="F18" s="555"/>
      <c r="G18" s="555"/>
      <c r="H18" s="555"/>
      <c r="I18" s="556"/>
      <c r="J18" s="5" t="s">
        <v>37</v>
      </c>
      <c r="K18" s="10">
        <v>0.1</v>
      </c>
      <c r="L18" s="23">
        <f>+M38</f>
        <v>7541.1363920000003</v>
      </c>
      <c r="M18" s="42">
        <f>+L18*K18</f>
        <v>754.11363920000008</v>
      </c>
    </row>
    <row r="19" spans="2:13" ht="15.75" x14ac:dyDescent="0.25">
      <c r="B19" s="554"/>
      <c r="C19" s="555"/>
      <c r="D19" s="555"/>
      <c r="E19" s="555"/>
      <c r="F19" s="555"/>
      <c r="G19" s="555"/>
      <c r="H19" s="555"/>
      <c r="I19" s="556"/>
      <c r="J19" s="6"/>
      <c r="K19" s="10"/>
      <c r="L19" s="23"/>
      <c r="M19" s="42"/>
    </row>
    <row r="20" spans="2:13" ht="15.75" x14ac:dyDescent="0.25">
      <c r="B20" s="554"/>
      <c r="C20" s="555"/>
      <c r="D20" s="555"/>
      <c r="E20" s="555"/>
      <c r="F20" s="555"/>
      <c r="G20" s="555"/>
      <c r="H20" s="555"/>
      <c r="I20" s="556"/>
      <c r="J20" s="6"/>
      <c r="K20" s="10"/>
      <c r="L20" s="23"/>
      <c r="M20" s="42"/>
    </row>
    <row r="21" spans="2:13" ht="15.75" x14ac:dyDescent="0.25">
      <c r="B21" s="554"/>
      <c r="C21" s="555"/>
      <c r="D21" s="555"/>
      <c r="E21" s="555"/>
      <c r="F21" s="555"/>
      <c r="G21" s="555"/>
      <c r="H21" s="555"/>
      <c r="I21" s="556"/>
      <c r="J21" s="9"/>
      <c r="K21" s="7"/>
      <c r="L21" s="23"/>
      <c r="M21" s="42"/>
    </row>
    <row r="22" spans="2:13" ht="15.75" x14ac:dyDescent="0.25">
      <c r="B22" s="554"/>
      <c r="C22" s="555"/>
      <c r="D22" s="555"/>
      <c r="E22" s="555"/>
      <c r="F22" s="555"/>
      <c r="G22" s="555"/>
      <c r="H22" s="555"/>
      <c r="I22" s="556"/>
      <c r="J22" s="9"/>
      <c r="K22" s="7"/>
      <c r="L22" s="23"/>
      <c r="M22" s="42"/>
    </row>
    <row r="23" spans="2:13" ht="15.75" x14ac:dyDescent="0.25">
      <c r="B23" s="31"/>
      <c r="C23" s="19"/>
      <c r="D23" s="19"/>
      <c r="E23" s="19"/>
      <c r="F23" s="19"/>
      <c r="G23" s="19"/>
      <c r="H23" s="19"/>
      <c r="I23" s="19"/>
      <c r="J23" s="19"/>
      <c r="K23" s="32"/>
      <c r="L23" s="24" t="s">
        <v>8</v>
      </c>
      <c r="M23" s="43">
        <f>+M18</f>
        <v>754.11363920000008</v>
      </c>
    </row>
    <row r="24" spans="2:13" ht="15.75" x14ac:dyDescent="0.25">
      <c r="B24" s="31"/>
      <c r="C24" s="19"/>
      <c r="D24" s="19"/>
      <c r="E24" s="19"/>
      <c r="F24" s="19"/>
      <c r="G24" s="19"/>
      <c r="H24" s="19"/>
      <c r="I24" s="19"/>
      <c r="J24" s="19"/>
      <c r="K24" s="32"/>
      <c r="L24" s="33"/>
      <c r="M24" s="34"/>
    </row>
    <row r="25" spans="2:13" ht="15.75" x14ac:dyDescent="0.25">
      <c r="B25" s="557" t="s">
        <v>38</v>
      </c>
      <c r="C25" s="558"/>
      <c r="D25" s="558"/>
      <c r="E25" s="558"/>
      <c r="F25" s="558"/>
      <c r="G25" s="558"/>
      <c r="H25" s="558"/>
      <c r="I25" s="558"/>
      <c r="J25" s="558"/>
      <c r="K25" s="558"/>
      <c r="L25" s="558"/>
      <c r="M25" s="559"/>
    </row>
    <row r="26" spans="2:13" ht="15.75" x14ac:dyDescent="0.25">
      <c r="B26" s="545" t="s">
        <v>31</v>
      </c>
      <c r="C26" s="546"/>
      <c r="D26" s="546"/>
      <c r="E26" s="546"/>
      <c r="F26" s="546"/>
      <c r="G26" s="546"/>
      <c r="H26" s="547"/>
      <c r="I26" s="62" t="s">
        <v>5</v>
      </c>
      <c r="J26" s="63" t="s">
        <v>6</v>
      </c>
      <c r="K26" s="4" t="s">
        <v>53</v>
      </c>
      <c r="L26" s="22" t="s">
        <v>32</v>
      </c>
      <c r="M26" s="41" t="s">
        <v>33</v>
      </c>
    </row>
    <row r="27" spans="2:13" ht="15.75" x14ac:dyDescent="0.25">
      <c r="B27" s="586" t="str">
        <f>+INSUMOS!B268</f>
        <v>Motocarguero</v>
      </c>
      <c r="C27" s="587"/>
      <c r="D27" s="587"/>
      <c r="E27" s="587"/>
      <c r="F27" s="587"/>
      <c r="G27" s="587"/>
      <c r="H27" s="588"/>
      <c r="I27" s="14" t="s">
        <v>489</v>
      </c>
      <c r="J27" s="5">
        <v>1</v>
      </c>
      <c r="K27" s="5">
        <v>11</v>
      </c>
      <c r="L27" s="25">
        <f>+INSUMOS!D268</f>
        <v>30000</v>
      </c>
      <c r="M27" s="44">
        <f>+L27/K27</f>
        <v>2727.2727272727275</v>
      </c>
    </row>
    <row r="28" spans="2:13" ht="15.75" x14ac:dyDescent="0.25">
      <c r="B28" s="548"/>
      <c r="C28" s="549"/>
      <c r="D28" s="549"/>
      <c r="E28" s="549"/>
      <c r="F28" s="549"/>
      <c r="G28" s="549"/>
      <c r="H28" s="550"/>
      <c r="I28" s="14"/>
      <c r="J28" s="5"/>
      <c r="K28" s="5"/>
      <c r="L28" s="25"/>
      <c r="M28" s="44"/>
    </row>
    <row r="29" spans="2:13" ht="15.75" x14ac:dyDescent="0.25">
      <c r="B29" s="548"/>
      <c r="C29" s="549"/>
      <c r="D29" s="549"/>
      <c r="E29" s="549"/>
      <c r="F29" s="549"/>
      <c r="G29" s="549"/>
      <c r="H29" s="550"/>
      <c r="I29" s="14"/>
      <c r="J29" s="9"/>
      <c r="K29" s="7"/>
      <c r="L29" s="23"/>
      <c r="M29" s="42"/>
    </row>
    <row r="30" spans="2:13" ht="15.75" x14ac:dyDescent="0.25">
      <c r="B30" s="548"/>
      <c r="C30" s="549"/>
      <c r="D30" s="549"/>
      <c r="E30" s="549"/>
      <c r="F30" s="549"/>
      <c r="G30" s="549"/>
      <c r="H30" s="550"/>
      <c r="I30" s="14"/>
      <c r="J30" s="9"/>
      <c r="K30" s="7"/>
      <c r="L30" s="23"/>
      <c r="M30" s="42"/>
    </row>
    <row r="31" spans="2:13" ht="15.75" x14ac:dyDescent="0.25">
      <c r="B31" s="31"/>
      <c r="C31" s="19"/>
      <c r="D31" s="19"/>
      <c r="E31" s="19"/>
      <c r="F31" s="19"/>
      <c r="G31" s="19"/>
      <c r="H31" s="19"/>
      <c r="I31" s="19"/>
      <c r="J31" s="19"/>
      <c r="K31" s="32"/>
      <c r="L31" s="24" t="s">
        <v>8</v>
      </c>
      <c r="M31" s="43">
        <f>+M27</f>
        <v>2727.2727272727275</v>
      </c>
    </row>
    <row r="32" spans="2:13" ht="15.75" x14ac:dyDescent="0.25">
      <c r="B32" s="31"/>
      <c r="C32" s="19"/>
      <c r="D32" s="19"/>
      <c r="E32" s="19"/>
      <c r="F32" s="19"/>
      <c r="G32" s="19"/>
      <c r="H32" s="19"/>
      <c r="I32" s="19"/>
      <c r="J32" s="19"/>
      <c r="K32" s="32"/>
      <c r="L32" s="33"/>
      <c r="M32" s="34"/>
    </row>
    <row r="33" spans="2:13" ht="15.75" x14ac:dyDescent="0.25">
      <c r="B33" s="577" t="s">
        <v>40</v>
      </c>
      <c r="C33" s="578"/>
      <c r="D33" s="578"/>
      <c r="E33" s="578"/>
      <c r="F33" s="578"/>
      <c r="G33" s="578"/>
      <c r="H33" s="578"/>
      <c r="I33" s="578"/>
      <c r="J33" s="578"/>
      <c r="K33" s="578"/>
      <c r="L33" s="578"/>
      <c r="M33" s="579"/>
    </row>
    <row r="34" spans="2:13" ht="31.5" x14ac:dyDescent="0.25">
      <c r="B34" s="545" t="s">
        <v>4</v>
      </c>
      <c r="C34" s="546"/>
      <c r="D34" s="546"/>
      <c r="E34" s="546"/>
      <c r="F34" s="546"/>
      <c r="G34" s="546"/>
      <c r="H34" s="547"/>
      <c r="I34" s="63" t="s">
        <v>5</v>
      </c>
      <c r="J34" s="63" t="s">
        <v>6</v>
      </c>
      <c r="K34" s="63" t="s">
        <v>35</v>
      </c>
      <c r="L34" s="26" t="s">
        <v>41</v>
      </c>
      <c r="M34" s="45" t="s">
        <v>33</v>
      </c>
    </row>
    <row r="35" spans="2:13" ht="15.75" x14ac:dyDescent="0.25">
      <c r="B35" s="580" t="str">
        <f>+'M DE OBRA'!B38:F38</f>
        <v>Cuadrilla 5: 1 OfcA + 1 AyuA</v>
      </c>
      <c r="C35" s="581"/>
      <c r="D35" s="581"/>
      <c r="E35" s="581"/>
      <c r="F35" s="581"/>
      <c r="G35" s="581"/>
      <c r="H35" s="582"/>
      <c r="I35" s="12" t="s">
        <v>491</v>
      </c>
      <c r="J35" s="46">
        <v>1</v>
      </c>
      <c r="K35" s="18">
        <v>0.04</v>
      </c>
      <c r="L35" s="27">
        <f>+'M DE OBRA'!M38</f>
        <v>188528.40979999999</v>
      </c>
      <c r="M35" s="47">
        <f>+L35*K35</f>
        <v>7541.1363920000003</v>
      </c>
    </row>
    <row r="36" spans="2:13" ht="15.75" x14ac:dyDescent="0.25">
      <c r="B36" s="574"/>
      <c r="C36" s="575"/>
      <c r="D36" s="575"/>
      <c r="E36" s="575"/>
      <c r="F36" s="575"/>
      <c r="G36" s="575"/>
      <c r="H36" s="576"/>
      <c r="I36" s="6"/>
      <c r="J36" s="5"/>
      <c r="K36" s="7"/>
      <c r="L36" s="28"/>
      <c r="M36" s="42"/>
    </row>
    <row r="37" spans="2:13" ht="15.75" x14ac:dyDescent="0.25">
      <c r="B37" s="574"/>
      <c r="C37" s="575"/>
      <c r="D37" s="575"/>
      <c r="E37" s="575"/>
      <c r="F37" s="575"/>
      <c r="G37" s="575"/>
      <c r="H37" s="576"/>
      <c r="I37" s="9"/>
      <c r="J37" s="9"/>
      <c r="K37" s="7"/>
      <c r="L37" s="23"/>
      <c r="M37" s="42"/>
    </row>
    <row r="38" spans="2:13" ht="15.75" x14ac:dyDescent="0.25">
      <c r="B38" s="31"/>
      <c r="C38" s="19"/>
      <c r="D38" s="19"/>
      <c r="E38" s="19"/>
      <c r="F38" s="19"/>
      <c r="G38" s="19"/>
      <c r="H38" s="19"/>
      <c r="I38" s="19"/>
      <c r="J38" s="19"/>
      <c r="K38" s="32"/>
      <c r="L38" s="24" t="s">
        <v>8</v>
      </c>
      <c r="M38" s="43">
        <f>+M35</f>
        <v>7541.1363920000003</v>
      </c>
    </row>
    <row r="39" spans="2:13" ht="15.75" x14ac:dyDescent="0.25">
      <c r="B39" s="31"/>
      <c r="C39" s="19"/>
      <c r="D39" s="19"/>
      <c r="E39" s="19"/>
      <c r="F39" s="19"/>
      <c r="G39" s="19"/>
      <c r="H39" s="19"/>
      <c r="I39" s="19"/>
      <c r="J39" s="19"/>
      <c r="K39" s="32"/>
      <c r="L39" s="33"/>
      <c r="M39" s="34"/>
    </row>
    <row r="40" spans="2:13" ht="15.75" x14ac:dyDescent="0.25">
      <c r="B40" s="31"/>
      <c r="C40" s="38"/>
      <c r="D40" s="38"/>
      <c r="E40" s="38"/>
      <c r="F40" s="38"/>
      <c r="G40" s="38"/>
      <c r="H40" s="38"/>
      <c r="I40" s="38"/>
      <c r="J40" s="17"/>
      <c r="K40" s="16" t="s">
        <v>43</v>
      </c>
      <c r="L40" s="29"/>
      <c r="M40" s="48">
        <f>+M23+M14+M31+M38</f>
        <v>71423.381334642734</v>
      </c>
    </row>
    <row r="41" spans="2:13" ht="15.75" x14ac:dyDescent="0.25">
      <c r="B41" s="49"/>
      <c r="C41" s="38"/>
      <c r="D41" s="38"/>
      <c r="E41" s="38"/>
      <c r="F41" s="38"/>
      <c r="G41" s="38"/>
      <c r="H41" s="38"/>
      <c r="I41" s="38"/>
      <c r="J41" s="567" t="s">
        <v>44</v>
      </c>
      <c r="K41" s="568"/>
      <c r="L41" s="118">
        <v>0.22</v>
      </c>
      <c r="M41" s="50">
        <f>+M40*L41</f>
        <v>15713.143893621402</v>
      </c>
    </row>
    <row r="42" spans="2:13" ht="15.75" x14ac:dyDescent="0.25">
      <c r="B42" s="49"/>
      <c r="C42" s="38"/>
      <c r="D42" s="38"/>
      <c r="E42" s="38"/>
      <c r="F42" s="38"/>
      <c r="G42" s="38"/>
      <c r="H42" s="38"/>
      <c r="I42" s="38"/>
      <c r="J42" s="567" t="s">
        <v>45</v>
      </c>
      <c r="K42" s="568"/>
      <c r="L42" s="118">
        <v>0.01</v>
      </c>
      <c r="M42" s="50">
        <f>+M40*L42</f>
        <v>714.23381334642738</v>
      </c>
    </row>
    <row r="43" spans="2:13" ht="15.75" x14ac:dyDescent="0.25">
      <c r="B43" s="49"/>
      <c r="C43" s="38"/>
      <c r="D43" s="38"/>
      <c r="E43" s="38"/>
      <c r="F43" s="38"/>
      <c r="G43" s="38"/>
      <c r="H43" s="38"/>
      <c r="I43" s="38"/>
      <c r="J43" s="567" t="s">
        <v>46</v>
      </c>
      <c r="K43" s="568"/>
      <c r="L43" s="118">
        <v>0.05</v>
      </c>
      <c r="M43" s="50">
        <f>+M40*L43</f>
        <v>3571.1690667321368</v>
      </c>
    </row>
    <row r="44" spans="2:13" ht="15.75" x14ac:dyDescent="0.25">
      <c r="B44" s="31"/>
      <c r="C44" s="19"/>
      <c r="D44" s="38"/>
      <c r="E44" s="38"/>
      <c r="F44" s="38"/>
      <c r="G44" s="38"/>
      <c r="H44" s="38"/>
      <c r="I44" s="38"/>
      <c r="J44" s="567" t="s">
        <v>47</v>
      </c>
      <c r="K44" s="568"/>
      <c r="L44" s="573"/>
      <c r="M44" s="50">
        <f>+SUM(M41:M43)</f>
        <v>19998.546773699967</v>
      </c>
    </row>
    <row r="45" spans="2:13" ht="15.75" x14ac:dyDescent="0.25">
      <c r="B45" s="49"/>
      <c r="C45" s="38"/>
      <c r="D45" s="38"/>
      <c r="E45" s="38"/>
      <c r="F45" s="38"/>
      <c r="G45" s="38"/>
      <c r="H45" s="38"/>
      <c r="I45" s="38"/>
      <c r="J45" s="570" t="s">
        <v>48</v>
      </c>
      <c r="K45" s="571"/>
      <c r="L45" s="572"/>
      <c r="M45" s="51">
        <f>+M40+M44</f>
        <v>91421.928108342705</v>
      </c>
    </row>
    <row r="46" spans="2:13" ht="15.75" x14ac:dyDescent="0.25">
      <c r="B46" s="52"/>
      <c r="C46" s="53"/>
      <c r="D46" s="53"/>
      <c r="E46" s="53"/>
      <c r="F46" s="53"/>
      <c r="G46" s="53"/>
      <c r="H46" s="53"/>
      <c r="I46" s="53"/>
      <c r="J46" s="53"/>
      <c r="K46" s="53"/>
      <c r="L46" s="54"/>
      <c r="M46" s="55"/>
    </row>
    <row r="47" spans="2:13" x14ac:dyDescent="0.25">
      <c r="B47" s="564" t="s">
        <v>49</v>
      </c>
      <c r="C47" s="565"/>
      <c r="D47" s="565"/>
      <c r="E47" s="565"/>
      <c r="F47" s="565"/>
      <c r="G47" s="565"/>
      <c r="H47" s="565"/>
      <c r="I47" s="565"/>
      <c r="J47" s="565"/>
      <c r="K47" s="565"/>
      <c r="L47" s="565"/>
      <c r="M47" s="566"/>
    </row>
    <row r="48" spans="2:13" ht="15.75" x14ac:dyDescent="0.25">
      <c r="B48" s="2"/>
      <c r="C48" s="56"/>
      <c r="D48" s="56"/>
      <c r="E48" s="56"/>
      <c r="F48" s="56"/>
      <c r="G48" s="56"/>
      <c r="H48" s="56"/>
      <c r="I48" s="56"/>
      <c r="J48" s="56"/>
      <c r="K48" s="56"/>
      <c r="L48" s="57"/>
      <c r="M48" s="1"/>
    </row>
    <row r="49" spans="2:13" ht="15.75" x14ac:dyDescent="0.25">
      <c r="B49" s="2"/>
      <c r="C49" s="56"/>
      <c r="D49" s="56"/>
      <c r="E49" s="56"/>
      <c r="F49" s="56"/>
      <c r="G49" s="56"/>
      <c r="H49" s="56"/>
      <c r="I49" s="56"/>
      <c r="J49" s="56"/>
      <c r="K49" s="56"/>
      <c r="L49" s="57"/>
      <c r="M49" s="1"/>
    </row>
    <row r="50" spans="2:13" x14ac:dyDescent="0.25">
      <c r="B50" s="532" t="s">
        <v>50</v>
      </c>
      <c r="C50" s="344"/>
      <c r="D50" s="344"/>
      <c r="E50" s="344"/>
      <c r="F50" s="344"/>
      <c r="G50" s="344"/>
      <c r="H50" s="344"/>
      <c r="I50" s="344" t="s">
        <v>531</v>
      </c>
      <c r="J50" s="344"/>
      <c r="K50" s="344"/>
      <c r="L50" s="344"/>
      <c r="M50" s="530"/>
    </row>
    <row r="51" spans="2:13" x14ac:dyDescent="0.25">
      <c r="B51" s="532" t="s">
        <v>537</v>
      </c>
      <c r="C51" s="344"/>
      <c r="D51" s="344"/>
      <c r="E51" s="344"/>
      <c r="F51" s="344"/>
      <c r="G51" s="344"/>
      <c r="H51" s="344"/>
      <c r="I51" s="344" t="s">
        <v>532</v>
      </c>
      <c r="J51" s="344"/>
      <c r="K51" s="344"/>
      <c r="L51" s="344"/>
      <c r="M51" s="530"/>
    </row>
    <row r="52" spans="2:13" ht="15.75" thickBot="1" x14ac:dyDescent="0.3">
      <c r="B52" s="528" t="s">
        <v>26</v>
      </c>
      <c r="C52" s="529"/>
      <c r="D52" s="529"/>
      <c r="E52" s="529"/>
      <c r="F52" s="529"/>
      <c r="G52" s="529"/>
      <c r="H52" s="529"/>
      <c r="I52" s="529" t="s">
        <v>26</v>
      </c>
      <c r="J52" s="529"/>
      <c r="K52" s="529"/>
      <c r="L52" s="529"/>
      <c r="M52" s="531"/>
    </row>
  </sheetData>
  <mergeCells count="43">
    <mergeCell ref="B13:I13"/>
    <mergeCell ref="B2:C2"/>
    <mergeCell ref="D2:M2"/>
    <mergeCell ref="B3:C3"/>
    <mergeCell ref="D3:M3"/>
    <mergeCell ref="D5:K6"/>
    <mergeCell ref="L5:L6"/>
    <mergeCell ref="M5:M6"/>
    <mergeCell ref="B8:M8"/>
    <mergeCell ref="B9:I9"/>
    <mergeCell ref="B10:I10"/>
    <mergeCell ref="B11:I11"/>
    <mergeCell ref="B12:I12"/>
    <mergeCell ref="B29:H29"/>
    <mergeCell ref="B16:M16"/>
    <mergeCell ref="B17:I17"/>
    <mergeCell ref="B18:I18"/>
    <mergeCell ref="B19:I19"/>
    <mergeCell ref="B20:I20"/>
    <mergeCell ref="B21:I21"/>
    <mergeCell ref="B22:I22"/>
    <mergeCell ref="B25:M25"/>
    <mergeCell ref="B26:H26"/>
    <mergeCell ref="B27:H27"/>
    <mergeCell ref="B28:H28"/>
    <mergeCell ref="B47:M47"/>
    <mergeCell ref="B30:H30"/>
    <mergeCell ref="B33:M33"/>
    <mergeCell ref="B34:H34"/>
    <mergeCell ref="B35:H35"/>
    <mergeCell ref="B36:H36"/>
    <mergeCell ref="B37:H37"/>
    <mergeCell ref="J41:K41"/>
    <mergeCell ref="J42:K42"/>
    <mergeCell ref="J43:K43"/>
    <mergeCell ref="J44:L44"/>
    <mergeCell ref="J45:L45"/>
    <mergeCell ref="B50:H50"/>
    <mergeCell ref="I50:M50"/>
    <mergeCell ref="B51:H51"/>
    <mergeCell ref="I51:M51"/>
    <mergeCell ref="B52:H52"/>
    <mergeCell ref="I52:M52"/>
  </mergeCells>
  <pageMargins left="0.25" right="0.25" top="0.75" bottom="0.75" header="0.3" footer="0.3"/>
  <pageSetup paperSize="9" scale="5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5"/>
    <pageSetUpPr fitToPage="1"/>
  </sheetPr>
  <dimension ref="B1:M52"/>
  <sheetViews>
    <sheetView view="pageBreakPreview" zoomScale="60" zoomScaleNormal="100" workbookViewId="0">
      <selection activeCell="B50" sqref="B50:H50"/>
    </sheetView>
  </sheetViews>
  <sheetFormatPr baseColWidth="10" defaultRowHeight="15" x14ac:dyDescent="0.25"/>
  <cols>
    <col min="10" max="10" width="9.42578125" bestFit="1" customWidth="1"/>
    <col min="11" max="11" width="24.42578125" bestFit="1" customWidth="1"/>
    <col min="12" max="12" width="20.85546875" bestFit="1" customWidth="1"/>
    <col min="13" max="13" width="15.85546875" bestFit="1" customWidth="1"/>
  </cols>
  <sheetData>
    <row r="1" spans="2:13" ht="15.75" thickBot="1" x14ac:dyDescent="0.3"/>
    <row r="2" spans="2:13" ht="30" customHeight="1" x14ac:dyDescent="0.25">
      <c r="B2" s="533" t="s">
        <v>0</v>
      </c>
      <c r="C2" s="534"/>
      <c r="D2" s="537" t="str">
        <f>+'PTO HORNILLA'!D2</f>
        <v>PRESUPUESTO GENERAL DE OBRA CONSTRUCCION DE HORNILLAS ECOEFICIENTES EN ECOSISTEMAS DE CONSERVACION ESTRATEGICOS DE ZONA RURAL.</v>
      </c>
      <c r="E2" s="538"/>
      <c r="F2" s="538"/>
      <c r="G2" s="538"/>
      <c r="H2" s="538"/>
      <c r="I2" s="538"/>
      <c r="J2" s="538"/>
      <c r="K2" s="538"/>
      <c r="L2" s="538"/>
      <c r="M2" s="539"/>
    </row>
    <row r="3" spans="2:13" ht="15.75" x14ac:dyDescent="0.25">
      <c r="B3" s="569" t="s">
        <v>1</v>
      </c>
      <c r="C3" s="384"/>
      <c r="D3" s="385" t="s">
        <v>2</v>
      </c>
      <c r="E3" s="385"/>
      <c r="F3" s="385"/>
      <c r="G3" s="385"/>
      <c r="H3" s="385"/>
      <c r="I3" s="385"/>
      <c r="J3" s="385"/>
      <c r="K3" s="385"/>
      <c r="L3" s="385"/>
      <c r="M3" s="540"/>
    </row>
    <row r="4" spans="2:13" ht="15.75" x14ac:dyDescent="0.25">
      <c r="B4" s="31"/>
      <c r="C4" s="19"/>
      <c r="D4" s="19"/>
      <c r="E4" s="19"/>
      <c r="F4" s="19"/>
      <c r="G4" s="19"/>
      <c r="H4" s="19"/>
      <c r="I4" s="19"/>
      <c r="J4" s="19"/>
      <c r="K4" s="32"/>
      <c r="L4" s="33"/>
      <c r="M4" s="34"/>
    </row>
    <row r="5" spans="2:13" ht="15.75" x14ac:dyDescent="0.25">
      <c r="B5" s="35" t="s">
        <v>27</v>
      </c>
      <c r="C5" s="13">
        <v>3</v>
      </c>
      <c r="D5" s="589" t="str">
        <f>+'PTO HORNILLA'!C22</f>
        <v>Suministro e instalacion de tableta vitrificada lisa irial 25 cm x25 cm</v>
      </c>
      <c r="E5" s="589"/>
      <c r="F5" s="589"/>
      <c r="G5" s="589"/>
      <c r="H5" s="589"/>
      <c r="I5" s="589"/>
      <c r="J5" s="589"/>
      <c r="K5" s="590"/>
      <c r="L5" s="541" t="s">
        <v>28</v>
      </c>
      <c r="M5" s="543" t="s">
        <v>15</v>
      </c>
    </row>
    <row r="6" spans="2:13" ht="15.75" x14ac:dyDescent="0.25">
      <c r="B6" s="36" t="s">
        <v>29</v>
      </c>
      <c r="C6" s="15" t="str">
        <f>+'PTO HORNILLA'!B22</f>
        <v>3.3</v>
      </c>
      <c r="D6" s="591"/>
      <c r="E6" s="592"/>
      <c r="F6" s="592"/>
      <c r="G6" s="592"/>
      <c r="H6" s="592"/>
      <c r="I6" s="592"/>
      <c r="J6" s="592"/>
      <c r="K6" s="593"/>
      <c r="L6" s="542"/>
      <c r="M6" s="544"/>
    </row>
    <row r="7" spans="2:13" ht="15.75" x14ac:dyDescent="0.25">
      <c r="B7" s="37"/>
      <c r="C7" s="38"/>
      <c r="D7" s="38"/>
      <c r="E7" s="38"/>
      <c r="F7" s="38"/>
      <c r="G7" s="38"/>
      <c r="H7" s="38"/>
      <c r="I7" s="38"/>
      <c r="J7" s="38"/>
      <c r="K7" s="38"/>
      <c r="L7" s="39"/>
      <c r="M7" s="40"/>
    </row>
    <row r="8" spans="2:13" ht="15.75" x14ac:dyDescent="0.25">
      <c r="B8" s="551" t="s">
        <v>30</v>
      </c>
      <c r="C8" s="552"/>
      <c r="D8" s="552"/>
      <c r="E8" s="552"/>
      <c r="F8" s="552"/>
      <c r="G8" s="552"/>
      <c r="H8" s="552"/>
      <c r="I8" s="552"/>
      <c r="J8" s="552"/>
      <c r="K8" s="552"/>
      <c r="L8" s="552"/>
      <c r="M8" s="553"/>
    </row>
    <row r="9" spans="2:13" ht="15.75" x14ac:dyDescent="0.25">
      <c r="B9" s="545" t="s">
        <v>31</v>
      </c>
      <c r="C9" s="562"/>
      <c r="D9" s="562"/>
      <c r="E9" s="562"/>
      <c r="F9" s="562"/>
      <c r="G9" s="562"/>
      <c r="H9" s="562"/>
      <c r="I9" s="563"/>
      <c r="J9" s="62" t="s">
        <v>5</v>
      </c>
      <c r="K9" s="4" t="s">
        <v>6</v>
      </c>
      <c r="L9" s="22" t="s">
        <v>32</v>
      </c>
      <c r="M9" s="41" t="s">
        <v>33</v>
      </c>
    </row>
    <row r="10" spans="2:13" ht="15.75" x14ac:dyDescent="0.25">
      <c r="B10" s="554" t="str">
        <f>+INSUMOS!B282</f>
        <v>Tableta vitrificada lisa irial 25x25 cm</v>
      </c>
      <c r="C10" s="555"/>
      <c r="D10" s="555"/>
      <c r="E10" s="555"/>
      <c r="F10" s="555"/>
      <c r="G10" s="555"/>
      <c r="H10" s="555"/>
      <c r="I10" s="556"/>
      <c r="J10" s="5" t="s">
        <v>15</v>
      </c>
      <c r="K10" s="174">
        <v>1</v>
      </c>
      <c r="L10" s="23">
        <f>+INSUMOS!D282</f>
        <v>17782</v>
      </c>
      <c r="M10" s="42">
        <f>+L10*K10</f>
        <v>17782</v>
      </c>
    </row>
    <row r="11" spans="2:13" ht="15.75" x14ac:dyDescent="0.25">
      <c r="B11" s="554" t="str">
        <f>+'MORTERO 1;4'!D5</f>
        <v>MORTERO 1:4 IN SITU</v>
      </c>
      <c r="C11" s="555"/>
      <c r="D11" s="555"/>
      <c r="E11" s="555"/>
      <c r="F11" s="555"/>
      <c r="G11" s="555"/>
      <c r="H11" s="555"/>
      <c r="I11" s="556"/>
      <c r="J11" s="5" t="s">
        <v>13</v>
      </c>
      <c r="K11" s="10">
        <v>0.05</v>
      </c>
      <c r="L11" s="23">
        <f>+'MORTERO 1;4'!M40</f>
        <v>282517.1715234</v>
      </c>
      <c r="M11" s="42">
        <f>+L11*K11</f>
        <v>14125.858576170001</v>
      </c>
    </row>
    <row r="12" spans="2:13" ht="15.75" x14ac:dyDescent="0.25">
      <c r="B12" s="554" t="str">
        <f>+INSUMOS!B272</f>
        <v>Melaza (Miel de Purga)</v>
      </c>
      <c r="C12" s="555"/>
      <c r="D12" s="555"/>
      <c r="E12" s="555"/>
      <c r="F12" s="555"/>
      <c r="G12" s="555"/>
      <c r="H12" s="555"/>
      <c r="I12" s="556"/>
      <c r="J12" s="5" t="s">
        <v>481</v>
      </c>
      <c r="K12" s="10">
        <v>0.06</v>
      </c>
      <c r="L12" s="23">
        <f>+INSUMOS!D272</f>
        <v>2500</v>
      </c>
      <c r="M12" s="42">
        <f>+K12*L12</f>
        <v>150</v>
      </c>
    </row>
    <row r="13" spans="2:13" ht="15.75" x14ac:dyDescent="0.25">
      <c r="B13" s="554"/>
      <c r="C13" s="555"/>
      <c r="D13" s="555"/>
      <c r="E13" s="555"/>
      <c r="F13" s="555"/>
      <c r="G13" s="555"/>
      <c r="H13" s="555"/>
      <c r="I13" s="556"/>
      <c r="J13" s="9"/>
      <c r="K13" s="7"/>
      <c r="L13" s="23"/>
      <c r="M13" s="42"/>
    </row>
    <row r="14" spans="2:13" ht="15.75" x14ac:dyDescent="0.25">
      <c r="B14" s="31"/>
      <c r="C14" s="19"/>
      <c r="D14" s="19"/>
      <c r="E14" s="19"/>
      <c r="F14" s="19"/>
      <c r="G14" s="19"/>
      <c r="H14" s="19"/>
      <c r="I14" s="19"/>
      <c r="J14" s="19"/>
      <c r="K14" s="32"/>
      <c r="L14" s="24" t="s">
        <v>8</v>
      </c>
      <c r="M14" s="60">
        <f>+SUM(M10:M12)</f>
        <v>32057.858576170001</v>
      </c>
    </row>
    <row r="15" spans="2:13" ht="15.75" x14ac:dyDescent="0.25">
      <c r="B15" s="31"/>
      <c r="C15" s="19"/>
      <c r="D15" s="19"/>
      <c r="E15" s="19"/>
      <c r="F15" s="19"/>
      <c r="G15" s="19"/>
      <c r="H15" s="19"/>
      <c r="I15" s="19"/>
      <c r="J15" s="19"/>
      <c r="K15" s="32"/>
      <c r="L15" s="33"/>
      <c r="M15" s="34"/>
    </row>
    <row r="16" spans="2:13" ht="15.75" x14ac:dyDescent="0.25">
      <c r="B16" s="551" t="s">
        <v>34</v>
      </c>
      <c r="C16" s="552"/>
      <c r="D16" s="552"/>
      <c r="E16" s="552"/>
      <c r="F16" s="552"/>
      <c r="G16" s="552"/>
      <c r="H16" s="552"/>
      <c r="I16" s="552"/>
      <c r="J16" s="552"/>
      <c r="K16" s="552"/>
      <c r="L16" s="552"/>
      <c r="M16" s="553"/>
    </row>
    <row r="17" spans="2:13" ht="15.75" x14ac:dyDescent="0.25">
      <c r="B17" s="560" t="s">
        <v>31</v>
      </c>
      <c r="C17" s="561"/>
      <c r="D17" s="561"/>
      <c r="E17" s="561"/>
      <c r="F17" s="561"/>
      <c r="G17" s="561"/>
      <c r="H17" s="561"/>
      <c r="I17" s="561"/>
      <c r="J17" s="62" t="s">
        <v>5</v>
      </c>
      <c r="K17" s="4" t="s">
        <v>35</v>
      </c>
      <c r="L17" s="22" t="s">
        <v>32</v>
      </c>
      <c r="M17" s="41" t="s">
        <v>33</v>
      </c>
    </row>
    <row r="18" spans="2:13" ht="15.75" x14ac:dyDescent="0.25">
      <c r="B18" s="554" t="s">
        <v>36</v>
      </c>
      <c r="C18" s="555"/>
      <c r="D18" s="555"/>
      <c r="E18" s="555"/>
      <c r="F18" s="555"/>
      <c r="G18" s="555"/>
      <c r="H18" s="555"/>
      <c r="I18" s="556"/>
      <c r="J18" s="5" t="s">
        <v>37</v>
      </c>
      <c r="K18" s="10">
        <v>0.1</v>
      </c>
      <c r="L18" s="23">
        <f>+M38</f>
        <v>18852.840980000001</v>
      </c>
      <c r="M18" s="42">
        <f>+L18*K18</f>
        <v>1885.2840980000001</v>
      </c>
    </row>
    <row r="19" spans="2:13" ht="15.75" x14ac:dyDescent="0.25">
      <c r="B19" s="554"/>
      <c r="C19" s="555"/>
      <c r="D19" s="555"/>
      <c r="E19" s="555"/>
      <c r="F19" s="555"/>
      <c r="G19" s="555"/>
      <c r="H19" s="555"/>
      <c r="I19" s="556"/>
      <c r="J19" s="6"/>
      <c r="K19" s="10"/>
      <c r="L19" s="23"/>
      <c r="M19" s="42"/>
    </row>
    <row r="20" spans="2:13" ht="15.75" x14ac:dyDescent="0.25">
      <c r="B20" s="554"/>
      <c r="C20" s="555"/>
      <c r="D20" s="555"/>
      <c r="E20" s="555"/>
      <c r="F20" s="555"/>
      <c r="G20" s="555"/>
      <c r="H20" s="555"/>
      <c r="I20" s="556"/>
      <c r="J20" s="6"/>
      <c r="K20" s="10"/>
      <c r="L20" s="23"/>
      <c r="M20" s="42"/>
    </row>
    <row r="21" spans="2:13" ht="15.75" x14ac:dyDescent="0.25">
      <c r="B21" s="554"/>
      <c r="C21" s="555"/>
      <c r="D21" s="555"/>
      <c r="E21" s="555"/>
      <c r="F21" s="555"/>
      <c r="G21" s="555"/>
      <c r="H21" s="555"/>
      <c r="I21" s="556"/>
      <c r="J21" s="9"/>
      <c r="K21" s="7"/>
      <c r="L21" s="23"/>
      <c r="M21" s="42"/>
    </row>
    <row r="22" spans="2:13" ht="15.75" x14ac:dyDescent="0.25">
      <c r="B22" s="554"/>
      <c r="C22" s="555"/>
      <c r="D22" s="555"/>
      <c r="E22" s="555"/>
      <c r="F22" s="555"/>
      <c r="G22" s="555"/>
      <c r="H22" s="555"/>
      <c r="I22" s="556"/>
      <c r="J22" s="9"/>
      <c r="K22" s="7"/>
      <c r="L22" s="23"/>
      <c r="M22" s="42"/>
    </row>
    <row r="23" spans="2:13" ht="15.75" x14ac:dyDescent="0.25">
      <c r="B23" s="31"/>
      <c r="C23" s="19"/>
      <c r="D23" s="19"/>
      <c r="E23" s="19"/>
      <c r="F23" s="19"/>
      <c r="G23" s="19"/>
      <c r="H23" s="19"/>
      <c r="I23" s="19"/>
      <c r="J23" s="19"/>
      <c r="K23" s="32"/>
      <c r="L23" s="24" t="s">
        <v>8</v>
      </c>
      <c r="M23" s="43">
        <f>+M18</f>
        <v>1885.2840980000001</v>
      </c>
    </row>
    <row r="24" spans="2:13" ht="15.75" x14ac:dyDescent="0.25">
      <c r="B24" s="31"/>
      <c r="C24" s="19"/>
      <c r="D24" s="19"/>
      <c r="E24" s="19"/>
      <c r="F24" s="19"/>
      <c r="G24" s="19"/>
      <c r="H24" s="19"/>
      <c r="I24" s="19"/>
      <c r="J24" s="19"/>
      <c r="K24" s="32"/>
      <c r="L24" s="33"/>
      <c r="M24" s="34"/>
    </row>
    <row r="25" spans="2:13" ht="15.75" x14ac:dyDescent="0.25">
      <c r="B25" s="557" t="s">
        <v>38</v>
      </c>
      <c r="C25" s="558"/>
      <c r="D25" s="558"/>
      <c r="E25" s="558"/>
      <c r="F25" s="558"/>
      <c r="G25" s="558"/>
      <c r="H25" s="558"/>
      <c r="I25" s="558"/>
      <c r="J25" s="558"/>
      <c r="K25" s="558"/>
      <c r="L25" s="558"/>
      <c r="M25" s="559"/>
    </row>
    <row r="26" spans="2:13" ht="15.75" x14ac:dyDescent="0.25">
      <c r="B26" s="545" t="s">
        <v>31</v>
      </c>
      <c r="C26" s="546"/>
      <c r="D26" s="546"/>
      <c r="E26" s="546"/>
      <c r="F26" s="546"/>
      <c r="G26" s="546"/>
      <c r="H26" s="547"/>
      <c r="I26" s="62" t="s">
        <v>5</v>
      </c>
      <c r="J26" s="63" t="s">
        <v>6</v>
      </c>
      <c r="K26" s="4" t="s">
        <v>53</v>
      </c>
      <c r="L26" s="22" t="s">
        <v>32</v>
      </c>
      <c r="M26" s="41" t="s">
        <v>33</v>
      </c>
    </row>
    <row r="27" spans="2:13" ht="15.75" x14ac:dyDescent="0.25">
      <c r="B27" s="586" t="str">
        <f>+INSUMOS!B268</f>
        <v>Motocarguero</v>
      </c>
      <c r="C27" s="587"/>
      <c r="D27" s="587"/>
      <c r="E27" s="587"/>
      <c r="F27" s="587"/>
      <c r="G27" s="587"/>
      <c r="H27" s="588"/>
      <c r="I27" s="186" t="s">
        <v>489</v>
      </c>
      <c r="J27" s="5">
        <v>1</v>
      </c>
      <c r="K27" s="5">
        <v>11</v>
      </c>
      <c r="L27" s="25">
        <f>+INSUMOS!D268</f>
        <v>30000</v>
      </c>
      <c r="M27" s="44">
        <f>+L27/K27</f>
        <v>2727.2727272727275</v>
      </c>
    </row>
    <row r="28" spans="2:13" ht="15.75" x14ac:dyDescent="0.25">
      <c r="B28" s="548"/>
      <c r="C28" s="549"/>
      <c r="D28" s="549"/>
      <c r="E28" s="549"/>
      <c r="F28" s="549"/>
      <c r="G28" s="549"/>
      <c r="H28" s="550"/>
      <c r="I28" s="14"/>
      <c r="J28" s="5"/>
      <c r="K28" s="5"/>
      <c r="L28" s="25"/>
      <c r="M28" s="44"/>
    </row>
    <row r="29" spans="2:13" ht="15.75" x14ac:dyDescent="0.25">
      <c r="B29" s="548"/>
      <c r="C29" s="549"/>
      <c r="D29" s="549"/>
      <c r="E29" s="549"/>
      <c r="F29" s="549"/>
      <c r="G29" s="549"/>
      <c r="H29" s="550"/>
      <c r="I29" s="14"/>
      <c r="J29" s="9"/>
      <c r="K29" s="7"/>
      <c r="L29" s="23"/>
      <c r="M29" s="42"/>
    </row>
    <row r="30" spans="2:13" ht="15.75" x14ac:dyDescent="0.25">
      <c r="B30" s="548"/>
      <c r="C30" s="549"/>
      <c r="D30" s="549"/>
      <c r="E30" s="549"/>
      <c r="F30" s="549"/>
      <c r="G30" s="549"/>
      <c r="H30" s="550"/>
      <c r="I30" s="14"/>
      <c r="J30" s="9"/>
      <c r="K30" s="7"/>
      <c r="L30" s="23"/>
      <c r="M30" s="42"/>
    </row>
    <row r="31" spans="2:13" ht="15.75" x14ac:dyDescent="0.25">
      <c r="B31" s="31"/>
      <c r="C31" s="19"/>
      <c r="D31" s="19"/>
      <c r="E31" s="19"/>
      <c r="F31" s="19"/>
      <c r="G31" s="19"/>
      <c r="H31" s="19"/>
      <c r="I31" s="19"/>
      <c r="J31" s="19"/>
      <c r="K31" s="32"/>
      <c r="L31" s="24" t="s">
        <v>8</v>
      </c>
      <c r="M31" s="43">
        <f>+M27</f>
        <v>2727.2727272727275</v>
      </c>
    </row>
    <row r="32" spans="2:13" ht="15.75" x14ac:dyDescent="0.25">
      <c r="B32" s="31"/>
      <c r="C32" s="19"/>
      <c r="D32" s="19"/>
      <c r="E32" s="19"/>
      <c r="F32" s="19"/>
      <c r="G32" s="19"/>
      <c r="H32" s="19"/>
      <c r="I32" s="19"/>
      <c r="J32" s="19"/>
      <c r="K32" s="32"/>
      <c r="L32" s="33"/>
      <c r="M32" s="34"/>
    </row>
    <row r="33" spans="2:13" ht="15.75" x14ac:dyDescent="0.25">
      <c r="B33" s="577" t="s">
        <v>40</v>
      </c>
      <c r="C33" s="578"/>
      <c r="D33" s="578"/>
      <c r="E33" s="578"/>
      <c r="F33" s="578"/>
      <c r="G33" s="578"/>
      <c r="H33" s="578"/>
      <c r="I33" s="578"/>
      <c r="J33" s="578"/>
      <c r="K33" s="578"/>
      <c r="L33" s="578"/>
      <c r="M33" s="579"/>
    </row>
    <row r="34" spans="2:13" ht="63" x14ac:dyDescent="0.25">
      <c r="B34" s="545" t="s">
        <v>4</v>
      </c>
      <c r="C34" s="546"/>
      <c r="D34" s="546"/>
      <c r="E34" s="546"/>
      <c r="F34" s="546"/>
      <c r="G34" s="546"/>
      <c r="H34" s="547"/>
      <c r="I34" s="63" t="s">
        <v>5</v>
      </c>
      <c r="J34" s="63" t="s">
        <v>6</v>
      </c>
      <c r="K34" s="63" t="s">
        <v>35</v>
      </c>
      <c r="L34" s="26" t="s">
        <v>41</v>
      </c>
      <c r="M34" s="45" t="s">
        <v>33</v>
      </c>
    </row>
    <row r="35" spans="2:13" ht="15.75" x14ac:dyDescent="0.25">
      <c r="B35" s="580" t="str">
        <f>+'M DE OBRA'!B38:F38</f>
        <v>Cuadrilla 5: 1 OfcA + 1 AyuA</v>
      </c>
      <c r="C35" s="581"/>
      <c r="D35" s="581"/>
      <c r="E35" s="581"/>
      <c r="F35" s="581"/>
      <c r="G35" s="581"/>
      <c r="H35" s="582"/>
      <c r="I35" s="12" t="s">
        <v>491</v>
      </c>
      <c r="J35" s="46">
        <v>1</v>
      </c>
      <c r="K35" s="187">
        <v>0.1</v>
      </c>
      <c r="L35" s="27">
        <f>+'M DE OBRA'!M38</f>
        <v>188528.40979999999</v>
      </c>
      <c r="M35" s="47">
        <f>+L35*K35</f>
        <v>18852.840980000001</v>
      </c>
    </row>
    <row r="36" spans="2:13" ht="15.75" x14ac:dyDescent="0.25">
      <c r="B36" s="574"/>
      <c r="C36" s="575"/>
      <c r="D36" s="575"/>
      <c r="E36" s="575"/>
      <c r="F36" s="575"/>
      <c r="G36" s="575"/>
      <c r="H36" s="576"/>
      <c r="I36" s="6"/>
      <c r="J36" s="5"/>
      <c r="K36" s="7"/>
      <c r="L36" s="28"/>
      <c r="M36" s="42"/>
    </row>
    <row r="37" spans="2:13" ht="15.75" x14ac:dyDescent="0.25">
      <c r="B37" s="574"/>
      <c r="C37" s="575"/>
      <c r="D37" s="575"/>
      <c r="E37" s="575"/>
      <c r="F37" s="575"/>
      <c r="G37" s="575"/>
      <c r="H37" s="576"/>
      <c r="I37" s="9"/>
      <c r="J37" s="9"/>
      <c r="K37" s="7"/>
      <c r="L37" s="23"/>
      <c r="M37" s="42"/>
    </row>
    <row r="38" spans="2:13" ht="15.75" x14ac:dyDescent="0.25">
      <c r="B38" s="31"/>
      <c r="C38" s="19"/>
      <c r="D38" s="19"/>
      <c r="E38" s="19"/>
      <c r="F38" s="19"/>
      <c r="G38" s="19"/>
      <c r="H38" s="19"/>
      <c r="I38" s="19"/>
      <c r="J38" s="19"/>
      <c r="K38" s="32"/>
      <c r="L38" s="24" t="s">
        <v>8</v>
      </c>
      <c r="M38" s="43">
        <f>+M35</f>
        <v>18852.840980000001</v>
      </c>
    </row>
    <row r="39" spans="2:13" ht="15.75" x14ac:dyDescent="0.25">
      <c r="B39" s="31"/>
      <c r="C39" s="19"/>
      <c r="D39" s="19"/>
      <c r="E39" s="19"/>
      <c r="F39" s="19"/>
      <c r="G39" s="19"/>
      <c r="H39" s="19"/>
      <c r="I39" s="19"/>
      <c r="J39" s="19"/>
      <c r="K39" s="32"/>
      <c r="L39" s="33"/>
      <c r="M39" s="34"/>
    </row>
    <row r="40" spans="2:13" ht="15.75" x14ac:dyDescent="0.25">
      <c r="B40" s="31"/>
      <c r="C40" s="38"/>
      <c r="D40" s="38"/>
      <c r="E40" s="38"/>
      <c r="F40" s="38"/>
      <c r="G40" s="38"/>
      <c r="H40" s="38"/>
      <c r="I40" s="38"/>
      <c r="J40" s="17"/>
      <c r="K40" s="16" t="s">
        <v>43</v>
      </c>
      <c r="L40" s="29"/>
      <c r="M40" s="48">
        <f>+M23+M14+M31+M38</f>
        <v>55523.256381442727</v>
      </c>
    </row>
    <row r="41" spans="2:13" ht="15.75" x14ac:dyDescent="0.25">
      <c r="B41" s="49"/>
      <c r="C41" s="38"/>
      <c r="D41" s="38"/>
      <c r="E41" s="38"/>
      <c r="F41" s="38"/>
      <c r="G41" s="38"/>
      <c r="H41" s="38"/>
      <c r="I41" s="38"/>
      <c r="J41" s="567" t="s">
        <v>44</v>
      </c>
      <c r="K41" s="568"/>
      <c r="L41" s="118">
        <v>0.22</v>
      </c>
      <c r="M41" s="50">
        <f>+M40*L41</f>
        <v>12215.1164039174</v>
      </c>
    </row>
    <row r="42" spans="2:13" ht="15.75" x14ac:dyDescent="0.25">
      <c r="B42" s="49"/>
      <c r="C42" s="38"/>
      <c r="D42" s="38"/>
      <c r="E42" s="38"/>
      <c r="F42" s="38"/>
      <c r="G42" s="38"/>
      <c r="H42" s="38"/>
      <c r="I42" s="38"/>
      <c r="J42" s="567" t="s">
        <v>45</v>
      </c>
      <c r="K42" s="568"/>
      <c r="L42" s="118">
        <v>0.01</v>
      </c>
      <c r="M42" s="50">
        <f>+M40*L42</f>
        <v>555.23256381442729</v>
      </c>
    </row>
    <row r="43" spans="2:13" ht="15.75" x14ac:dyDescent="0.25">
      <c r="B43" s="49"/>
      <c r="C43" s="38"/>
      <c r="D43" s="38"/>
      <c r="E43" s="38"/>
      <c r="F43" s="38"/>
      <c r="G43" s="38"/>
      <c r="H43" s="38"/>
      <c r="I43" s="38"/>
      <c r="J43" s="567" t="s">
        <v>46</v>
      </c>
      <c r="K43" s="568"/>
      <c r="L43" s="118">
        <v>0.05</v>
      </c>
      <c r="M43" s="50">
        <f>+M40*L43</f>
        <v>2776.1628190721367</v>
      </c>
    </row>
    <row r="44" spans="2:13" ht="15.75" x14ac:dyDescent="0.25">
      <c r="B44" s="31"/>
      <c r="C44" s="19"/>
      <c r="D44" s="38"/>
      <c r="E44" s="38"/>
      <c r="F44" s="38"/>
      <c r="G44" s="38"/>
      <c r="H44" s="38"/>
      <c r="I44" s="38"/>
      <c r="J44" s="567" t="s">
        <v>47</v>
      </c>
      <c r="K44" s="568"/>
      <c r="L44" s="573"/>
      <c r="M44" s="50">
        <f>+SUM(M41:M43)</f>
        <v>15546.511786803963</v>
      </c>
    </row>
    <row r="45" spans="2:13" ht="15.75" x14ac:dyDescent="0.25">
      <c r="B45" s="49"/>
      <c r="C45" s="38"/>
      <c r="D45" s="38"/>
      <c r="E45" s="38"/>
      <c r="F45" s="38"/>
      <c r="G45" s="38"/>
      <c r="H45" s="38"/>
      <c r="I45" s="38"/>
      <c r="J45" s="570" t="s">
        <v>48</v>
      </c>
      <c r="K45" s="571"/>
      <c r="L45" s="572"/>
      <c r="M45" s="51">
        <f>+M40+M44</f>
        <v>71069.768168246694</v>
      </c>
    </row>
    <row r="46" spans="2:13" ht="15.75" x14ac:dyDescent="0.25">
      <c r="B46" s="52"/>
      <c r="C46" s="53"/>
      <c r="D46" s="53"/>
      <c r="E46" s="53"/>
      <c r="F46" s="53"/>
      <c r="G46" s="53"/>
      <c r="H46" s="53"/>
      <c r="I46" s="53"/>
      <c r="J46" s="53"/>
      <c r="K46" s="53"/>
      <c r="L46" s="54"/>
      <c r="M46" s="55"/>
    </row>
    <row r="47" spans="2:13" x14ac:dyDescent="0.25">
      <c r="B47" s="564" t="s">
        <v>49</v>
      </c>
      <c r="C47" s="565"/>
      <c r="D47" s="565"/>
      <c r="E47" s="565"/>
      <c r="F47" s="565"/>
      <c r="G47" s="565"/>
      <c r="H47" s="565"/>
      <c r="I47" s="565"/>
      <c r="J47" s="565"/>
      <c r="K47" s="565"/>
      <c r="L47" s="565"/>
      <c r="M47" s="566"/>
    </row>
    <row r="48" spans="2:13" ht="15.75" x14ac:dyDescent="0.25">
      <c r="B48" s="2"/>
      <c r="C48" s="56"/>
      <c r="D48" s="56"/>
      <c r="E48" s="56"/>
      <c r="F48" s="56"/>
      <c r="G48" s="56"/>
      <c r="H48" s="56"/>
      <c r="I48" s="56"/>
      <c r="J48" s="56"/>
      <c r="K48" s="56"/>
      <c r="L48" s="57"/>
      <c r="M48" s="1"/>
    </row>
    <row r="49" spans="2:13" ht="15.75" x14ac:dyDescent="0.25">
      <c r="B49" s="2"/>
      <c r="C49" s="56"/>
      <c r="D49" s="56"/>
      <c r="E49" s="56"/>
      <c r="F49" s="56"/>
      <c r="G49" s="56"/>
      <c r="H49" s="56"/>
      <c r="I49" s="56"/>
      <c r="J49" s="56"/>
      <c r="K49" s="56"/>
      <c r="L49" s="57"/>
      <c r="M49" s="1"/>
    </row>
    <row r="50" spans="2:13" x14ac:dyDescent="0.25">
      <c r="B50" s="532" t="s">
        <v>50</v>
      </c>
      <c r="C50" s="344"/>
      <c r="D50" s="344"/>
      <c r="E50" s="344"/>
      <c r="F50" s="344"/>
      <c r="G50" s="344"/>
      <c r="H50" s="344"/>
      <c r="I50" s="344" t="s">
        <v>531</v>
      </c>
      <c r="J50" s="344"/>
      <c r="K50" s="344"/>
      <c r="L50" s="344"/>
      <c r="M50" s="530"/>
    </row>
    <row r="51" spans="2:13" x14ac:dyDescent="0.25">
      <c r="B51" s="532" t="s">
        <v>537</v>
      </c>
      <c r="C51" s="344"/>
      <c r="D51" s="344"/>
      <c r="E51" s="344"/>
      <c r="F51" s="344"/>
      <c r="G51" s="344"/>
      <c r="H51" s="344"/>
      <c r="I51" s="344" t="s">
        <v>532</v>
      </c>
      <c r="J51" s="344"/>
      <c r="K51" s="344"/>
      <c r="L51" s="344"/>
      <c r="M51" s="530"/>
    </row>
    <row r="52" spans="2:13" ht="15.75" thickBot="1" x14ac:dyDescent="0.3">
      <c r="B52" s="528" t="s">
        <v>26</v>
      </c>
      <c r="C52" s="529"/>
      <c r="D52" s="529"/>
      <c r="E52" s="529"/>
      <c r="F52" s="529"/>
      <c r="G52" s="529"/>
      <c r="H52" s="529"/>
      <c r="I52" s="529" t="s">
        <v>26</v>
      </c>
      <c r="J52" s="529"/>
      <c r="K52" s="529"/>
      <c r="L52" s="529"/>
      <c r="M52" s="531"/>
    </row>
  </sheetData>
  <mergeCells count="43">
    <mergeCell ref="B13:I13"/>
    <mergeCell ref="B2:C2"/>
    <mergeCell ref="D2:M2"/>
    <mergeCell ref="B3:C3"/>
    <mergeCell ref="D3:M3"/>
    <mergeCell ref="D5:K6"/>
    <mergeCell ref="L5:L6"/>
    <mergeCell ref="M5:M6"/>
    <mergeCell ref="B8:M8"/>
    <mergeCell ref="B9:I9"/>
    <mergeCell ref="B10:I10"/>
    <mergeCell ref="B11:I11"/>
    <mergeCell ref="B12:I12"/>
    <mergeCell ref="B29:H29"/>
    <mergeCell ref="B16:M16"/>
    <mergeCell ref="B17:I17"/>
    <mergeCell ref="B18:I18"/>
    <mergeCell ref="B19:I19"/>
    <mergeCell ref="B20:I20"/>
    <mergeCell ref="B21:I21"/>
    <mergeCell ref="B22:I22"/>
    <mergeCell ref="B25:M25"/>
    <mergeCell ref="B26:H26"/>
    <mergeCell ref="B27:H27"/>
    <mergeCell ref="B28:H28"/>
    <mergeCell ref="B47:M47"/>
    <mergeCell ref="B30:H30"/>
    <mergeCell ref="B33:M33"/>
    <mergeCell ref="B34:H34"/>
    <mergeCell ref="B35:H35"/>
    <mergeCell ref="B36:H36"/>
    <mergeCell ref="B37:H37"/>
    <mergeCell ref="J41:K41"/>
    <mergeCell ref="J42:K42"/>
    <mergeCell ref="J43:K43"/>
    <mergeCell ref="J44:L44"/>
    <mergeCell ref="J45:L45"/>
    <mergeCell ref="B50:H50"/>
    <mergeCell ref="I50:M50"/>
    <mergeCell ref="B51:H51"/>
    <mergeCell ref="I51:M51"/>
    <mergeCell ref="B52:H52"/>
    <mergeCell ref="I52:M52"/>
  </mergeCells>
  <pageMargins left="0.25" right="0.25" top="0.75" bottom="0.75" header="0.3" footer="0.3"/>
  <pageSetup paperSize="9" scale="6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4" tint="0.39997558519241921"/>
    <pageSetUpPr fitToPage="1"/>
  </sheetPr>
  <dimension ref="B1:M52"/>
  <sheetViews>
    <sheetView view="pageBreakPreview" zoomScale="60" zoomScaleNormal="100" workbookViewId="0">
      <selection activeCell="D2" sqref="D2:M2"/>
    </sheetView>
  </sheetViews>
  <sheetFormatPr baseColWidth="10" defaultRowHeight="15" x14ac:dyDescent="0.25"/>
  <cols>
    <col min="10" max="10" width="9.42578125" bestFit="1" customWidth="1"/>
    <col min="11" max="11" width="24.42578125" bestFit="1" customWidth="1"/>
    <col min="12" max="12" width="20.85546875" bestFit="1" customWidth="1"/>
    <col min="13" max="13" width="17.28515625" bestFit="1" customWidth="1"/>
  </cols>
  <sheetData>
    <row r="1" spans="2:13" ht="15.75" thickBot="1" x14ac:dyDescent="0.3"/>
    <row r="2" spans="2:13" ht="32.25" customHeight="1" x14ac:dyDescent="0.25">
      <c r="B2" s="533" t="s">
        <v>0</v>
      </c>
      <c r="C2" s="534"/>
      <c r="D2" s="537" t="str">
        <f>+'PTO HORNILLA'!D2</f>
        <v>PRESUPUESTO GENERAL DE OBRA CONSTRUCCION DE HORNILLAS ECOEFICIENTES EN ECOSISTEMAS DE CONSERVACION ESTRATEGICOS DE ZONA RURAL.</v>
      </c>
      <c r="E2" s="538"/>
      <c r="F2" s="538"/>
      <c r="G2" s="538"/>
      <c r="H2" s="538"/>
      <c r="I2" s="538"/>
      <c r="J2" s="538"/>
      <c r="K2" s="538"/>
      <c r="L2" s="538"/>
      <c r="M2" s="539"/>
    </row>
    <row r="3" spans="2:13" ht="15.75" x14ac:dyDescent="0.25">
      <c r="B3" s="569" t="s">
        <v>1</v>
      </c>
      <c r="C3" s="384"/>
      <c r="D3" s="385" t="s">
        <v>2</v>
      </c>
      <c r="E3" s="385"/>
      <c r="F3" s="385"/>
      <c r="G3" s="385"/>
      <c r="H3" s="385"/>
      <c r="I3" s="385"/>
      <c r="J3" s="385"/>
      <c r="K3" s="385"/>
      <c r="L3" s="385"/>
      <c r="M3" s="540"/>
    </row>
    <row r="4" spans="2:13" ht="15.75" x14ac:dyDescent="0.25">
      <c r="B4" s="31"/>
      <c r="C4" s="19"/>
      <c r="D4" s="19"/>
      <c r="E4" s="19"/>
      <c r="F4" s="19"/>
      <c r="G4" s="19"/>
      <c r="H4" s="19"/>
      <c r="I4" s="19"/>
      <c r="J4" s="19"/>
      <c r="K4" s="32"/>
      <c r="L4" s="33"/>
      <c r="M4" s="34"/>
    </row>
    <row r="5" spans="2:13" ht="15.75" x14ac:dyDescent="0.25">
      <c r="B5" s="35" t="s">
        <v>27</v>
      </c>
      <c r="C5" s="13">
        <v>0</v>
      </c>
      <c r="D5" s="599" t="s">
        <v>389</v>
      </c>
      <c r="E5" s="599"/>
      <c r="F5" s="599"/>
      <c r="G5" s="599"/>
      <c r="H5" s="599"/>
      <c r="I5" s="599"/>
      <c r="J5" s="599"/>
      <c r="K5" s="600"/>
      <c r="L5" s="541" t="s">
        <v>28</v>
      </c>
      <c r="M5" s="543" t="s">
        <v>13</v>
      </c>
    </row>
    <row r="6" spans="2:13" ht="15.75" x14ac:dyDescent="0.25">
      <c r="B6" s="36" t="s">
        <v>29</v>
      </c>
      <c r="C6" s="15">
        <v>0</v>
      </c>
      <c r="D6" s="601"/>
      <c r="E6" s="602"/>
      <c r="F6" s="602"/>
      <c r="G6" s="602"/>
      <c r="H6" s="602"/>
      <c r="I6" s="602"/>
      <c r="J6" s="602"/>
      <c r="K6" s="603"/>
      <c r="L6" s="542"/>
      <c r="M6" s="544"/>
    </row>
    <row r="7" spans="2:13" ht="15.75" x14ac:dyDescent="0.25">
      <c r="B7" s="37"/>
      <c r="C7" s="38"/>
      <c r="D7" s="38"/>
      <c r="E7" s="38"/>
      <c r="F7" s="38"/>
      <c r="G7" s="38"/>
      <c r="H7" s="38"/>
      <c r="I7" s="38"/>
      <c r="J7" s="38"/>
      <c r="K7" s="38"/>
      <c r="L7" s="39"/>
      <c r="M7" s="40"/>
    </row>
    <row r="8" spans="2:13" ht="15.75" x14ac:dyDescent="0.25">
      <c r="B8" s="551" t="s">
        <v>30</v>
      </c>
      <c r="C8" s="552"/>
      <c r="D8" s="552"/>
      <c r="E8" s="552"/>
      <c r="F8" s="552"/>
      <c r="G8" s="552"/>
      <c r="H8" s="552"/>
      <c r="I8" s="552"/>
      <c r="J8" s="552"/>
      <c r="K8" s="552"/>
      <c r="L8" s="552"/>
      <c r="M8" s="553"/>
    </row>
    <row r="9" spans="2:13" ht="15.75" x14ac:dyDescent="0.25">
      <c r="B9" s="545" t="s">
        <v>31</v>
      </c>
      <c r="C9" s="562"/>
      <c r="D9" s="562"/>
      <c r="E9" s="562"/>
      <c r="F9" s="562"/>
      <c r="G9" s="562"/>
      <c r="H9" s="562"/>
      <c r="I9" s="563"/>
      <c r="J9" s="62" t="s">
        <v>5</v>
      </c>
      <c r="K9" s="4" t="s">
        <v>6</v>
      </c>
      <c r="L9" s="22" t="s">
        <v>32</v>
      </c>
      <c r="M9" s="41" t="s">
        <v>33</v>
      </c>
    </row>
    <row r="10" spans="2:13" ht="15.75" x14ac:dyDescent="0.25">
      <c r="B10" s="554" t="str">
        <f>+INSUMOS!B132</f>
        <v>Cemento portland tipo 1 gris</v>
      </c>
      <c r="C10" s="555"/>
      <c r="D10" s="555"/>
      <c r="E10" s="555"/>
      <c r="F10" s="555"/>
      <c r="G10" s="555"/>
      <c r="H10" s="555"/>
      <c r="I10" s="556"/>
      <c r="J10" s="5" t="str">
        <f>+INSUMOS!C132</f>
        <v>Kg</v>
      </c>
      <c r="K10" s="6">
        <v>364</v>
      </c>
      <c r="L10" s="23">
        <f>+INSUMOS!D132</f>
        <v>590</v>
      </c>
      <c r="M10" s="42">
        <f>+L10*K10</f>
        <v>214760</v>
      </c>
    </row>
    <row r="11" spans="2:13" ht="15.75" x14ac:dyDescent="0.25">
      <c r="B11" s="554" t="str">
        <f>+INSUMOS!B131</f>
        <v>Arena para mortero</v>
      </c>
      <c r="C11" s="555"/>
      <c r="D11" s="555"/>
      <c r="E11" s="555"/>
      <c r="F11" s="555"/>
      <c r="G11" s="555"/>
      <c r="H11" s="555"/>
      <c r="I11" s="556"/>
      <c r="J11" s="5" t="str">
        <f>+INSUMOS!C131</f>
        <v>M3</v>
      </c>
      <c r="K11" s="10">
        <v>1.1599999999999999</v>
      </c>
      <c r="L11" s="23">
        <f>+INSUMOS!D131</f>
        <v>50000</v>
      </c>
      <c r="M11" s="42">
        <f>+L11*K11</f>
        <v>57999.999999999993</v>
      </c>
    </row>
    <row r="12" spans="2:13" ht="15.75" x14ac:dyDescent="0.25">
      <c r="B12" s="554" t="str">
        <f>+INSUMOS!B45</f>
        <v>Agua</v>
      </c>
      <c r="C12" s="555"/>
      <c r="D12" s="555"/>
      <c r="E12" s="555"/>
      <c r="F12" s="555"/>
      <c r="G12" s="555"/>
      <c r="H12" s="555"/>
      <c r="I12" s="556"/>
      <c r="J12" s="5" t="str">
        <f>+BASICOS!B130</f>
        <v>lt</v>
      </c>
      <c r="K12" s="8">
        <v>178</v>
      </c>
      <c r="L12" s="23">
        <f>+INSUMOS!D45</f>
        <v>42</v>
      </c>
      <c r="M12" s="42">
        <f>+K12*L12</f>
        <v>7476</v>
      </c>
    </row>
    <row r="13" spans="2:13" ht="15.75" x14ac:dyDescent="0.25">
      <c r="B13" s="554"/>
      <c r="C13" s="555"/>
      <c r="D13" s="555"/>
      <c r="E13" s="555"/>
      <c r="F13" s="555"/>
      <c r="G13" s="555"/>
      <c r="H13" s="555"/>
      <c r="I13" s="556"/>
      <c r="J13" s="9"/>
      <c r="K13" s="7"/>
      <c r="L13" s="23"/>
      <c r="M13" s="42"/>
    </row>
    <row r="14" spans="2:13" ht="15.75" x14ac:dyDescent="0.25">
      <c r="B14" s="31"/>
      <c r="C14" s="19"/>
      <c r="D14" s="19"/>
      <c r="E14" s="19"/>
      <c r="F14" s="19"/>
      <c r="G14" s="19"/>
      <c r="H14" s="19"/>
      <c r="I14" s="19"/>
      <c r="J14" s="19"/>
      <c r="K14" s="32"/>
      <c r="L14" s="24" t="s">
        <v>8</v>
      </c>
      <c r="M14" s="60">
        <f>+SUM(M10:M12)</f>
        <v>280236</v>
      </c>
    </row>
    <row r="15" spans="2:13" ht="15.75" x14ac:dyDescent="0.25">
      <c r="B15" s="31"/>
      <c r="C15" s="19"/>
      <c r="D15" s="19"/>
      <c r="E15" s="19"/>
      <c r="F15" s="19"/>
      <c r="G15" s="19"/>
      <c r="H15" s="19"/>
      <c r="I15" s="19"/>
      <c r="J15" s="19"/>
      <c r="K15" s="32"/>
      <c r="L15" s="33"/>
      <c r="M15" s="34"/>
    </row>
    <row r="16" spans="2:13" ht="15.75" x14ac:dyDescent="0.25">
      <c r="B16" s="551" t="s">
        <v>34</v>
      </c>
      <c r="C16" s="552"/>
      <c r="D16" s="552"/>
      <c r="E16" s="552"/>
      <c r="F16" s="552"/>
      <c r="G16" s="552"/>
      <c r="H16" s="552"/>
      <c r="I16" s="552"/>
      <c r="J16" s="552"/>
      <c r="K16" s="552"/>
      <c r="L16" s="552"/>
      <c r="M16" s="553"/>
    </row>
    <row r="17" spans="2:13" ht="15.75" x14ac:dyDescent="0.25">
      <c r="B17" s="560" t="s">
        <v>31</v>
      </c>
      <c r="C17" s="561"/>
      <c r="D17" s="561"/>
      <c r="E17" s="561"/>
      <c r="F17" s="561"/>
      <c r="G17" s="561"/>
      <c r="H17" s="561"/>
      <c r="I17" s="561"/>
      <c r="J17" s="62" t="s">
        <v>5</v>
      </c>
      <c r="K17" s="4" t="s">
        <v>35</v>
      </c>
      <c r="L17" s="22" t="s">
        <v>32</v>
      </c>
      <c r="M17" s="41" t="s">
        <v>33</v>
      </c>
    </row>
    <row r="18" spans="2:13" ht="15.75" x14ac:dyDescent="0.25">
      <c r="B18" s="554" t="s">
        <v>36</v>
      </c>
      <c r="C18" s="555"/>
      <c r="D18" s="555"/>
      <c r="E18" s="555"/>
      <c r="F18" s="555"/>
      <c r="G18" s="555"/>
      <c r="H18" s="555"/>
      <c r="I18" s="556"/>
      <c r="J18" s="5" t="s">
        <v>37</v>
      </c>
      <c r="K18" s="10">
        <v>0.1</v>
      </c>
      <c r="L18" s="23">
        <f>+M38*10%</f>
        <v>207.37922939999999</v>
      </c>
      <c r="M18" s="42">
        <f>+L18</f>
        <v>207.37922939999999</v>
      </c>
    </row>
    <row r="19" spans="2:13" ht="15.75" x14ac:dyDescent="0.25">
      <c r="B19" s="554"/>
      <c r="C19" s="555"/>
      <c r="D19" s="555"/>
      <c r="E19" s="555"/>
      <c r="F19" s="555"/>
      <c r="G19" s="555"/>
      <c r="H19" s="555"/>
      <c r="I19" s="556"/>
      <c r="J19" s="6"/>
      <c r="K19" s="10"/>
      <c r="L19" s="23"/>
      <c r="M19" s="42"/>
    </row>
    <row r="20" spans="2:13" ht="15.75" x14ac:dyDescent="0.25">
      <c r="B20" s="554"/>
      <c r="C20" s="555"/>
      <c r="D20" s="555"/>
      <c r="E20" s="555"/>
      <c r="F20" s="555"/>
      <c r="G20" s="555"/>
      <c r="H20" s="555"/>
      <c r="I20" s="556"/>
      <c r="J20" s="6"/>
      <c r="K20" s="10"/>
      <c r="L20" s="23"/>
      <c r="M20" s="42"/>
    </row>
    <row r="21" spans="2:13" ht="15.75" x14ac:dyDescent="0.25">
      <c r="B21" s="554"/>
      <c r="C21" s="555"/>
      <c r="D21" s="555"/>
      <c r="E21" s="555"/>
      <c r="F21" s="555"/>
      <c r="G21" s="555"/>
      <c r="H21" s="555"/>
      <c r="I21" s="556"/>
      <c r="J21" s="9"/>
      <c r="K21" s="7"/>
      <c r="L21" s="23"/>
      <c r="M21" s="42"/>
    </row>
    <row r="22" spans="2:13" ht="15.75" x14ac:dyDescent="0.25">
      <c r="B22" s="554"/>
      <c r="C22" s="555"/>
      <c r="D22" s="555"/>
      <c r="E22" s="555"/>
      <c r="F22" s="555"/>
      <c r="G22" s="555"/>
      <c r="H22" s="555"/>
      <c r="I22" s="556"/>
      <c r="J22" s="9"/>
      <c r="K22" s="7"/>
      <c r="L22" s="23"/>
      <c r="M22" s="42"/>
    </row>
    <row r="23" spans="2:13" ht="15.75" x14ac:dyDescent="0.25">
      <c r="B23" s="31"/>
      <c r="C23" s="19"/>
      <c r="D23" s="19"/>
      <c r="E23" s="19"/>
      <c r="F23" s="19"/>
      <c r="G23" s="19"/>
      <c r="H23" s="19"/>
      <c r="I23" s="19"/>
      <c r="J23" s="19"/>
      <c r="K23" s="32"/>
      <c r="L23" s="24" t="s">
        <v>8</v>
      </c>
      <c r="M23" s="43">
        <f>+M18</f>
        <v>207.37922939999999</v>
      </c>
    </row>
    <row r="24" spans="2:13" ht="15.75" x14ac:dyDescent="0.25">
      <c r="B24" s="31"/>
      <c r="C24" s="19"/>
      <c r="D24" s="19"/>
      <c r="E24" s="19"/>
      <c r="F24" s="19"/>
      <c r="G24" s="19"/>
      <c r="H24" s="19"/>
      <c r="I24" s="19"/>
      <c r="J24" s="19"/>
      <c r="K24" s="32"/>
      <c r="L24" s="33"/>
      <c r="M24" s="34"/>
    </row>
    <row r="25" spans="2:13" ht="15.75" x14ac:dyDescent="0.25">
      <c r="B25" s="557" t="s">
        <v>38</v>
      </c>
      <c r="C25" s="558"/>
      <c r="D25" s="558"/>
      <c r="E25" s="558"/>
      <c r="F25" s="558"/>
      <c r="G25" s="558"/>
      <c r="H25" s="558"/>
      <c r="I25" s="558"/>
      <c r="J25" s="558"/>
      <c r="K25" s="558"/>
      <c r="L25" s="558"/>
      <c r="M25" s="559"/>
    </row>
    <row r="26" spans="2:13" ht="15.75" x14ac:dyDescent="0.25">
      <c r="B26" s="545" t="s">
        <v>31</v>
      </c>
      <c r="C26" s="546"/>
      <c r="D26" s="546"/>
      <c r="E26" s="546"/>
      <c r="F26" s="546"/>
      <c r="G26" s="546"/>
      <c r="H26" s="547"/>
      <c r="I26" s="62" t="s">
        <v>5</v>
      </c>
      <c r="J26" s="63" t="s">
        <v>6</v>
      </c>
      <c r="K26" s="4" t="s">
        <v>53</v>
      </c>
      <c r="L26" s="22" t="s">
        <v>32</v>
      </c>
      <c r="M26" s="41" t="s">
        <v>33</v>
      </c>
    </row>
    <row r="27" spans="2:13" ht="15.75" x14ac:dyDescent="0.25">
      <c r="B27" s="586"/>
      <c r="C27" s="587"/>
      <c r="D27" s="587"/>
      <c r="E27" s="587"/>
      <c r="F27" s="587"/>
      <c r="G27" s="587"/>
      <c r="H27" s="588"/>
      <c r="I27" s="14"/>
      <c r="J27" s="5"/>
      <c r="K27" s="5"/>
      <c r="L27" s="25"/>
      <c r="M27" s="44">
        <f>+L27*K27</f>
        <v>0</v>
      </c>
    </row>
    <row r="28" spans="2:13" ht="15.75" x14ac:dyDescent="0.25">
      <c r="B28" s="548"/>
      <c r="C28" s="549"/>
      <c r="D28" s="549"/>
      <c r="E28" s="549"/>
      <c r="F28" s="549"/>
      <c r="G28" s="549"/>
      <c r="H28" s="550"/>
      <c r="I28" s="14"/>
      <c r="J28" s="5"/>
      <c r="K28" s="5"/>
      <c r="L28" s="25"/>
      <c r="M28" s="44"/>
    </row>
    <row r="29" spans="2:13" ht="15.75" x14ac:dyDescent="0.25">
      <c r="B29" s="548"/>
      <c r="C29" s="549"/>
      <c r="D29" s="549"/>
      <c r="E29" s="549"/>
      <c r="F29" s="549"/>
      <c r="G29" s="549"/>
      <c r="H29" s="550"/>
      <c r="I29" s="14"/>
      <c r="J29" s="9"/>
      <c r="K29" s="7"/>
      <c r="L29" s="23"/>
      <c r="M29" s="42"/>
    </row>
    <row r="30" spans="2:13" ht="15.75" x14ac:dyDescent="0.25">
      <c r="B30" s="548"/>
      <c r="C30" s="549"/>
      <c r="D30" s="549"/>
      <c r="E30" s="549"/>
      <c r="F30" s="549"/>
      <c r="G30" s="549"/>
      <c r="H30" s="550"/>
      <c r="I30" s="14"/>
      <c r="J30" s="9"/>
      <c r="K30" s="7"/>
      <c r="L30" s="23"/>
      <c r="M30" s="42"/>
    </row>
    <row r="31" spans="2:13" ht="15.75" x14ac:dyDescent="0.25">
      <c r="B31" s="31"/>
      <c r="C31" s="19"/>
      <c r="D31" s="19"/>
      <c r="E31" s="19"/>
      <c r="F31" s="19"/>
      <c r="G31" s="19"/>
      <c r="H31" s="19"/>
      <c r="I31" s="19"/>
      <c r="J31" s="19"/>
      <c r="K31" s="32"/>
      <c r="L31" s="24" t="s">
        <v>8</v>
      </c>
      <c r="M31" s="43">
        <f>+M27</f>
        <v>0</v>
      </c>
    </row>
    <row r="32" spans="2:13" ht="15.75" x14ac:dyDescent="0.25">
      <c r="B32" s="31"/>
      <c r="C32" s="19"/>
      <c r="D32" s="19"/>
      <c r="E32" s="19"/>
      <c r="F32" s="19"/>
      <c r="G32" s="19"/>
      <c r="H32" s="19"/>
      <c r="I32" s="19"/>
      <c r="J32" s="19"/>
      <c r="K32" s="32"/>
      <c r="L32" s="33"/>
      <c r="M32" s="34"/>
    </row>
    <row r="33" spans="2:13" ht="15.75" x14ac:dyDescent="0.25">
      <c r="B33" s="577" t="s">
        <v>40</v>
      </c>
      <c r="C33" s="578"/>
      <c r="D33" s="578"/>
      <c r="E33" s="578"/>
      <c r="F33" s="578"/>
      <c r="G33" s="578"/>
      <c r="H33" s="578"/>
      <c r="I33" s="578"/>
      <c r="J33" s="578"/>
      <c r="K33" s="578"/>
      <c r="L33" s="578"/>
      <c r="M33" s="579"/>
    </row>
    <row r="34" spans="2:13" ht="47.25" x14ac:dyDescent="0.25">
      <c r="B34" s="545" t="s">
        <v>4</v>
      </c>
      <c r="C34" s="546"/>
      <c r="D34" s="546"/>
      <c r="E34" s="546"/>
      <c r="F34" s="546"/>
      <c r="G34" s="546"/>
      <c r="H34" s="547"/>
      <c r="I34" s="63" t="s">
        <v>5</v>
      </c>
      <c r="J34" s="63" t="s">
        <v>6</v>
      </c>
      <c r="K34" s="63" t="s">
        <v>35</v>
      </c>
      <c r="L34" s="26" t="s">
        <v>41</v>
      </c>
      <c r="M34" s="45" t="s">
        <v>33</v>
      </c>
    </row>
    <row r="35" spans="2:13" ht="15.75" x14ac:dyDescent="0.25">
      <c r="B35" s="580" t="str">
        <f>+'M DE OBRA'!B18:I18</f>
        <v>Ayudante A (Albañileria)</v>
      </c>
      <c r="C35" s="581"/>
      <c r="D35" s="581"/>
      <c r="E35" s="581"/>
      <c r="F35" s="581"/>
      <c r="G35" s="581"/>
      <c r="H35" s="582"/>
      <c r="I35" s="12" t="s">
        <v>42</v>
      </c>
      <c r="J35" s="46">
        <v>1</v>
      </c>
      <c r="K35" s="193">
        <v>0.03</v>
      </c>
      <c r="L35" s="27">
        <f>+'M DE OBRA'!N18</f>
        <v>69126.409799999994</v>
      </c>
      <c r="M35" s="221">
        <f>+L35*K35</f>
        <v>2073.7922939999999</v>
      </c>
    </row>
    <row r="36" spans="2:13" ht="15.75" x14ac:dyDescent="0.25">
      <c r="B36" s="574"/>
      <c r="C36" s="575"/>
      <c r="D36" s="575"/>
      <c r="E36" s="575"/>
      <c r="F36" s="575"/>
      <c r="G36" s="575"/>
      <c r="H36" s="576"/>
      <c r="I36" s="6"/>
      <c r="J36" s="5"/>
      <c r="K36" s="7"/>
      <c r="L36" s="28"/>
      <c r="M36" s="42"/>
    </row>
    <row r="37" spans="2:13" ht="15.75" x14ac:dyDescent="0.25">
      <c r="B37" s="574"/>
      <c r="C37" s="575"/>
      <c r="D37" s="575"/>
      <c r="E37" s="575"/>
      <c r="F37" s="575"/>
      <c r="G37" s="575"/>
      <c r="H37" s="576"/>
      <c r="I37" s="9"/>
      <c r="J37" s="9"/>
      <c r="K37" s="7"/>
      <c r="L37" s="23"/>
      <c r="M37" s="42"/>
    </row>
    <row r="38" spans="2:13" ht="15.75" x14ac:dyDescent="0.25">
      <c r="B38" s="31"/>
      <c r="C38" s="19"/>
      <c r="D38" s="19"/>
      <c r="E38" s="19"/>
      <c r="F38" s="19"/>
      <c r="G38" s="19"/>
      <c r="H38" s="19"/>
      <c r="I38" s="19"/>
      <c r="J38" s="19"/>
      <c r="K38" s="32"/>
      <c r="L38" s="24" t="s">
        <v>8</v>
      </c>
      <c r="M38" s="43">
        <f>+M35</f>
        <v>2073.7922939999999</v>
      </c>
    </row>
    <row r="39" spans="2:13" ht="15.75" x14ac:dyDescent="0.25">
      <c r="B39" s="31"/>
      <c r="C39" s="19"/>
      <c r="D39" s="19"/>
      <c r="E39" s="19"/>
      <c r="F39" s="19"/>
      <c r="G39" s="19"/>
      <c r="H39" s="19"/>
      <c r="I39" s="19"/>
      <c r="J39" s="19"/>
      <c r="K39" s="32"/>
      <c r="L39" s="33"/>
      <c r="M39" s="34"/>
    </row>
    <row r="40" spans="2:13" ht="15.75" x14ac:dyDescent="0.25">
      <c r="B40" s="31"/>
      <c r="C40" s="38"/>
      <c r="D40" s="38"/>
      <c r="E40" s="38"/>
      <c r="F40" s="38"/>
      <c r="G40" s="38"/>
      <c r="H40" s="38"/>
      <c r="I40" s="38"/>
      <c r="J40" s="17"/>
      <c r="K40" s="16" t="s">
        <v>43</v>
      </c>
      <c r="L40" s="29"/>
      <c r="M40" s="48">
        <f>+M14+M23+M31+M38</f>
        <v>282517.1715234</v>
      </c>
    </row>
    <row r="41" spans="2:13" ht="15.75" x14ac:dyDescent="0.25">
      <c r="B41" s="49"/>
      <c r="C41" s="38"/>
      <c r="D41" s="38"/>
      <c r="E41" s="38"/>
      <c r="F41" s="38"/>
      <c r="G41" s="38"/>
      <c r="H41" s="38"/>
      <c r="I41" s="38"/>
      <c r="J41" s="567" t="s">
        <v>44</v>
      </c>
      <c r="K41" s="568"/>
      <c r="L41" s="118">
        <v>0.22</v>
      </c>
      <c r="M41" s="50">
        <f>+M40*L41</f>
        <v>62153.777735148004</v>
      </c>
    </row>
    <row r="42" spans="2:13" ht="15.75" x14ac:dyDescent="0.25">
      <c r="B42" s="49"/>
      <c r="C42" s="38"/>
      <c r="D42" s="38"/>
      <c r="E42" s="38"/>
      <c r="F42" s="38"/>
      <c r="G42" s="38"/>
      <c r="H42" s="38"/>
      <c r="I42" s="38"/>
      <c r="J42" s="567" t="s">
        <v>45</v>
      </c>
      <c r="K42" s="568"/>
      <c r="L42" s="118">
        <v>0.01</v>
      </c>
      <c r="M42" s="50">
        <f>+M40*L42</f>
        <v>2825.1717152340002</v>
      </c>
    </row>
    <row r="43" spans="2:13" ht="15.75" x14ac:dyDescent="0.25">
      <c r="B43" s="49"/>
      <c r="C43" s="38"/>
      <c r="D43" s="38"/>
      <c r="E43" s="38"/>
      <c r="F43" s="38"/>
      <c r="G43" s="38"/>
      <c r="H43" s="38"/>
      <c r="I43" s="38"/>
      <c r="J43" s="567" t="s">
        <v>46</v>
      </c>
      <c r="K43" s="568"/>
      <c r="L43" s="118">
        <v>0.05</v>
      </c>
      <c r="M43" s="50">
        <f>+M40*L43</f>
        <v>14125.858576170001</v>
      </c>
    </row>
    <row r="44" spans="2:13" ht="15.75" x14ac:dyDescent="0.25">
      <c r="B44" s="31"/>
      <c r="C44" s="19"/>
      <c r="D44" s="38"/>
      <c r="E44" s="38"/>
      <c r="F44" s="38"/>
      <c r="G44" s="38"/>
      <c r="H44" s="38"/>
      <c r="I44" s="38"/>
      <c r="J44" s="567" t="s">
        <v>47</v>
      </c>
      <c r="K44" s="568"/>
      <c r="L44" s="573"/>
      <c r="M44" s="50">
        <f>+SUM(M41:M43)</f>
        <v>79104.808026551997</v>
      </c>
    </row>
    <row r="45" spans="2:13" ht="15.75" x14ac:dyDescent="0.25">
      <c r="B45" s="49"/>
      <c r="C45" s="38"/>
      <c r="D45" s="38"/>
      <c r="E45" s="38"/>
      <c r="F45" s="38"/>
      <c r="G45" s="38"/>
      <c r="H45" s="38"/>
      <c r="I45" s="38"/>
      <c r="J45" s="570" t="s">
        <v>48</v>
      </c>
      <c r="K45" s="571"/>
      <c r="L45" s="572"/>
      <c r="M45" s="51">
        <f>+M40+M44</f>
        <v>361621.97954995197</v>
      </c>
    </row>
    <row r="46" spans="2:13" ht="15.75" x14ac:dyDescent="0.25">
      <c r="B46" s="52"/>
      <c r="C46" s="53"/>
      <c r="D46" s="53"/>
      <c r="E46" s="53"/>
      <c r="F46" s="53"/>
      <c r="G46" s="53"/>
      <c r="H46" s="53"/>
      <c r="I46" s="53"/>
      <c r="J46" s="53"/>
      <c r="K46" s="53"/>
      <c r="L46" s="54"/>
      <c r="M46" s="55"/>
    </row>
    <row r="47" spans="2:13" x14ac:dyDescent="0.25">
      <c r="B47" s="564" t="s">
        <v>49</v>
      </c>
      <c r="C47" s="565"/>
      <c r="D47" s="565"/>
      <c r="E47" s="565"/>
      <c r="F47" s="565"/>
      <c r="G47" s="565"/>
      <c r="H47" s="565"/>
      <c r="I47" s="565"/>
      <c r="J47" s="565"/>
      <c r="K47" s="565"/>
      <c r="L47" s="565"/>
      <c r="M47" s="566"/>
    </row>
    <row r="48" spans="2:13" ht="15.75" x14ac:dyDescent="0.25">
      <c r="B48" s="2"/>
      <c r="C48" s="56"/>
      <c r="D48" s="56"/>
      <c r="E48" s="56"/>
      <c r="F48" s="56"/>
      <c r="G48" s="56"/>
      <c r="H48" s="56"/>
      <c r="I48" s="56"/>
      <c r="J48" s="56"/>
      <c r="K48" s="56"/>
      <c r="L48" s="57"/>
      <c r="M48" s="1"/>
    </row>
    <row r="49" spans="2:13" ht="15.75" x14ac:dyDescent="0.25">
      <c r="B49" s="2"/>
      <c r="C49" s="56"/>
      <c r="D49" s="56"/>
      <c r="E49" s="56"/>
      <c r="F49" s="56"/>
      <c r="G49" s="56"/>
      <c r="H49" s="56"/>
      <c r="I49" s="56"/>
      <c r="J49" s="56"/>
      <c r="K49" s="56"/>
      <c r="L49" s="57"/>
      <c r="M49" s="1"/>
    </row>
    <row r="50" spans="2:13" x14ac:dyDescent="0.25">
      <c r="B50" s="532" t="s">
        <v>50</v>
      </c>
      <c r="C50" s="344"/>
      <c r="D50" s="344"/>
      <c r="E50" s="344"/>
      <c r="F50" s="344"/>
      <c r="G50" s="344"/>
      <c r="H50" s="344"/>
      <c r="I50" s="344" t="s">
        <v>531</v>
      </c>
      <c r="J50" s="344"/>
      <c r="K50" s="344"/>
      <c r="L50" s="344"/>
      <c r="M50" s="530"/>
    </row>
    <row r="51" spans="2:13" x14ac:dyDescent="0.25">
      <c r="B51" s="532" t="s">
        <v>537</v>
      </c>
      <c r="C51" s="344"/>
      <c r="D51" s="344"/>
      <c r="E51" s="344"/>
      <c r="F51" s="344"/>
      <c r="G51" s="344"/>
      <c r="H51" s="344"/>
      <c r="I51" s="344" t="s">
        <v>532</v>
      </c>
      <c r="J51" s="344"/>
      <c r="K51" s="344"/>
      <c r="L51" s="344"/>
      <c r="M51" s="530"/>
    </row>
    <row r="52" spans="2:13" ht="15.75" thickBot="1" x14ac:dyDescent="0.3">
      <c r="B52" s="528" t="s">
        <v>26</v>
      </c>
      <c r="C52" s="529"/>
      <c r="D52" s="529"/>
      <c r="E52" s="529"/>
      <c r="F52" s="529"/>
      <c r="G52" s="529"/>
      <c r="H52" s="529"/>
      <c r="I52" s="529" t="s">
        <v>26</v>
      </c>
      <c r="J52" s="529"/>
      <c r="K52" s="529"/>
      <c r="L52" s="529"/>
      <c r="M52" s="531"/>
    </row>
  </sheetData>
  <mergeCells count="43">
    <mergeCell ref="B13:I13"/>
    <mergeCell ref="B2:C2"/>
    <mergeCell ref="D2:M2"/>
    <mergeCell ref="B3:C3"/>
    <mergeCell ref="D3:M3"/>
    <mergeCell ref="D5:K6"/>
    <mergeCell ref="L5:L6"/>
    <mergeCell ref="M5:M6"/>
    <mergeCell ref="B8:M8"/>
    <mergeCell ref="B9:I9"/>
    <mergeCell ref="B10:I10"/>
    <mergeCell ref="B11:I11"/>
    <mergeCell ref="B12:I12"/>
    <mergeCell ref="B29:H29"/>
    <mergeCell ref="B16:M16"/>
    <mergeCell ref="B17:I17"/>
    <mergeCell ref="B18:I18"/>
    <mergeCell ref="B19:I19"/>
    <mergeCell ref="B20:I20"/>
    <mergeCell ref="B21:I21"/>
    <mergeCell ref="B22:I22"/>
    <mergeCell ref="B25:M25"/>
    <mergeCell ref="B26:H26"/>
    <mergeCell ref="B27:H27"/>
    <mergeCell ref="B28:H28"/>
    <mergeCell ref="B47:M47"/>
    <mergeCell ref="B30:H30"/>
    <mergeCell ref="B33:M33"/>
    <mergeCell ref="B34:H34"/>
    <mergeCell ref="B35:H35"/>
    <mergeCell ref="B36:H36"/>
    <mergeCell ref="B37:H37"/>
    <mergeCell ref="J41:K41"/>
    <mergeCell ref="J42:K42"/>
    <mergeCell ref="J43:K43"/>
    <mergeCell ref="J44:L44"/>
    <mergeCell ref="J45:L45"/>
    <mergeCell ref="B50:H50"/>
    <mergeCell ref="I50:M50"/>
    <mergeCell ref="B51:H51"/>
    <mergeCell ref="I51:M51"/>
    <mergeCell ref="B52:H52"/>
    <mergeCell ref="I52:M52"/>
  </mergeCells>
  <pageMargins left="0.25" right="0.25" top="0.75" bottom="0.75" header="0.3" footer="0.3"/>
  <pageSetup paperSize="9" scale="6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4" tint="0.59999389629810485"/>
  </sheetPr>
  <dimension ref="A1:G282"/>
  <sheetViews>
    <sheetView showGridLines="0" view="pageBreakPreview" zoomScaleNormal="100" zoomScaleSheetLayoutView="100" workbookViewId="0">
      <selection activeCell="C13" sqref="C13"/>
    </sheetView>
  </sheetViews>
  <sheetFormatPr baseColWidth="10" defaultRowHeight="12.75" x14ac:dyDescent="0.2"/>
  <cols>
    <col min="1" max="1" width="16.5703125" style="64" customWidth="1"/>
    <col min="2" max="2" width="69.7109375" style="64" customWidth="1"/>
    <col min="3" max="3" width="13.140625" style="64" customWidth="1"/>
    <col min="4" max="4" width="18.5703125" style="65" customWidth="1"/>
    <col min="5" max="5" width="11.42578125" style="64"/>
    <col min="6" max="6" width="14.42578125" style="64" bestFit="1" customWidth="1"/>
    <col min="7" max="7" width="11.85546875" style="64" bestFit="1" customWidth="1"/>
    <col min="8" max="16384" width="11.42578125" style="64"/>
  </cols>
  <sheetData>
    <row r="1" spans="1:4" ht="15" customHeight="1" x14ac:dyDescent="0.2">
      <c r="A1" s="605" t="s">
        <v>381</v>
      </c>
      <c r="B1" s="605"/>
      <c r="C1" s="605"/>
      <c r="D1" s="605"/>
    </row>
    <row r="2" spans="1:4" ht="15" customHeight="1" x14ac:dyDescent="0.2">
      <c r="A2" s="605"/>
      <c r="B2" s="605"/>
      <c r="C2" s="605"/>
      <c r="D2" s="605"/>
    </row>
    <row r="3" spans="1:4" ht="15" customHeight="1" x14ac:dyDescent="0.2">
      <c r="A3" s="605"/>
      <c r="B3" s="605"/>
      <c r="C3" s="605"/>
      <c r="D3" s="605"/>
    </row>
    <row r="4" spans="1:4" x14ac:dyDescent="0.2">
      <c r="A4" s="194"/>
      <c r="B4" s="194"/>
      <c r="C4" s="194"/>
      <c r="D4" s="249"/>
    </row>
    <row r="5" spans="1:4" x14ac:dyDescent="0.2">
      <c r="A5" s="604" t="s">
        <v>61</v>
      </c>
      <c r="B5" s="604"/>
      <c r="C5" s="604"/>
      <c r="D5" s="604"/>
    </row>
    <row r="6" spans="1:4" x14ac:dyDescent="0.2">
      <c r="A6" s="607"/>
      <c r="B6" s="607"/>
      <c r="C6" s="607"/>
      <c r="D6" s="607"/>
    </row>
    <row r="7" spans="1:4" x14ac:dyDescent="0.2">
      <c r="A7" s="241" t="s">
        <v>62</v>
      </c>
      <c r="B7" s="241" t="s">
        <v>63</v>
      </c>
      <c r="C7" s="241" t="s">
        <v>64</v>
      </c>
      <c r="D7" s="242" t="s">
        <v>65</v>
      </c>
    </row>
    <row r="8" spans="1:4" x14ac:dyDescent="0.2">
      <c r="A8" s="241"/>
      <c r="B8" s="241"/>
      <c r="C8" s="241"/>
      <c r="D8" s="242"/>
    </row>
    <row r="9" spans="1:4" x14ac:dyDescent="0.2">
      <c r="A9" s="241" t="s">
        <v>66</v>
      </c>
      <c r="B9" s="66" t="s">
        <v>67</v>
      </c>
      <c r="C9" s="66" t="s">
        <v>5</v>
      </c>
      <c r="D9" s="243">
        <v>750</v>
      </c>
    </row>
    <row r="10" spans="1:4" x14ac:dyDescent="0.2">
      <c r="A10" s="241" t="s">
        <v>69</v>
      </c>
      <c r="B10" s="66" t="s">
        <v>70</v>
      </c>
      <c r="C10" s="66" t="s">
        <v>42</v>
      </c>
      <c r="D10" s="243">
        <v>83880</v>
      </c>
    </row>
    <row r="11" spans="1:4" x14ac:dyDescent="0.2">
      <c r="A11" s="241" t="s">
        <v>69</v>
      </c>
      <c r="B11" s="66" t="s">
        <v>70</v>
      </c>
      <c r="C11" s="66" t="s">
        <v>477</v>
      </c>
      <c r="D11" s="243">
        <f>+D10/8</f>
        <v>10485</v>
      </c>
    </row>
    <row r="12" spans="1:4" x14ac:dyDescent="0.2">
      <c r="A12" s="241" t="s">
        <v>66</v>
      </c>
      <c r="B12" s="66" t="s">
        <v>72</v>
      </c>
      <c r="C12" s="66" t="s">
        <v>478</v>
      </c>
      <c r="D12" s="243">
        <v>15</v>
      </c>
    </row>
    <row r="13" spans="1:4" x14ac:dyDescent="0.2">
      <c r="A13" s="241" t="s">
        <v>66</v>
      </c>
      <c r="B13" s="66" t="s">
        <v>74</v>
      </c>
      <c r="C13" s="66" t="s">
        <v>5</v>
      </c>
      <c r="D13" s="243">
        <v>18500</v>
      </c>
    </row>
    <row r="14" spans="1:4" x14ac:dyDescent="0.2">
      <c r="A14" s="241" t="s">
        <v>66</v>
      </c>
      <c r="B14" s="66" t="s">
        <v>75</v>
      </c>
      <c r="C14" s="66" t="s">
        <v>479</v>
      </c>
      <c r="D14" s="243">
        <v>3000</v>
      </c>
    </row>
    <row r="15" spans="1:4" x14ac:dyDescent="0.2">
      <c r="A15" s="241" t="s">
        <v>66</v>
      </c>
      <c r="B15" s="66" t="s">
        <v>76</v>
      </c>
      <c r="C15" s="66" t="s">
        <v>478</v>
      </c>
      <c r="D15" s="243">
        <v>2419</v>
      </c>
    </row>
    <row r="16" spans="1:4" x14ac:dyDescent="0.2">
      <c r="A16" s="241" t="s">
        <v>69</v>
      </c>
      <c r="B16" s="66" t="s">
        <v>77</v>
      </c>
      <c r="C16" s="66" t="s">
        <v>477</v>
      </c>
      <c r="D16" s="243">
        <v>100000</v>
      </c>
    </row>
    <row r="17" spans="1:4" x14ac:dyDescent="0.2">
      <c r="A17" s="241" t="s">
        <v>69</v>
      </c>
      <c r="B17" s="66" t="s">
        <v>78</v>
      </c>
      <c r="C17" s="66" t="s">
        <v>477</v>
      </c>
      <c r="D17" s="243">
        <v>100000</v>
      </c>
    </row>
    <row r="18" spans="1:4" ht="32.25" customHeight="1" x14ac:dyDescent="0.2">
      <c r="A18" s="241" t="s">
        <v>69</v>
      </c>
      <c r="B18" s="66" t="s">
        <v>79</v>
      </c>
      <c r="C18" s="66" t="s">
        <v>477</v>
      </c>
      <c r="D18" s="243">
        <v>140000</v>
      </c>
    </row>
    <row r="19" spans="1:4" x14ac:dyDescent="0.2">
      <c r="A19" s="241" t="s">
        <v>80</v>
      </c>
      <c r="B19" s="66" t="s">
        <v>81</v>
      </c>
      <c r="C19" s="66" t="s">
        <v>480</v>
      </c>
      <c r="D19" s="183">
        <v>1500</v>
      </c>
    </row>
    <row r="20" spans="1:4" x14ac:dyDescent="0.2">
      <c r="A20" s="241" t="s">
        <v>66</v>
      </c>
      <c r="B20" s="66" t="s">
        <v>83</v>
      </c>
      <c r="C20" s="66" t="s">
        <v>5</v>
      </c>
      <c r="D20" s="183">
        <v>59921</v>
      </c>
    </row>
    <row r="21" spans="1:4" x14ac:dyDescent="0.2">
      <c r="A21" s="241" t="s">
        <v>66</v>
      </c>
      <c r="B21" s="66" t="s">
        <v>84</v>
      </c>
      <c r="C21" s="66" t="s">
        <v>5</v>
      </c>
      <c r="D21" s="183">
        <v>106250</v>
      </c>
    </row>
    <row r="22" spans="1:4" x14ac:dyDescent="0.2">
      <c r="A22" s="241" t="s">
        <v>66</v>
      </c>
      <c r="B22" s="66" t="s">
        <v>85</v>
      </c>
      <c r="C22" s="66" t="s">
        <v>5</v>
      </c>
      <c r="D22" s="183">
        <f>275000*1.05</f>
        <v>288750</v>
      </c>
    </row>
    <row r="23" spans="1:4" x14ac:dyDescent="0.2">
      <c r="A23" s="241" t="s">
        <v>66</v>
      </c>
      <c r="B23" s="66" t="s">
        <v>86</v>
      </c>
      <c r="C23" s="66" t="s">
        <v>5</v>
      </c>
      <c r="D23" s="183">
        <v>122000</v>
      </c>
    </row>
    <row r="24" spans="1:4" x14ac:dyDescent="0.2">
      <c r="A24" s="241" t="s">
        <v>66</v>
      </c>
      <c r="B24" s="66" t="s">
        <v>87</v>
      </c>
      <c r="C24" s="66" t="s">
        <v>5</v>
      </c>
      <c r="D24" s="183">
        <v>152900</v>
      </c>
    </row>
    <row r="25" spans="1:4" x14ac:dyDescent="0.2">
      <c r="A25" s="241" t="s">
        <v>66</v>
      </c>
      <c r="B25" s="66" t="s">
        <v>88</v>
      </c>
      <c r="C25" s="66" t="s">
        <v>5</v>
      </c>
      <c r="D25" s="183">
        <v>37200</v>
      </c>
    </row>
    <row r="26" spans="1:4" x14ac:dyDescent="0.2">
      <c r="A26" s="241" t="s">
        <v>66</v>
      </c>
      <c r="B26" s="66" t="s">
        <v>89</v>
      </c>
      <c r="C26" s="66" t="s">
        <v>5</v>
      </c>
      <c r="D26" s="183">
        <v>365963</v>
      </c>
    </row>
    <row r="27" spans="1:4" x14ac:dyDescent="0.2">
      <c r="A27" s="241" t="s">
        <v>66</v>
      </c>
      <c r="B27" s="66" t="s">
        <v>90</v>
      </c>
      <c r="C27" s="66" t="s">
        <v>479</v>
      </c>
      <c r="D27" s="183">
        <v>17200</v>
      </c>
    </row>
    <row r="28" spans="1:4" x14ac:dyDescent="0.2">
      <c r="A28" s="241" t="s">
        <v>66</v>
      </c>
      <c r="B28" s="66" t="s">
        <v>91</v>
      </c>
      <c r="C28" s="66" t="s">
        <v>481</v>
      </c>
      <c r="D28" s="183">
        <v>7959</v>
      </c>
    </row>
    <row r="29" spans="1:4" x14ac:dyDescent="0.2">
      <c r="A29" s="241" t="s">
        <v>66</v>
      </c>
      <c r="B29" s="66" t="s">
        <v>93</v>
      </c>
      <c r="C29" s="66" t="s">
        <v>5</v>
      </c>
      <c r="D29" s="183">
        <v>331000</v>
      </c>
    </row>
    <row r="30" spans="1:4" x14ac:dyDescent="0.2">
      <c r="A30" s="241" t="s">
        <v>69</v>
      </c>
      <c r="B30" s="66" t="s">
        <v>57</v>
      </c>
      <c r="C30" s="66" t="s">
        <v>42</v>
      </c>
      <c r="D30" s="183">
        <v>86798</v>
      </c>
    </row>
    <row r="31" spans="1:4" x14ac:dyDescent="0.2">
      <c r="A31" s="241" t="s">
        <v>69</v>
      </c>
      <c r="B31" s="66" t="s">
        <v>96</v>
      </c>
      <c r="C31" s="66" t="s">
        <v>477</v>
      </c>
      <c r="D31" s="183">
        <v>5387</v>
      </c>
    </row>
    <row r="32" spans="1:4" x14ac:dyDescent="0.2">
      <c r="A32" s="241" t="s">
        <v>69</v>
      </c>
      <c r="B32" s="66" t="s">
        <v>97</v>
      </c>
      <c r="C32" s="66" t="s">
        <v>477</v>
      </c>
      <c r="D32" s="183">
        <v>9607</v>
      </c>
    </row>
    <row r="33" spans="1:4" x14ac:dyDescent="0.2">
      <c r="A33" s="241" t="s">
        <v>66</v>
      </c>
      <c r="B33" s="66" t="s">
        <v>98</v>
      </c>
      <c r="C33" s="66" t="s">
        <v>5</v>
      </c>
      <c r="D33" s="183">
        <v>23000</v>
      </c>
    </row>
    <row r="34" spans="1:4" x14ac:dyDescent="0.2">
      <c r="A34" s="241" t="s">
        <v>66</v>
      </c>
      <c r="B34" s="66" t="s">
        <v>99</v>
      </c>
      <c r="C34" s="66" t="s">
        <v>5</v>
      </c>
      <c r="D34" s="183">
        <v>1300</v>
      </c>
    </row>
    <row r="35" spans="1:4" x14ac:dyDescent="0.2">
      <c r="A35" s="241" t="s">
        <v>66</v>
      </c>
      <c r="B35" s="66" t="s">
        <v>100</v>
      </c>
      <c r="C35" s="66" t="s">
        <v>5</v>
      </c>
      <c r="D35" s="183">
        <v>1700</v>
      </c>
    </row>
    <row r="36" spans="1:4" x14ac:dyDescent="0.2">
      <c r="A36" s="241" t="s">
        <v>66</v>
      </c>
      <c r="B36" s="66" t="s">
        <v>101</v>
      </c>
      <c r="C36" s="66" t="s">
        <v>5</v>
      </c>
      <c r="D36" s="183">
        <v>750</v>
      </c>
    </row>
    <row r="37" spans="1:4" x14ac:dyDescent="0.2">
      <c r="A37" s="241" t="s">
        <v>66</v>
      </c>
      <c r="B37" s="66" t="s">
        <v>102</v>
      </c>
      <c r="C37" s="66" t="s">
        <v>5</v>
      </c>
      <c r="D37" s="183">
        <v>113500</v>
      </c>
    </row>
    <row r="38" spans="1:4" x14ac:dyDescent="0.2">
      <c r="A38" s="241" t="s">
        <v>66</v>
      </c>
      <c r="B38" s="66" t="s">
        <v>103</v>
      </c>
      <c r="C38" s="66" t="s">
        <v>5</v>
      </c>
      <c r="D38" s="183">
        <v>15000</v>
      </c>
    </row>
    <row r="39" spans="1:4" x14ac:dyDescent="0.2">
      <c r="A39" s="241" t="s">
        <v>66</v>
      </c>
      <c r="B39" s="66" t="s">
        <v>104</v>
      </c>
      <c r="C39" s="66" t="s">
        <v>5</v>
      </c>
      <c r="D39" s="183">
        <v>17000</v>
      </c>
    </row>
    <row r="40" spans="1:4" x14ac:dyDescent="0.2">
      <c r="A40" s="241" t="s">
        <v>66</v>
      </c>
      <c r="B40" s="66" t="s">
        <v>105</v>
      </c>
      <c r="C40" s="66" t="s">
        <v>5</v>
      </c>
      <c r="D40" s="243">
        <v>3600</v>
      </c>
    </row>
    <row r="41" spans="1:4" x14ac:dyDescent="0.2">
      <c r="A41" s="241" t="s">
        <v>69</v>
      </c>
      <c r="B41" s="66" t="s">
        <v>106</v>
      </c>
      <c r="C41" s="66" t="s">
        <v>477</v>
      </c>
      <c r="D41" s="183">
        <v>7500</v>
      </c>
    </row>
    <row r="42" spans="1:4" x14ac:dyDescent="0.2">
      <c r="A42" s="241" t="s">
        <v>69</v>
      </c>
      <c r="B42" s="66" t="s">
        <v>107</v>
      </c>
      <c r="C42" s="66" t="s">
        <v>477</v>
      </c>
      <c r="D42" s="183">
        <v>8000</v>
      </c>
    </row>
    <row r="43" spans="1:4" x14ac:dyDescent="0.2">
      <c r="A43" s="241" t="s">
        <v>69</v>
      </c>
      <c r="B43" s="66" t="s">
        <v>108</v>
      </c>
      <c r="C43" s="66" t="s">
        <v>477</v>
      </c>
      <c r="D43" s="243">
        <v>70863</v>
      </c>
    </row>
    <row r="44" spans="1:4" x14ac:dyDescent="0.2">
      <c r="A44" s="241" t="s">
        <v>69</v>
      </c>
      <c r="B44" s="66" t="s">
        <v>109</v>
      </c>
      <c r="C44" s="66" t="s">
        <v>477</v>
      </c>
      <c r="D44" s="183">
        <v>7814</v>
      </c>
    </row>
    <row r="45" spans="1:4" x14ac:dyDescent="0.2">
      <c r="A45" s="241" t="s">
        <v>66</v>
      </c>
      <c r="B45" s="66" t="s">
        <v>55</v>
      </c>
      <c r="C45" s="66" t="s">
        <v>482</v>
      </c>
      <c r="D45" s="183">
        <v>42</v>
      </c>
    </row>
    <row r="46" spans="1:4" x14ac:dyDescent="0.2">
      <c r="A46" s="241" t="s">
        <v>66</v>
      </c>
      <c r="B46" s="66" t="s">
        <v>111</v>
      </c>
      <c r="C46" s="66" t="s">
        <v>483</v>
      </c>
      <c r="D46" s="183">
        <v>40000</v>
      </c>
    </row>
    <row r="47" spans="1:4" x14ac:dyDescent="0.2">
      <c r="A47" s="241" t="s">
        <v>80</v>
      </c>
      <c r="B47" s="66" t="s">
        <v>113</v>
      </c>
      <c r="C47" s="66" t="s">
        <v>480</v>
      </c>
      <c r="D47" s="183">
        <v>700</v>
      </c>
    </row>
    <row r="48" spans="1:4" x14ac:dyDescent="0.2">
      <c r="A48" s="241" t="s">
        <v>66</v>
      </c>
      <c r="B48" s="66" t="s">
        <v>114</v>
      </c>
      <c r="C48" s="66" t="s">
        <v>482</v>
      </c>
      <c r="D48" s="243">
        <v>250845</v>
      </c>
    </row>
    <row r="49" spans="1:4" x14ac:dyDescent="0.2">
      <c r="A49" s="241" t="s">
        <v>69</v>
      </c>
      <c r="B49" s="66" t="s">
        <v>115</v>
      </c>
      <c r="C49" s="66" t="s">
        <v>5</v>
      </c>
      <c r="D49" s="243">
        <v>175857</v>
      </c>
    </row>
    <row r="50" spans="1:4" x14ac:dyDescent="0.2">
      <c r="A50" s="241" t="s">
        <v>80</v>
      </c>
      <c r="B50" s="66" t="s">
        <v>116</v>
      </c>
      <c r="C50" s="66" t="s">
        <v>477</v>
      </c>
      <c r="D50" s="243">
        <v>60000</v>
      </c>
    </row>
    <row r="51" spans="1:4" x14ac:dyDescent="0.2">
      <c r="A51" s="241" t="s">
        <v>66</v>
      </c>
      <c r="B51" s="66" t="s">
        <v>117</v>
      </c>
      <c r="C51" s="66" t="s">
        <v>483</v>
      </c>
      <c r="D51" s="243">
        <v>280000</v>
      </c>
    </row>
    <row r="52" spans="1:4" x14ac:dyDescent="0.2">
      <c r="A52" s="241" t="s">
        <v>66</v>
      </c>
      <c r="B52" s="66" t="s">
        <v>118</v>
      </c>
      <c r="C52" s="66" t="s">
        <v>5</v>
      </c>
      <c r="D52" s="243">
        <v>793</v>
      </c>
    </row>
    <row r="53" spans="1:4" x14ac:dyDescent="0.2">
      <c r="A53" s="241" t="s">
        <v>66</v>
      </c>
      <c r="B53" s="66" t="s">
        <v>119</v>
      </c>
      <c r="C53" s="66" t="s">
        <v>483</v>
      </c>
      <c r="D53" s="243">
        <v>75000</v>
      </c>
    </row>
    <row r="54" spans="1:4" x14ac:dyDescent="0.2">
      <c r="A54" s="241" t="s">
        <v>66</v>
      </c>
      <c r="B54" s="66" t="s">
        <v>120</v>
      </c>
      <c r="C54" s="66" t="s">
        <v>485</v>
      </c>
      <c r="D54" s="243">
        <v>19550</v>
      </c>
    </row>
    <row r="55" spans="1:4" x14ac:dyDescent="0.2">
      <c r="A55" s="241" t="s">
        <v>66</v>
      </c>
      <c r="B55" s="66" t="s">
        <v>122</v>
      </c>
      <c r="C55" s="66" t="s">
        <v>478</v>
      </c>
      <c r="D55" s="243">
        <v>16500</v>
      </c>
    </row>
    <row r="56" spans="1:4" x14ac:dyDescent="0.2">
      <c r="A56" s="241" t="s">
        <v>66</v>
      </c>
      <c r="B56" s="66" t="s">
        <v>123</v>
      </c>
      <c r="C56" s="66" t="s">
        <v>483</v>
      </c>
      <c r="D56" s="243">
        <v>80000</v>
      </c>
    </row>
    <row r="57" spans="1:4" x14ac:dyDescent="0.2">
      <c r="A57" s="241" t="s">
        <v>66</v>
      </c>
      <c r="B57" s="66" t="s">
        <v>124</v>
      </c>
      <c r="C57" s="66" t="s">
        <v>485</v>
      </c>
      <c r="D57" s="243">
        <v>7020</v>
      </c>
    </row>
    <row r="58" spans="1:4" x14ac:dyDescent="0.2">
      <c r="A58" s="241" t="s">
        <v>66</v>
      </c>
      <c r="B58" s="66" t="s">
        <v>125</v>
      </c>
      <c r="C58" s="66" t="s">
        <v>481</v>
      </c>
      <c r="D58" s="183">
        <v>11550</v>
      </c>
    </row>
    <row r="59" spans="1:4" x14ac:dyDescent="0.2">
      <c r="A59" s="241" t="s">
        <v>69</v>
      </c>
      <c r="B59" s="66" t="s">
        <v>126</v>
      </c>
      <c r="C59" s="66" t="s">
        <v>485</v>
      </c>
      <c r="D59" s="183">
        <v>28500</v>
      </c>
    </row>
    <row r="60" spans="1:4" x14ac:dyDescent="0.2">
      <c r="A60" s="241" t="s">
        <v>66</v>
      </c>
      <c r="B60" s="66" t="s">
        <v>127</v>
      </c>
      <c r="C60" s="66" t="s">
        <v>121</v>
      </c>
      <c r="D60" s="243">
        <v>26106</v>
      </c>
    </row>
    <row r="61" spans="1:4" x14ac:dyDescent="0.2">
      <c r="A61" s="241" t="s">
        <v>69</v>
      </c>
      <c r="B61" s="66" t="s">
        <v>128</v>
      </c>
      <c r="C61" s="66" t="s">
        <v>129</v>
      </c>
      <c r="D61" s="243">
        <v>60000</v>
      </c>
    </row>
    <row r="62" spans="1:4" ht="25.5" x14ac:dyDescent="0.2">
      <c r="A62" s="241" t="s">
        <v>69</v>
      </c>
      <c r="B62" s="66" t="s">
        <v>130</v>
      </c>
      <c r="C62" s="66" t="s">
        <v>131</v>
      </c>
      <c r="D62" s="243">
        <v>5000</v>
      </c>
    </row>
    <row r="63" spans="1:4" x14ac:dyDescent="0.2">
      <c r="A63" s="241" t="s">
        <v>66</v>
      </c>
      <c r="B63" s="66" t="s">
        <v>132</v>
      </c>
      <c r="C63" s="66" t="s">
        <v>92</v>
      </c>
      <c r="D63" s="243">
        <v>19200</v>
      </c>
    </row>
    <row r="64" spans="1:4" x14ac:dyDescent="0.2">
      <c r="A64" s="241" t="s">
        <v>66</v>
      </c>
      <c r="B64" s="66" t="s">
        <v>133</v>
      </c>
      <c r="C64" s="66" t="s">
        <v>68</v>
      </c>
      <c r="D64" s="243">
        <v>89500</v>
      </c>
    </row>
    <row r="65" spans="1:4" x14ac:dyDescent="0.2">
      <c r="A65" s="241" t="s">
        <v>66</v>
      </c>
      <c r="B65" s="66" t="s">
        <v>134</v>
      </c>
      <c r="C65" s="66" t="s">
        <v>68</v>
      </c>
      <c r="D65" s="243">
        <v>70000</v>
      </c>
    </row>
    <row r="66" spans="1:4" x14ac:dyDescent="0.2">
      <c r="A66" s="241" t="s">
        <v>66</v>
      </c>
      <c r="B66" s="66" t="s">
        <v>135</v>
      </c>
      <c r="C66" s="66" t="s">
        <v>68</v>
      </c>
      <c r="D66" s="243">
        <v>23500</v>
      </c>
    </row>
    <row r="67" spans="1:4" x14ac:dyDescent="0.2">
      <c r="A67" s="241" t="s">
        <v>66</v>
      </c>
      <c r="B67" s="66" t="s">
        <v>136</v>
      </c>
      <c r="C67" s="66" t="s">
        <v>68</v>
      </c>
      <c r="D67" s="243">
        <v>45000</v>
      </c>
    </row>
    <row r="68" spans="1:4" x14ac:dyDescent="0.2">
      <c r="A68" s="241" t="s">
        <v>66</v>
      </c>
      <c r="B68" s="66" t="s">
        <v>137</v>
      </c>
      <c r="C68" s="66" t="s">
        <v>68</v>
      </c>
      <c r="D68" s="243">
        <v>12500</v>
      </c>
    </row>
    <row r="69" spans="1:4" x14ac:dyDescent="0.2">
      <c r="A69" s="241" t="s">
        <v>66</v>
      </c>
      <c r="B69" s="66" t="s">
        <v>138</v>
      </c>
      <c r="C69" s="66" t="s">
        <v>139</v>
      </c>
      <c r="D69" s="243">
        <v>62000</v>
      </c>
    </row>
    <row r="70" spans="1:4" x14ac:dyDescent="0.2">
      <c r="A70" s="241" t="s">
        <v>66</v>
      </c>
      <c r="B70" s="66" t="s">
        <v>140</v>
      </c>
      <c r="C70" s="66" t="s">
        <v>139</v>
      </c>
      <c r="D70" s="243">
        <v>85000</v>
      </c>
    </row>
    <row r="71" spans="1:4" x14ac:dyDescent="0.2">
      <c r="A71" s="241" t="s">
        <v>66</v>
      </c>
      <c r="B71" s="66" t="s">
        <v>141</v>
      </c>
      <c r="C71" s="66" t="s">
        <v>68</v>
      </c>
      <c r="D71" s="243">
        <v>20000</v>
      </c>
    </row>
    <row r="72" spans="1:4" x14ac:dyDescent="0.2">
      <c r="A72" s="241" t="s">
        <v>69</v>
      </c>
      <c r="B72" s="66" t="s">
        <v>142</v>
      </c>
      <c r="C72" s="66" t="s">
        <v>71</v>
      </c>
      <c r="D72" s="243">
        <v>11000</v>
      </c>
    </row>
    <row r="73" spans="1:4" ht="25.5" x14ac:dyDescent="0.2">
      <c r="A73" s="241" t="s">
        <v>80</v>
      </c>
      <c r="B73" s="66" t="s">
        <v>143</v>
      </c>
      <c r="C73" s="66" t="s">
        <v>144</v>
      </c>
      <c r="D73" s="243">
        <v>95000</v>
      </c>
    </row>
    <row r="74" spans="1:4" x14ac:dyDescent="0.2">
      <c r="A74" s="241" t="s">
        <v>66</v>
      </c>
      <c r="B74" s="66" t="s">
        <v>145</v>
      </c>
      <c r="C74" s="66" t="s">
        <v>68</v>
      </c>
      <c r="D74" s="243">
        <v>1500</v>
      </c>
    </row>
    <row r="75" spans="1:4" x14ac:dyDescent="0.2">
      <c r="A75" s="241" t="s">
        <v>66</v>
      </c>
      <c r="B75" s="66" t="s">
        <v>146</v>
      </c>
      <c r="C75" s="66" t="s">
        <v>139</v>
      </c>
      <c r="D75" s="243">
        <v>65000</v>
      </c>
    </row>
    <row r="76" spans="1:4" x14ac:dyDescent="0.2">
      <c r="A76" s="241" t="s">
        <v>66</v>
      </c>
      <c r="B76" s="66" t="s">
        <v>147</v>
      </c>
      <c r="C76" s="66" t="s">
        <v>139</v>
      </c>
      <c r="D76" s="243">
        <v>20000</v>
      </c>
    </row>
    <row r="77" spans="1:4" x14ac:dyDescent="0.2">
      <c r="A77" s="241" t="s">
        <v>66</v>
      </c>
      <c r="B77" s="66" t="s">
        <v>148</v>
      </c>
      <c r="C77" s="66" t="s">
        <v>68</v>
      </c>
      <c r="D77" s="243">
        <v>2200</v>
      </c>
    </row>
    <row r="78" spans="1:4" x14ac:dyDescent="0.2">
      <c r="A78" s="241" t="s">
        <v>66</v>
      </c>
      <c r="B78" s="66" t="s">
        <v>149</v>
      </c>
      <c r="C78" s="66" t="s">
        <v>92</v>
      </c>
      <c r="D78" s="243">
        <v>1950</v>
      </c>
    </row>
    <row r="79" spans="1:4" x14ac:dyDescent="0.2">
      <c r="A79" s="241" t="s">
        <v>66</v>
      </c>
      <c r="B79" s="66" t="s">
        <v>150</v>
      </c>
      <c r="C79" s="66" t="s">
        <v>68</v>
      </c>
      <c r="D79" s="243">
        <v>23000</v>
      </c>
    </row>
    <row r="80" spans="1:4" ht="25.5" x14ac:dyDescent="0.2">
      <c r="A80" s="241" t="s">
        <v>66</v>
      </c>
      <c r="B80" s="66" t="s">
        <v>151</v>
      </c>
      <c r="C80" s="66" t="s">
        <v>68</v>
      </c>
      <c r="D80" s="243">
        <v>95000</v>
      </c>
    </row>
    <row r="81" spans="1:4" x14ac:dyDescent="0.2">
      <c r="A81" s="241" t="s">
        <v>66</v>
      </c>
      <c r="B81" s="66" t="s">
        <v>152</v>
      </c>
      <c r="C81" s="66" t="s">
        <v>68</v>
      </c>
      <c r="D81" s="243">
        <v>165000</v>
      </c>
    </row>
    <row r="82" spans="1:4" ht="25.5" x14ac:dyDescent="0.2">
      <c r="A82" s="241" t="s">
        <v>66</v>
      </c>
      <c r="B82" s="66" t="s">
        <v>153</v>
      </c>
      <c r="C82" s="66" t="s">
        <v>68</v>
      </c>
      <c r="D82" s="243">
        <v>1650000</v>
      </c>
    </row>
    <row r="83" spans="1:4" ht="25.5" x14ac:dyDescent="0.2">
      <c r="A83" s="241" t="s">
        <v>66</v>
      </c>
      <c r="B83" s="66" t="s">
        <v>154</v>
      </c>
      <c r="C83" s="66" t="s">
        <v>68</v>
      </c>
      <c r="D83" s="243">
        <v>330000</v>
      </c>
    </row>
    <row r="84" spans="1:4" x14ac:dyDescent="0.2">
      <c r="A84" s="241" t="s">
        <v>66</v>
      </c>
      <c r="B84" s="66" t="s">
        <v>155</v>
      </c>
      <c r="C84" s="66" t="s">
        <v>92</v>
      </c>
      <c r="D84" s="243">
        <v>22450</v>
      </c>
    </row>
    <row r="85" spans="1:4" x14ac:dyDescent="0.2">
      <c r="A85" s="241" t="s">
        <v>66</v>
      </c>
      <c r="B85" s="66" t="s">
        <v>156</v>
      </c>
      <c r="C85" s="66" t="s">
        <v>68</v>
      </c>
      <c r="D85" s="243">
        <v>165000</v>
      </c>
    </row>
    <row r="86" spans="1:4" ht="25.5" x14ac:dyDescent="0.2">
      <c r="A86" s="241" t="s">
        <v>66</v>
      </c>
      <c r="B86" s="66" t="s">
        <v>157</v>
      </c>
      <c r="C86" s="66" t="s">
        <v>68</v>
      </c>
      <c r="D86" s="243">
        <v>1350000</v>
      </c>
    </row>
    <row r="87" spans="1:4" ht="25.5" x14ac:dyDescent="0.2">
      <c r="A87" s="241" t="s">
        <v>66</v>
      </c>
      <c r="B87" s="66" t="s">
        <v>158</v>
      </c>
      <c r="C87" s="66" t="s">
        <v>68</v>
      </c>
      <c r="D87" s="243">
        <v>620000</v>
      </c>
    </row>
    <row r="88" spans="1:4" ht="25.5" x14ac:dyDescent="0.2">
      <c r="A88" s="241" t="s">
        <v>66</v>
      </c>
      <c r="B88" s="66" t="s">
        <v>159</v>
      </c>
      <c r="C88" s="66" t="s">
        <v>68</v>
      </c>
      <c r="D88" s="243">
        <v>1820000</v>
      </c>
    </row>
    <row r="89" spans="1:4" x14ac:dyDescent="0.2">
      <c r="A89" s="241" t="s">
        <v>66</v>
      </c>
      <c r="B89" s="66" t="s">
        <v>160</v>
      </c>
      <c r="C89" s="66" t="s">
        <v>68</v>
      </c>
      <c r="D89" s="183">
        <v>141200</v>
      </c>
    </row>
    <row r="90" spans="1:4" x14ac:dyDescent="0.2">
      <c r="A90" s="241" t="s">
        <v>66</v>
      </c>
      <c r="B90" s="66" t="s">
        <v>161</v>
      </c>
      <c r="C90" s="66" t="s">
        <v>68</v>
      </c>
      <c r="D90" s="183">
        <v>13500</v>
      </c>
    </row>
    <row r="91" spans="1:4" x14ac:dyDescent="0.2">
      <c r="A91" s="241" t="s">
        <v>66</v>
      </c>
      <c r="B91" s="66" t="s">
        <v>162</v>
      </c>
      <c r="C91" s="66" t="s">
        <v>68</v>
      </c>
      <c r="D91" s="183">
        <v>17950</v>
      </c>
    </row>
    <row r="92" spans="1:4" x14ac:dyDescent="0.2">
      <c r="A92" s="241" t="s">
        <v>66</v>
      </c>
      <c r="B92" s="66" t="s">
        <v>163</v>
      </c>
      <c r="C92" s="66" t="s">
        <v>68</v>
      </c>
      <c r="D92" s="183">
        <v>6700</v>
      </c>
    </row>
    <row r="93" spans="1:4" x14ac:dyDescent="0.2">
      <c r="A93" s="241" t="s">
        <v>66</v>
      </c>
      <c r="B93" s="66" t="s">
        <v>164</v>
      </c>
      <c r="C93" s="66" t="s">
        <v>68</v>
      </c>
      <c r="D93" s="183">
        <v>91000</v>
      </c>
    </row>
    <row r="94" spans="1:4" x14ac:dyDescent="0.2">
      <c r="A94" s="241" t="s">
        <v>66</v>
      </c>
      <c r="B94" s="66" t="s">
        <v>165</v>
      </c>
      <c r="C94" s="66" t="s">
        <v>68</v>
      </c>
      <c r="D94" s="183">
        <v>4200</v>
      </c>
    </row>
    <row r="95" spans="1:4" x14ac:dyDescent="0.2">
      <c r="A95" s="241" t="s">
        <v>66</v>
      </c>
      <c r="B95" s="66" t="s">
        <v>166</v>
      </c>
      <c r="C95" s="66" t="s">
        <v>68</v>
      </c>
      <c r="D95" s="183">
        <v>6500</v>
      </c>
    </row>
    <row r="96" spans="1:4" x14ac:dyDescent="0.2">
      <c r="A96" s="241" t="s">
        <v>66</v>
      </c>
      <c r="B96" s="66" t="s">
        <v>167</v>
      </c>
      <c r="C96" s="66" t="s">
        <v>68</v>
      </c>
      <c r="D96" s="183">
        <v>2050</v>
      </c>
    </row>
    <row r="97" spans="1:7" x14ac:dyDescent="0.2">
      <c r="A97" s="241" t="s">
        <v>66</v>
      </c>
      <c r="B97" s="66" t="s">
        <v>168</v>
      </c>
      <c r="C97" s="66" t="s">
        <v>68</v>
      </c>
      <c r="D97" s="183">
        <v>13500</v>
      </c>
    </row>
    <row r="98" spans="1:7" x14ac:dyDescent="0.2">
      <c r="A98" s="241" t="s">
        <v>66</v>
      </c>
      <c r="B98" s="66" t="s">
        <v>169</v>
      </c>
      <c r="C98" s="66" t="s">
        <v>68</v>
      </c>
      <c r="D98" s="183">
        <v>650</v>
      </c>
    </row>
    <row r="99" spans="1:7" x14ac:dyDescent="0.2">
      <c r="A99" s="241" t="s">
        <v>66</v>
      </c>
      <c r="B99" s="66" t="s">
        <v>170</v>
      </c>
      <c r="C99" s="66" t="s">
        <v>68</v>
      </c>
      <c r="D99" s="183">
        <v>650</v>
      </c>
    </row>
    <row r="100" spans="1:7" x14ac:dyDescent="0.2">
      <c r="A100" s="241" t="s">
        <v>66</v>
      </c>
      <c r="B100" s="66" t="s">
        <v>171</v>
      </c>
      <c r="C100" s="66" t="s">
        <v>68</v>
      </c>
      <c r="D100" s="183">
        <v>450</v>
      </c>
    </row>
    <row r="101" spans="1:7" ht="25.5" x14ac:dyDescent="0.2">
      <c r="A101" s="241" t="s">
        <v>66</v>
      </c>
      <c r="B101" s="66" t="s">
        <v>172</v>
      </c>
      <c r="C101" s="66" t="s">
        <v>68</v>
      </c>
      <c r="D101" s="183">
        <v>19200</v>
      </c>
    </row>
    <row r="102" spans="1:7" x14ac:dyDescent="0.2">
      <c r="A102" s="241" t="s">
        <v>66</v>
      </c>
      <c r="B102" s="66" t="s">
        <v>173</v>
      </c>
      <c r="C102" s="66" t="s">
        <v>68</v>
      </c>
      <c r="D102" s="183">
        <v>371200</v>
      </c>
    </row>
    <row r="103" spans="1:7" x14ac:dyDescent="0.2">
      <c r="A103" s="241" t="s">
        <v>66</v>
      </c>
      <c r="B103" s="66" t="s">
        <v>174</v>
      </c>
      <c r="C103" s="66" t="s">
        <v>68</v>
      </c>
      <c r="D103" s="183">
        <v>248200</v>
      </c>
    </row>
    <row r="104" spans="1:7" x14ac:dyDescent="0.2">
      <c r="A104" s="241" t="s">
        <v>66</v>
      </c>
      <c r="B104" s="66" t="s">
        <v>175</v>
      </c>
      <c r="C104" s="66" t="s">
        <v>68</v>
      </c>
      <c r="D104" s="183">
        <v>65000</v>
      </c>
      <c r="G104" s="65"/>
    </row>
    <row r="105" spans="1:7" x14ac:dyDescent="0.2">
      <c r="A105" s="241" t="s">
        <v>66</v>
      </c>
      <c r="B105" s="66" t="s">
        <v>176</v>
      </c>
      <c r="C105" s="66" t="s">
        <v>68</v>
      </c>
      <c r="D105" s="183">
        <v>9000</v>
      </c>
      <c r="G105" s="65"/>
    </row>
    <row r="106" spans="1:7" x14ac:dyDescent="0.2">
      <c r="A106" s="241" t="s">
        <v>66</v>
      </c>
      <c r="B106" s="66" t="s">
        <v>177</v>
      </c>
      <c r="C106" s="66" t="s">
        <v>131</v>
      </c>
      <c r="D106" s="183">
        <v>75000</v>
      </c>
      <c r="G106" s="65"/>
    </row>
    <row r="107" spans="1:7" x14ac:dyDescent="0.2">
      <c r="A107" s="241" t="s">
        <v>66</v>
      </c>
      <c r="B107" s="66" t="s">
        <v>178</v>
      </c>
      <c r="C107" s="66" t="s">
        <v>73</v>
      </c>
      <c r="D107" s="183">
        <v>19200</v>
      </c>
      <c r="G107" s="65"/>
    </row>
    <row r="108" spans="1:7" x14ac:dyDescent="0.2">
      <c r="A108" s="241" t="s">
        <v>66</v>
      </c>
      <c r="B108" s="66" t="s">
        <v>179</v>
      </c>
      <c r="C108" s="66" t="s">
        <v>73</v>
      </c>
      <c r="D108" s="183">
        <v>16800</v>
      </c>
      <c r="G108" s="65"/>
    </row>
    <row r="109" spans="1:7" x14ac:dyDescent="0.2">
      <c r="A109" s="241" t="s">
        <v>66</v>
      </c>
      <c r="B109" s="66" t="s">
        <v>180</v>
      </c>
      <c r="C109" s="66" t="s">
        <v>73</v>
      </c>
      <c r="D109" s="183">
        <v>3000</v>
      </c>
      <c r="F109" s="65"/>
      <c r="G109" s="65"/>
    </row>
    <row r="110" spans="1:7" ht="25.5" x14ac:dyDescent="0.2">
      <c r="A110" s="241" t="s">
        <v>66</v>
      </c>
      <c r="B110" s="66" t="s">
        <v>181</v>
      </c>
      <c r="C110" s="66" t="s">
        <v>131</v>
      </c>
      <c r="D110" s="183">
        <v>168667</v>
      </c>
    </row>
    <row r="111" spans="1:7" ht="38.25" x14ac:dyDescent="0.2">
      <c r="A111" s="241" t="s">
        <v>66</v>
      </c>
      <c r="B111" s="66" t="s">
        <v>182</v>
      </c>
      <c r="C111" s="66" t="s">
        <v>131</v>
      </c>
      <c r="D111" s="183">
        <v>264903</v>
      </c>
    </row>
    <row r="112" spans="1:7" ht="25.5" x14ac:dyDescent="0.2">
      <c r="A112" s="241" t="s">
        <v>66</v>
      </c>
      <c r="B112" s="66" t="s">
        <v>183</v>
      </c>
      <c r="C112" s="66" t="s">
        <v>131</v>
      </c>
      <c r="D112" s="183">
        <v>327400</v>
      </c>
    </row>
    <row r="113" spans="1:4" x14ac:dyDescent="0.2">
      <c r="A113" s="241" t="s">
        <v>66</v>
      </c>
      <c r="B113" s="66" t="s">
        <v>184</v>
      </c>
      <c r="C113" s="66" t="s">
        <v>131</v>
      </c>
      <c r="D113" s="183">
        <v>54475</v>
      </c>
    </row>
    <row r="114" spans="1:4" x14ac:dyDescent="0.2">
      <c r="A114" s="241" t="s">
        <v>66</v>
      </c>
      <c r="B114" s="66" t="s">
        <v>185</v>
      </c>
      <c r="C114" s="66" t="s">
        <v>68</v>
      </c>
      <c r="D114" s="183">
        <v>1720</v>
      </c>
    </row>
    <row r="115" spans="1:4" ht="25.5" x14ac:dyDescent="0.2">
      <c r="A115" s="241" t="s">
        <v>66</v>
      </c>
      <c r="B115" s="66" t="s">
        <v>186</v>
      </c>
      <c r="C115" s="66" t="s">
        <v>68</v>
      </c>
      <c r="D115" s="183">
        <v>5712000</v>
      </c>
    </row>
    <row r="116" spans="1:4" ht="25.5" x14ac:dyDescent="0.2">
      <c r="A116" s="241" t="s">
        <v>66</v>
      </c>
      <c r="B116" s="66" t="s">
        <v>187</v>
      </c>
      <c r="C116" s="66" t="s">
        <v>68</v>
      </c>
      <c r="D116" s="183">
        <v>6426000</v>
      </c>
    </row>
    <row r="117" spans="1:4" ht="25.5" x14ac:dyDescent="0.2">
      <c r="A117" s="241" t="s">
        <v>66</v>
      </c>
      <c r="B117" s="246" t="s">
        <v>188</v>
      </c>
      <c r="C117" s="66" t="s">
        <v>68</v>
      </c>
      <c r="D117" s="183">
        <v>59024000</v>
      </c>
    </row>
    <row r="118" spans="1:4" ht="25.5" x14ac:dyDescent="0.2">
      <c r="A118" s="241" t="s">
        <v>66</v>
      </c>
      <c r="B118" s="246" t="s">
        <v>189</v>
      </c>
      <c r="C118" s="66" t="s">
        <v>68</v>
      </c>
      <c r="D118" s="183">
        <v>36652000</v>
      </c>
    </row>
    <row r="119" spans="1:4" ht="25.5" x14ac:dyDescent="0.2">
      <c r="A119" s="241" t="s">
        <v>66</v>
      </c>
      <c r="B119" s="246" t="s">
        <v>190</v>
      </c>
      <c r="C119" s="66" t="s">
        <v>68</v>
      </c>
      <c r="D119" s="183">
        <v>17731000</v>
      </c>
    </row>
    <row r="120" spans="1:4" ht="25.5" x14ac:dyDescent="0.2">
      <c r="A120" s="241" t="s">
        <v>66</v>
      </c>
      <c r="B120" s="246" t="s">
        <v>191</v>
      </c>
      <c r="C120" s="66" t="s">
        <v>68</v>
      </c>
      <c r="D120" s="183">
        <v>1309000</v>
      </c>
    </row>
    <row r="121" spans="1:4" ht="25.5" x14ac:dyDescent="0.2">
      <c r="A121" s="241" t="s">
        <v>66</v>
      </c>
      <c r="B121" s="246" t="s">
        <v>192</v>
      </c>
      <c r="C121" s="66" t="s">
        <v>68</v>
      </c>
      <c r="D121" s="183">
        <v>892500</v>
      </c>
    </row>
    <row r="122" spans="1:4" ht="25.5" x14ac:dyDescent="0.2">
      <c r="A122" s="241" t="s">
        <v>66</v>
      </c>
      <c r="B122" s="246" t="s">
        <v>193</v>
      </c>
      <c r="C122" s="66" t="s">
        <v>68</v>
      </c>
      <c r="D122" s="183">
        <v>618800</v>
      </c>
    </row>
    <row r="123" spans="1:4" ht="25.5" x14ac:dyDescent="0.2">
      <c r="A123" s="241" t="s">
        <v>66</v>
      </c>
      <c r="B123" s="246" t="s">
        <v>194</v>
      </c>
      <c r="C123" s="66" t="s">
        <v>68</v>
      </c>
      <c r="D123" s="183">
        <v>351050</v>
      </c>
    </row>
    <row r="124" spans="1:4" ht="25.5" x14ac:dyDescent="0.2">
      <c r="A124" s="241" t="s">
        <v>66</v>
      </c>
      <c r="B124" s="246" t="s">
        <v>195</v>
      </c>
      <c r="C124" s="66" t="s">
        <v>68</v>
      </c>
      <c r="D124" s="183">
        <v>2320500</v>
      </c>
    </row>
    <row r="125" spans="1:4" ht="25.5" x14ac:dyDescent="0.2">
      <c r="A125" s="241" t="s">
        <v>66</v>
      </c>
      <c r="B125" s="246" t="s">
        <v>196</v>
      </c>
      <c r="C125" s="66" t="s">
        <v>68</v>
      </c>
      <c r="D125" s="183">
        <v>535500</v>
      </c>
    </row>
    <row r="126" spans="1:4" ht="153" x14ac:dyDescent="0.2">
      <c r="A126" s="241" t="s">
        <v>66</v>
      </c>
      <c r="B126" s="66" t="s">
        <v>197</v>
      </c>
      <c r="C126" s="66" t="s">
        <v>68</v>
      </c>
      <c r="D126" s="183">
        <v>101545500</v>
      </c>
    </row>
    <row r="127" spans="1:4" x14ac:dyDescent="0.2">
      <c r="A127" s="241" t="s">
        <v>66</v>
      </c>
      <c r="B127" s="66" t="s">
        <v>198</v>
      </c>
      <c r="C127" s="66" t="s">
        <v>131</v>
      </c>
      <c r="D127" s="183">
        <v>12000</v>
      </c>
    </row>
    <row r="128" spans="1:4" x14ac:dyDescent="0.2">
      <c r="A128" s="241" t="s">
        <v>66</v>
      </c>
      <c r="B128" s="66" t="s">
        <v>199</v>
      </c>
      <c r="C128" s="66" t="s">
        <v>200</v>
      </c>
      <c r="D128" s="183">
        <v>81400</v>
      </c>
    </row>
    <row r="129" spans="1:4" ht="25.5" x14ac:dyDescent="0.2">
      <c r="A129" s="241" t="s">
        <v>66</v>
      </c>
      <c r="B129" s="66" t="s">
        <v>201</v>
      </c>
      <c r="C129" s="66" t="s">
        <v>131</v>
      </c>
      <c r="D129" s="183">
        <v>24780</v>
      </c>
    </row>
    <row r="130" spans="1:4" x14ac:dyDescent="0.2">
      <c r="A130" s="241" t="s">
        <v>66</v>
      </c>
      <c r="B130" s="66" t="s">
        <v>202</v>
      </c>
      <c r="C130" s="66" t="s">
        <v>92</v>
      </c>
      <c r="D130" s="243">
        <v>1500</v>
      </c>
    </row>
    <row r="131" spans="1:4" x14ac:dyDescent="0.2">
      <c r="A131" s="241" t="s">
        <v>66</v>
      </c>
      <c r="B131" s="66" t="s">
        <v>203</v>
      </c>
      <c r="C131" s="66" t="s">
        <v>13</v>
      </c>
      <c r="D131" s="243">
        <v>50000</v>
      </c>
    </row>
    <row r="132" spans="1:4" x14ac:dyDescent="0.2">
      <c r="A132" s="241" t="s">
        <v>66</v>
      </c>
      <c r="B132" s="66" t="s">
        <v>204</v>
      </c>
      <c r="C132" s="66" t="s">
        <v>205</v>
      </c>
      <c r="D132" s="243">
        <v>590</v>
      </c>
    </row>
    <row r="133" spans="1:4" ht="45" customHeight="1" x14ac:dyDescent="0.2">
      <c r="A133" s="241" t="s">
        <v>66</v>
      </c>
      <c r="B133" s="66" t="s">
        <v>206</v>
      </c>
      <c r="C133" s="66" t="s">
        <v>73</v>
      </c>
      <c r="D133" s="183">
        <v>211200</v>
      </c>
    </row>
    <row r="134" spans="1:4" x14ac:dyDescent="0.2">
      <c r="A134" s="241" t="s">
        <v>66</v>
      </c>
      <c r="B134" s="66" t="s">
        <v>207</v>
      </c>
      <c r="C134" s="66" t="s">
        <v>200</v>
      </c>
      <c r="D134" s="183">
        <v>80000</v>
      </c>
    </row>
    <row r="135" spans="1:4" x14ac:dyDescent="0.2">
      <c r="A135" s="241" t="s">
        <v>66</v>
      </c>
      <c r="B135" s="66" t="s">
        <v>208</v>
      </c>
      <c r="C135" s="66" t="s">
        <v>131</v>
      </c>
      <c r="D135" s="183">
        <v>5200</v>
      </c>
    </row>
    <row r="136" spans="1:4" x14ac:dyDescent="0.2">
      <c r="A136" s="241" t="s">
        <v>66</v>
      </c>
      <c r="B136" s="66" t="s">
        <v>209</v>
      </c>
      <c r="C136" s="66" t="s">
        <v>92</v>
      </c>
      <c r="D136" s="183">
        <v>1150</v>
      </c>
    </row>
    <row r="137" spans="1:4" x14ac:dyDescent="0.2">
      <c r="A137" s="241" t="s">
        <v>66</v>
      </c>
      <c r="B137" s="66" t="s">
        <v>210</v>
      </c>
      <c r="C137" s="66" t="s">
        <v>131</v>
      </c>
      <c r="D137" s="183">
        <v>56000</v>
      </c>
    </row>
    <row r="138" spans="1:4" x14ac:dyDescent="0.2">
      <c r="A138" s="241" t="s">
        <v>66</v>
      </c>
      <c r="B138" s="66" t="s">
        <v>211</v>
      </c>
      <c r="C138" s="66" t="s">
        <v>139</v>
      </c>
      <c r="D138" s="183">
        <v>122000</v>
      </c>
    </row>
    <row r="139" spans="1:4" x14ac:dyDescent="0.2">
      <c r="A139" s="241" t="s">
        <v>69</v>
      </c>
      <c r="B139" s="66" t="s">
        <v>212</v>
      </c>
      <c r="C139" s="66" t="s">
        <v>71</v>
      </c>
      <c r="D139" s="183">
        <v>8500</v>
      </c>
    </row>
    <row r="140" spans="1:4" x14ac:dyDescent="0.2">
      <c r="A140" s="241" t="s">
        <v>66</v>
      </c>
      <c r="B140" s="66" t="s">
        <v>213</v>
      </c>
      <c r="C140" s="66" t="s">
        <v>139</v>
      </c>
      <c r="D140" s="183">
        <v>21000</v>
      </c>
    </row>
    <row r="141" spans="1:4" x14ac:dyDescent="0.2">
      <c r="A141" s="241" t="s">
        <v>66</v>
      </c>
      <c r="B141" s="66" t="s">
        <v>214</v>
      </c>
      <c r="C141" s="66" t="s">
        <v>131</v>
      </c>
      <c r="D141" s="183">
        <v>25200</v>
      </c>
    </row>
    <row r="142" spans="1:4" x14ac:dyDescent="0.2">
      <c r="A142" s="241" t="s">
        <v>66</v>
      </c>
      <c r="B142" s="66" t="s">
        <v>215</v>
      </c>
      <c r="C142" s="66" t="s">
        <v>68</v>
      </c>
      <c r="D142" s="183">
        <v>195000</v>
      </c>
    </row>
    <row r="143" spans="1:4" x14ac:dyDescent="0.2">
      <c r="A143" s="241" t="s">
        <v>66</v>
      </c>
      <c r="B143" s="66" t="s">
        <v>216</v>
      </c>
      <c r="C143" s="66" t="s">
        <v>68</v>
      </c>
      <c r="D143" s="183">
        <v>125000</v>
      </c>
    </row>
    <row r="144" spans="1:4" x14ac:dyDescent="0.2">
      <c r="A144" s="241" t="s">
        <v>66</v>
      </c>
      <c r="B144" s="66" t="s">
        <v>217</v>
      </c>
      <c r="C144" s="66" t="s">
        <v>68</v>
      </c>
      <c r="D144" s="183">
        <v>3800</v>
      </c>
    </row>
    <row r="145" spans="1:7" x14ac:dyDescent="0.2">
      <c r="A145" s="241" t="s">
        <v>66</v>
      </c>
      <c r="B145" s="66" t="s">
        <v>218</v>
      </c>
      <c r="C145" s="66" t="s">
        <v>131</v>
      </c>
      <c r="D145" s="183">
        <v>35000</v>
      </c>
    </row>
    <row r="146" spans="1:7" x14ac:dyDescent="0.2">
      <c r="A146" s="241" t="s">
        <v>66</v>
      </c>
      <c r="B146" s="66" t="s">
        <v>219</v>
      </c>
      <c r="C146" s="66" t="s">
        <v>68</v>
      </c>
      <c r="D146" s="183">
        <v>1450000</v>
      </c>
    </row>
    <row r="147" spans="1:7" x14ac:dyDescent="0.2">
      <c r="A147" s="241" t="s">
        <v>66</v>
      </c>
      <c r="B147" s="66" t="s">
        <v>220</v>
      </c>
      <c r="C147" s="66" t="s">
        <v>68</v>
      </c>
      <c r="D147" s="183">
        <v>2150000</v>
      </c>
    </row>
    <row r="148" spans="1:7" x14ac:dyDescent="0.2">
      <c r="A148" s="241" t="s">
        <v>66</v>
      </c>
      <c r="B148" s="66" t="s">
        <v>221</v>
      </c>
      <c r="C148" s="66" t="s">
        <v>200</v>
      </c>
      <c r="D148" s="183">
        <v>85000</v>
      </c>
    </row>
    <row r="149" spans="1:7" x14ac:dyDescent="0.2">
      <c r="A149" s="241" t="s">
        <v>66</v>
      </c>
      <c r="B149" s="66" t="s">
        <v>222</v>
      </c>
      <c r="C149" s="66" t="s">
        <v>68</v>
      </c>
      <c r="D149" s="183">
        <v>920000</v>
      </c>
    </row>
    <row r="150" spans="1:7" x14ac:dyDescent="0.2">
      <c r="A150" s="241" t="s">
        <v>69</v>
      </c>
      <c r="B150" s="66" t="s">
        <v>223</v>
      </c>
      <c r="C150" s="66" t="s">
        <v>71</v>
      </c>
      <c r="D150" s="183">
        <v>120000</v>
      </c>
    </row>
    <row r="151" spans="1:7" x14ac:dyDescent="0.2">
      <c r="A151" s="241" t="s">
        <v>66</v>
      </c>
      <c r="B151" s="66" t="s">
        <v>224</v>
      </c>
      <c r="C151" s="66" t="s">
        <v>73</v>
      </c>
      <c r="D151" s="183">
        <v>5666</v>
      </c>
      <c r="F151" s="606"/>
      <c r="G151" s="606"/>
    </row>
    <row r="152" spans="1:7" x14ac:dyDescent="0.2">
      <c r="A152" s="241" t="s">
        <v>66</v>
      </c>
      <c r="B152" s="66" t="s">
        <v>225</v>
      </c>
      <c r="C152" s="66" t="s">
        <v>68</v>
      </c>
      <c r="D152" s="183">
        <v>1329</v>
      </c>
      <c r="F152" s="606"/>
      <c r="G152" s="606"/>
    </row>
    <row r="153" spans="1:7" x14ac:dyDescent="0.2">
      <c r="A153" s="241" t="s">
        <v>66</v>
      </c>
      <c r="B153" s="66" t="s">
        <v>226</v>
      </c>
      <c r="C153" s="66" t="s">
        <v>68</v>
      </c>
      <c r="D153" s="183">
        <v>9445</v>
      </c>
      <c r="F153" s="606"/>
      <c r="G153" s="606"/>
    </row>
    <row r="154" spans="1:7" x14ac:dyDescent="0.2">
      <c r="A154" s="241" t="s">
        <v>66</v>
      </c>
      <c r="B154" s="66" t="s">
        <v>227</v>
      </c>
      <c r="C154" s="66" t="s">
        <v>68</v>
      </c>
      <c r="D154" s="183">
        <v>34250</v>
      </c>
      <c r="F154" s="606"/>
      <c r="G154" s="606"/>
    </row>
    <row r="155" spans="1:7" x14ac:dyDescent="0.2">
      <c r="A155" s="241" t="s">
        <v>66</v>
      </c>
      <c r="B155" s="66" t="s">
        <v>228</v>
      </c>
      <c r="C155" s="66" t="s">
        <v>73</v>
      </c>
      <c r="D155" s="183">
        <v>17600</v>
      </c>
      <c r="F155" s="606"/>
      <c r="G155" s="606"/>
    </row>
    <row r="156" spans="1:7" x14ac:dyDescent="0.2">
      <c r="A156" s="241" t="s">
        <v>66</v>
      </c>
      <c r="B156" s="66" t="s">
        <v>229</v>
      </c>
      <c r="C156" s="66" t="s">
        <v>230</v>
      </c>
      <c r="D156" s="183">
        <v>54000</v>
      </c>
      <c r="F156" s="606"/>
      <c r="G156" s="606"/>
    </row>
    <row r="157" spans="1:7" x14ac:dyDescent="0.2">
      <c r="A157" s="241" t="s">
        <v>66</v>
      </c>
      <c r="B157" s="66" t="s">
        <v>231</v>
      </c>
      <c r="C157" s="66" t="s">
        <v>68</v>
      </c>
      <c r="D157" s="183">
        <v>81675</v>
      </c>
      <c r="F157" s="606"/>
      <c r="G157" s="606"/>
    </row>
    <row r="158" spans="1:7" x14ac:dyDescent="0.2">
      <c r="A158" s="241" t="s">
        <v>66</v>
      </c>
      <c r="B158" s="66" t="s">
        <v>232</v>
      </c>
      <c r="C158" s="66" t="s">
        <v>68</v>
      </c>
      <c r="D158" s="183">
        <v>299630</v>
      </c>
      <c r="F158" s="606"/>
      <c r="G158" s="606"/>
    </row>
    <row r="159" spans="1:7" x14ac:dyDescent="0.2">
      <c r="A159" s="241" t="s">
        <v>66</v>
      </c>
      <c r="B159" s="66" t="s">
        <v>225</v>
      </c>
      <c r="C159" s="66" t="s">
        <v>68</v>
      </c>
      <c r="D159" s="183">
        <v>1329</v>
      </c>
      <c r="F159" s="606"/>
      <c r="G159" s="606"/>
    </row>
    <row r="160" spans="1:7" x14ac:dyDescent="0.2">
      <c r="A160" s="241" t="s">
        <v>66</v>
      </c>
      <c r="B160" s="66" t="s">
        <v>233</v>
      </c>
      <c r="C160" s="66" t="s">
        <v>68</v>
      </c>
      <c r="D160" s="183">
        <v>170000</v>
      </c>
      <c r="F160" s="606"/>
      <c r="G160" s="606"/>
    </row>
    <row r="161" spans="1:7" x14ac:dyDescent="0.2">
      <c r="A161" s="241" t="s">
        <v>66</v>
      </c>
      <c r="B161" s="66" t="s">
        <v>234</v>
      </c>
      <c r="C161" s="66" t="s">
        <v>68</v>
      </c>
      <c r="D161" s="183">
        <v>3500</v>
      </c>
      <c r="F161" s="606"/>
      <c r="G161" s="606"/>
    </row>
    <row r="162" spans="1:7" x14ac:dyDescent="0.2">
      <c r="A162" s="241" t="s">
        <v>66</v>
      </c>
      <c r="B162" s="66" t="s">
        <v>235</v>
      </c>
      <c r="C162" s="66" t="s">
        <v>68</v>
      </c>
      <c r="D162" s="183">
        <v>207633</v>
      </c>
      <c r="F162" s="606"/>
      <c r="G162" s="606"/>
    </row>
    <row r="163" spans="1:7" x14ac:dyDescent="0.2">
      <c r="A163" s="241" t="s">
        <v>66</v>
      </c>
      <c r="B163" s="66" t="s">
        <v>236</v>
      </c>
      <c r="C163" s="66" t="s">
        <v>68</v>
      </c>
      <c r="D163" s="183">
        <v>58500</v>
      </c>
      <c r="F163" s="606"/>
      <c r="G163" s="606"/>
    </row>
    <row r="164" spans="1:7" x14ac:dyDescent="0.2">
      <c r="A164" s="241" t="s">
        <v>66</v>
      </c>
      <c r="B164" s="66" t="s">
        <v>237</v>
      </c>
      <c r="C164" s="66" t="s">
        <v>68</v>
      </c>
      <c r="D164" s="183">
        <v>41600</v>
      </c>
      <c r="F164" s="606"/>
      <c r="G164" s="606"/>
    </row>
    <row r="165" spans="1:7" x14ac:dyDescent="0.2">
      <c r="A165" s="241" t="s">
        <v>66</v>
      </c>
      <c r="B165" s="66" t="s">
        <v>238</v>
      </c>
      <c r="C165" s="66" t="s">
        <v>73</v>
      </c>
      <c r="D165" s="183">
        <v>24570</v>
      </c>
      <c r="F165" s="606"/>
      <c r="G165" s="606"/>
    </row>
    <row r="166" spans="1:7" x14ac:dyDescent="0.2">
      <c r="A166" s="241" t="s">
        <v>66</v>
      </c>
      <c r="B166" s="66" t="s">
        <v>239</v>
      </c>
      <c r="C166" s="66" t="s">
        <v>68</v>
      </c>
      <c r="D166" s="183">
        <v>109858</v>
      </c>
      <c r="F166" s="606"/>
      <c r="G166" s="606"/>
    </row>
    <row r="167" spans="1:7" x14ac:dyDescent="0.2">
      <c r="A167" s="241" t="s">
        <v>66</v>
      </c>
      <c r="B167" s="66" t="s">
        <v>240</v>
      </c>
      <c r="C167" s="66" t="s">
        <v>68</v>
      </c>
      <c r="D167" s="183">
        <v>67700</v>
      </c>
      <c r="F167" s="67"/>
      <c r="G167" s="67"/>
    </row>
    <row r="168" spans="1:7" x14ac:dyDescent="0.2">
      <c r="A168" s="241" t="s">
        <v>66</v>
      </c>
      <c r="B168" s="66" t="s">
        <v>241</v>
      </c>
      <c r="C168" s="66" t="s">
        <v>73</v>
      </c>
      <c r="D168" s="183">
        <v>5812</v>
      </c>
      <c r="F168" s="67"/>
      <c r="G168" s="67"/>
    </row>
    <row r="169" spans="1:7" x14ac:dyDescent="0.2">
      <c r="A169" s="241" t="s">
        <v>66</v>
      </c>
      <c r="B169" s="66" t="s">
        <v>242</v>
      </c>
      <c r="C169" s="66" t="s">
        <v>68</v>
      </c>
      <c r="D169" s="183">
        <v>15000</v>
      </c>
      <c r="F169" s="67"/>
      <c r="G169" s="67"/>
    </row>
    <row r="170" spans="1:7" x14ac:dyDescent="0.2">
      <c r="A170" s="241" t="s">
        <v>66</v>
      </c>
      <c r="B170" s="66" t="s">
        <v>243</v>
      </c>
      <c r="C170" s="66" t="s">
        <v>68</v>
      </c>
      <c r="D170" s="183">
        <v>120900</v>
      </c>
      <c r="F170" s="67"/>
      <c r="G170" s="67"/>
    </row>
    <row r="171" spans="1:7" x14ac:dyDescent="0.2">
      <c r="A171" s="241" t="s">
        <v>66</v>
      </c>
      <c r="B171" s="66" t="s">
        <v>244</v>
      </c>
      <c r="C171" s="66" t="s">
        <v>68</v>
      </c>
      <c r="D171" s="183">
        <v>45000</v>
      </c>
      <c r="F171" s="67"/>
      <c r="G171" s="67"/>
    </row>
    <row r="172" spans="1:7" x14ac:dyDescent="0.2">
      <c r="A172" s="241" t="s">
        <v>66</v>
      </c>
      <c r="B172" s="66" t="s">
        <v>245</v>
      </c>
      <c r="C172" s="66" t="s">
        <v>68</v>
      </c>
      <c r="D172" s="183">
        <v>2400</v>
      </c>
      <c r="F172" s="67"/>
      <c r="G172" s="67"/>
    </row>
    <row r="173" spans="1:7" x14ac:dyDescent="0.2">
      <c r="A173" s="241" t="s">
        <v>66</v>
      </c>
      <c r="B173" s="66" t="s">
        <v>246</v>
      </c>
      <c r="C173" s="66" t="s">
        <v>68</v>
      </c>
      <c r="D173" s="183">
        <v>2300</v>
      </c>
      <c r="F173" s="67"/>
      <c r="G173" s="67"/>
    </row>
    <row r="174" spans="1:7" x14ac:dyDescent="0.2">
      <c r="A174" s="241" t="s">
        <v>66</v>
      </c>
      <c r="B174" s="66" t="s">
        <v>247</v>
      </c>
      <c r="C174" s="66" t="s">
        <v>68</v>
      </c>
      <c r="D174" s="183">
        <v>476</v>
      </c>
      <c r="F174" s="67"/>
      <c r="G174" s="67"/>
    </row>
    <row r="175" spans="1:7" x14ac:dyDescent="0.2">
      <c r="A175" s="241" t="s">
        <v>66</v>
      </c>
      <c r="B175" s="66" t="s">
        <v>248</v>
      </c>
      <c r="C175" s="66" t="s">
        <v>73</v>
      </c>
      <c r="D175" s="183">
        <v>1550</v>
      </c>
      <c r="F175" s="67"/>
      <c r="G175" s="67"/>
    </row>
    <row r="176" spans="1:7" x14ac:dyDescent="0.2">
      <c r="A176" s="241" t="s">
        <v>66</v>
      </c>
      <c r="B176" s="66" t="s">
        <v>249</v>
      </c>
      <c r="C176" s="66" t="s">
        <v>73</v>
      </c>
      <c r="D176" s="183">
        <v>2250</v>
      </c>
      <c r="F176" s="67"/>
      <c r="G176" s="67"/>
    </row>
    <row r="177" spans="1:7" x14ac:dyDescent="0.2">
      <c r="A177" s="241" t="s">
        <v>66</v>
      </c>
      <c r="B177" s="66" t="s">
        <v>250</v>
      </c>
      <c r="C177" s="66" t="s">
        <v>68</v>
      </c>
      <c r="D177" s="183">
        <v>3308</v>
      </c>
      <c r="F177" s="67"/>
      <c r="G177" s="67"/>
    </row>
    <row r="178" spans="1:7" x14ac:dyDescent="0.2">
      <c r="A178" s="241" t="s">
        <v>66</v>
      </c>
      <c r="B178" s="66" t="s">
        <v>251</v>
      </c>
      <c r="C178" s="66" t="s">
        <v>230</v>
      </c>
      <c r="D178" s="183">
        <v>2400</v>
      </c>
      <c r="F178" s="67"/>
      <c r="G178" s="67"/>
    </row>
    <row r="179" spans="1:7" x14ac:dyDescent="0.2">
      <c r="A179" s="241" t="s">
        <v>66</v>
      </c>
      <c r="B179" s="66" t="s">
        <v>252</v>
      </c>
      <c r="C179" s="66" t="s">
        <v>68</v>
      </c>
      <c r="D179" s="183">
        <v>4500</v>
      </c>
      <c r="F179" s="67"/>
      <c r="G179" s="67"/>
    </row>
    <row r="180" spans="1:7" x14ac:dyDescent="0.2">
      <c r="A180" s="241" t="s">
        <v>66</v>
      </c>
      <c r="B180" s="66" t="s">
        <v>253</v>
      </c>
      <c r="C180" s="66" t="s">
        <v>68</v>
      </c>
      <c r="D180" s="183">
        <v>48900</v>
      </c>
      <c r="F180" s="67"/>
      <c r="G180" s="67"/>
    </row>
    <row r="181" spans="1:7" x14ac:dyDescent="0.2">
      <c r="A181" s="241" t="s">
        <v>66</v>
      </c>
      <c r="B181" s="66" t="s">
        <v>254</v>
      </c>
      <c r="C181" s="66" t="s">
        <v>68</v>
      </c>
      <c r="D181" s="183">
        <v>75000</v>
      </c>
      <c r="F181" s="67"/>
      <c r="G181" s="67"/>
    </row>
    <row r="182" spans="1:7" x14ac:dyDescent="0.2">
      <c r="A182" s="241" t="s">
        <v>66</v>
      </c>
      <c r="B182" s="66" t="s">
        <v>255</v>
      </c>
      <c r="C182" s="66" t="s">
        <v>73</v>
      </c>
      <c r="D182" s="183">
        <v>2250</v>
      </c>
      <c r="F182" s="67"/>
      <c r="G182" s="67"/>
    </row>
    <row r="183" spans="1:7" x14ac:dyDescent="0.2">
      <c r="A183" s="241" t="s">
        <v>66</v>
      </c>
      <c r="B183" s="66" t="s">
        <v>256</v>
      </c>
      <c r="C183" s="66" t="s">
        <v>68</v>
      </c>
      <c r="D183" s="183">
        <v>56980</v>
      </c>
      <c r="F183" s="67"/>
      <c r="G183" s="67"/>
    </row>
    <row r="184" spans="1:7" ht="25.5" x14ac:dyDescent="0.2">
      <c r="A184" s="241" t="s">
        <v>66</v>
      </c>
      <c r="B184" s="66" t="s">
        <v>257</v>
      </c>
      <c r="C184" s="66" t="s">
        <v>68</v>
      </c>
      <c r="D184" s="183">
        <v>1464000</v>
      </c>
    </row>
    <row r="185" spans="1:7" x14ac:dyDescent="0.2">
      <c r="A185" s="241" t="s">
        <v>66</v>
      </c>
      <c r="B185" s="66" t="s">
        <v>258</v>
      </c>
      <c r="C185" s="66" t="s">
        <v>68</v>
      </c>
      <c r="D185" s="183">
        <v>7121</v>
      </c>
    </row>
    <row r="186" spans="1:7" ht="25.5" x14ac:dyDescent="0.2">
      <c r="A186" s="241" t="s">
        <v>66</v>
      </c>
      <c r="B186" s="66" t="s">
        <v>259</v>
      </c>
      <c r="C186" s="66" t="s">
        <v>68</v>
      </c>
      <c r="D186" s="183">
        <v>1920500</v>
      </c>
    </row>
    <row r="187" spans="1:7" x14ac:dyDescent="0.2">
      <c r="A187" s="241" t="s">
        <v>66</v>
      </c>
      <c r="B187" s="66" t="s">
        <v>260</v>
      </c>
      <c r="C187" s="66" t="s">
        <v>68</v>
      </c>
      <c r="D187" s="183">
        <v>737000</v>
      </c>
    </row>
    <row r="188" spans="1:7" x14ac:dyDescent="0.2">
      <c r="A188" s="241" t="s">
        <v>66</v>
      </c>
      <c r="B188" s="66" t="s">
        <v>261</v>
      </c>
      <c r="C188" s="66" t="s">
        <v>73</v>
      </c>
      <c r="D188" s="183">
        <v>7934</v>
      </c>
    </row>
    <row r="189" spans="1:7" x14ac:dyDescent="0.2">
      <c r="A189" s="241" t="s">
        <v>66</v>
      </c>
      <c r="B189" s="66" t="s">
        <v>262</v>
      </c>
      <c r="C189" s="66" t="s">
        <v>73</v>
      </c>
      <c r="D189" s="183">
        <v>9400</v>
      </c>
    </row>
    <row r="190" spans="1:7" x14ac:dyDescent="0.2">
      <c r="A190" s="241" t="s">
        <v>80</v>
      </c>
      <c r="B190" s="66" t="s">
        <v>263</v>
      </c>
      <c r="C190" s="66" t="s">
        <v>112</v>
      </c>
      <c r="D190" s="243">
        <v>8500</v>
      </c>
    </row>
    <row r="191" spans="1:7" x14ac:dyDescent="0.2">
      <c r="A191" s="241" t="s">
        <v>66</v>
      </c>
      <c r="B191" s="66" t="s">
        <v>264</v>
      </c>
      <c r="C191" s="66" t="s">
        <v>13</v>
      </c>
      <c r="D191" s="243">
        <v>50000</v>
      </c>
    </row>
    <row r="192" spans="1:7" x14ac:dyDescent="0.2">
      <c r="A192" s="241" t="s">
        <v>66</v>
      </c>
      <c r="B192" s="66" t="s">
        <v>265</v>
      </c>
      <c r="C192" s="66" t="s">
        <v>13</v>
      </c>
      <c r="D192" s="243">
        <v>66000</v>
      </c>
    </row>
    <row r="193" spans="1:4" x14ac:dyDescent="0.2">
      <c r="A193" s="241" t="s">
        <v>66</v>
      </c>
      <c r="B193" s="66" t="s">
        <v>123</v>
      </c>
      <c r="C193" s="66" t="s">
        <v>13</v>
      </c>
      <c r="D193" s="243">
        <v>80000</v>
      </c>
    </row>
    <row r="194" spans="1:4" x14ac:dyDescent="0.2">
      <c r="A194" s="194"/>
      <c r="B194" s="194"/>
      <c r="C194" s="194"/>
      <c r="D194" s="194"/>
    </row>
    <row r="195" spans="1:4" x14ac:dyDescent="0.2">
      <c r="A195" s="241" t="s">
        <v>66</v>
      </c>
      <c r="B195" s="66" t="s">
        <v>67</v>
      </c>
      <c r="C195" s="66" t="s">
        <v>230</v>
      </c>
      <c r="D195" s="243">
        <v>750</v>
      </c>
    </row>
    <row r="196" spans="1:4" x14ac:dyDescent="0.2">
      <c r="A196" s="241" t="s">
        <v>66</v>
      </c>
      <c r="B196" s="66" t="s">
        <v>155</v>
      </c>
      <c r="C196" s="66" t="s">
        <v>92</v>
      </c>
      <c r="D196" s="243">
        <v>22450</v>
      </c>
    </row>
    <row r="197" spans="1:4" x14ac:dyDescent="0.2">
      <c r="A197" s="241" t="s">
        <v>66</v>
      </c>
      <c r="B197" s="66" t="s">
        <v>266</v>
      </c>
      <c r="C197" s="66" t="s">
        <v>92</v>
      </c>
      <c r="D197" s="243">
        <v>5936</v>
      </c>
    </row>
    <row r="198" spans="1:4" x14ac:dyDescent="0.2">
      <c r="A198" s="241" t="s">
        <v>66</v>
      </c>
      <c r="B198" s="244" t="s">
        <v>267</v>
      </c>
      <c r="C198" s="244" t="s">
        <v>205</v>
      </c>
      <c r="D198" s="243">
        <v>7926</v>
      </c>
    </row>
    <row r="199" spans="1:4" x14ac:dyDescent="0.2">
      <c r="A199" s="241" t="s">
        <v>66</v>
      </c>
      <c r="B199" s="66" t="s">
        <v>268</v>
      </c>
      <c r="C199" s="244" t="s">
        <v>269</v>
      </c>
      <c r="D199" s="243">
        <v>2323</v>
      </c>
    </row>
    <row r="200" spans="1:4" x14ac:dyDescent="0.2">
      <c r="A200" s="241" t="s">
        <v>66</v>
      </c>
      <c r="B200" s="66" t="s">
        <v>270</v>
      </c>
      <c r="C200" s="244" t="s">
        <v>271</v>
      </c>
      <c r="D200" s="243">
        <v>9017</v>
      </c>
    </row>
    <row r="201" spans="1:4" ht="25.5" x14ac:dyDescent="0.2">
      <c r="A201" s="241" t="s">
        <v>66</v>
      </c>
      <c r="B201" s="66" t="s">
        <v>272</v>
      </c>
      <c r="C201" s="244" t="s">
        <v>273</v>
      </c>
      <c r="D201" s="243">
        <v>804</v>
      </c>
    </row>
    <row r="202" spans="1:4" x14ac:dyDescent="0.2">
      <c r="A202" s="241" t="s">
        <v>66</v>
      </c>
      <c r="B202" s="66" t="s">
        <v>274</v>
      </c>
      <c r="C202" s="244" t="s">
        <v>269</v>
      </c>
      <c r="D202" s="243">
        <v>1440</v>
      </c>
    </row>
    <row r="203" spans="1:4" x14ac:dyDescent="0.2">
      <c r="A203" s="241" t="s">
        <v>66</v>
      </c>
      <c r="B203" s="66" t="s">
        <v>275</v>
      </c>
      <c r="C203" s="244" t="s">
        <v>276</v>
      </c>
      <c r="D203" s="243">
        <v>11000</v>
      </c>
    </row>
    <row r="204" spans="1:4" x14ac:dyDescent="0.2">
      <c r="A204" s="241" t="s">
        <v>66</v>
      </c>
      <c r="B204" s="66" t="s">
        <v>277</v>
      </c>
      <c r="C204" s="244" t="s">
        <v>269</v>
      </c>
      <c r="D204" s="243">
        <v>100</v>
      </c>
    </row>
    <row r="205" spans="1:4" x14ac:dyDescent="0.2">
      <c r="A205" s="241" t="s">
        <v>66</v>
      </c>
      <c r="B205" s="66" t="s">
        <v>278</v>
      </c>
      <c r="C205" s="244" t="s">
        <v>13</v>
      </c>
      <c r="D205" s="243">
        <v>7071</v>
      </c>
    </row>
    <row r="206" spans="1:4" x14ac:dyDescent="0.2">
      <c r="A206" s="241" t="s">
        <v>66</v>
      </c>
      <c r="B206" s="66" t="s">
        <v>279</v>
      </c>
      <c r="C206" s="66" t="s">
        <v>280</v>
      </c>
      <c r="D206" s="243">
        <v>28608</v>
      </c>
    </row>
    <row r="207" spans="1:4" ht="25.5" x14ac:dyDescent="0.2">
      <c r="A207" s="241" t="s">
        <v>66</v>
      </c>
      <c r="B207" s="66" t="s">
        <v>281</v>
      </c>
      <c r="C207" s="66" t="s">
        <v>282</v>
      </c>
      <c r="D207" s="243">
        <v>443600</v>
      </c>
    </row>
    <row r="208" spans="1:4" x14ac:dyDescent="0.2">
      <c r="A208" s="241" t="s">
        <v>66</v>
      </c>
      <c r="B208" s="66" t="s">
        <v>125</v>
      </c>
      <c r="C208" s="66" t="s">
        <v>92</v>
      </c>
      <c r="D208" s="183">
        <v>11550</v>
      </c>
    </row>
    <row r="209" spans="1:4" x14ac:dyDescent="0.2">
      <c r="A209" s="241" t="s">
        <v>66</v>
      </c>
      <c r="B209" s="66" t="s">
        <v>283</v>
      </c>
      <c r="C209" s="66" t="s">
        <v>273</v>
      </c>
      <c r="D209" s="243">
        <v>1500</v>
      </c>
    </row>
    <row r="210" spans="1:4" x14ac:dyDescent="0.2">
      <c r="A210" s="241" t="s">
        <v>66</v>
      </c>
      <c r="B210" s="66" t="s">
        <v>284</v>
      </c>
      <c r="C210" s="66" t="s">
        <v>68</v>
      </c>
      <c r="D210" s="243">
        <v>10300</v>
      </c>
    </row>
    <row r="211" spans="1:4" x14ac:dyDescent="0.2">
      <c r="A211" s="241" t="s">
        <v>66</v>
      </c>
      <c r="B211" s="66" t="s">
        <v>149</v>
      </c>
      <c r="C211" s="66" t="s">
        <v>92</v>
      </c>
      <c r="D211" s="243">
        <v>1450</v>
      </c>
    </row>
    <row r="212" spans="1:4" x14ac:dyDescent="0.2">
      <c r="A212" s="241" t="s">
        <v>66</v>
      </c>
      <c r="B212" s="66" t="s">
        <v>285</v>
      </c>
      <c r="C212" s="66" t="s">
        <v>121</v>
      </c>
      <c r="D212" s="243">
        <v>34950</v>
      </c>
    </row>
    <row r="213" spans="1:4" x14ac:dyDescent="0.2">
      <c r="A213" s="241" t="s">
        <v>66</v>
      </c>
      <c r="B213" s="66" t="s">
        <v>55</v>
      </c>
      <c r="C213" s="66" t="s">
        <v>110</v>
      </c>
      <c r="D213" s="183">
        <v>42</v>
      </c>
    </row>
    <row r="214" spans="1:4" x14ac:dyDescent="0.2">
      <c r="A214" s="241" t="s">
        <v>66</v>
      </c>
      <c r="B214" s="66" t="s">
        <v>286</v>
      </c>
      <c r="C214" s="66" t="s">
        <v>68</v>
      </c>
      <c r="D214" s="243">
        <v>1385</v>
      </c>
    </row>
    <row r="215" spans="1:4" ht="37.5" customHeight="1" x14ac:dyDescent="0.2">
      <c r="A215" s="241" t="s">
        <v>66</v>
      </c>
      <c r="B215" s="66" t="s">
        <v>287</v>
      </c>
      <c r="C215" s="66" t="s">
        <v>273</v>
      </c>
      <c r="D215" s="243">
        <v>3750000</v>
      </c>
    </row>
    <row r="216" spans="1:4" ht="25.5" x14ac:dyDescent="0.2">
      <c r="A216" s="241" t="s">
        <v>66</v>
      </c>
      <c r="B216" s="66" t="s">
        <v>288</v>
      </c>
      <c r="C216" s="66" t="s">
        <v>273</v>
      </c>
      <c r="D216" s="243">
        <v>1025000</v>
      </c>
    </row>
    <row r="217" spans="1:4" ht="25.5" x14ac:dyDescent="0.2">
      <c r="A217" s="241" t="s">
        <v>66</v>
      </c>
      <c r="B217" s="66" t="s">
        <v>289</v>
      </c>
      <c r="C217" s="66" t="s">
        <v>273</v>
      </c>
      <c r="D217" s="243">
        <v>2238500</v>
      </c>
    </row>
    <row r="218" spans="1:4" ht="12.75" customHeight="1" x14ac:dyDescent="0.2">
      <c r="A218" s="241" t="s">
        <v>66</v>
      </c>
      <c r="B218" s="66" t="s">
        <v>290</v>
      </c>
      <c r="C218" s="66"/>
      <c r="D218" s="243"/>
    </row>
    <row r="219" spans="1:4" x14ac:dyDescent="0.2">
      <c r="A219" s="241" t="s">
        <v>69</v>
      </c>
      <c r="B219" s="66" t="s">
        <v>70</v>
      </c>
      <c r="C219" s="66" t="s">
        <v>56</v>
      </c>
      <c r="D219" s="243">
        <v>83880</v>
      </c>
    </row>
    <row r="220" spans="1:4" ht="12.75" customHeight="1" x14ac:dyDescent="0.2">
      <c r="A220" s="241" t="s">
        <v>69</v>
      </c>
      <c r="B220" s="66" t="s">
        <v>108</v>
      </c>
      <c r="C220" s="66" t="s">
        <v>71</v>
      </c>
      <c r="D220" s="243">
        <v>70863</v>
      </c>
    </row>
    <row r="221" spans="1:4" ht="12.75" customHeight="1" x14ac:dyDescent="0.2">
      <c r="A221" s="241" t="s">
        <v>69</v>
      </c>
      <c r="B221" s="66" t="s">
        <v>291</v>
      </c>
      <c r="C221" s="66" t="s">
        <v>71</v>
      </c>
      <c r="D221" s="183">
        <v>7728</v>
      </c>
    </row>
    <row r="222" spans="1:4" ht="12.75" customHeight="1" x14ac:dyDescent="0.2">
      <c r="A222" s="241" t="s">
        <v>69</v>
      </c>
      <c r="B222" s="66" t="s">
        <v>292</v>
      </c>
      <c r="C222" s="66" t="s">
        <v>293</v>
      </c>
      <c r="D222" s="243">
        <v>1800</v>
      </c>
    </row>
    <row r="223" spans="1:4" ht="12.75" customHeight="1" x14ac:dyDescent="0.2">
      <c r="A223" s="241" t="s">
        <v>69</v>
      </c>
      <c r="B223" s="66" t="s">
        <v>109</v>
      </c>
      <c r="C223" s="66" t="s">
        <v>71</v>
      </c>
      <c r="D223" s="183">
        <v>7814</v>
      </c>
    </row>
    <row r="224" spans="1:4" ht="12.75" customHeight="1" x14ac:dyDescent="0.2">
      <c r="A224" s="241" t="s">
        <v>69</v>
      </c>
      <c r="B224" s="66" t="s">
        <v>96</v>
      </c>
      <c r="C224" s="66" t="s">
        <v>71</v>
      </c>
      <c r="D224" s="183">
        <v>5387</v>
      </c>
    </row>
    <row r="225" spans="1:4" ht="12.75" customHeight="1" x14ac:dyDescent="0.2">
      <c r="A225" s="241" t="s">
        <v>69</v>
      </c>
      <c r="B225" s="66" t="s">
        <v>126</v>
      </c>
      <c r="C225" s="66" t="s">
        <v>121</v>
      </c>
      <c r="D225" s="183">
        <v>43154</v>
      </c>
    </row>
    <row r="226" spans="1:4" ht="12.75" customHeight="1" x14ac:dyDescent="0.2">
      <c r="A226" s="241" t="s">
        <v>69</v>
      </c>
      <c r="B226" s="250"/>
      <c r="C226" s="66" t="s">
        <v>294</v>
      </c>
      <c r="D226" s="243">
        <v>10000</v>
      </c>
    </row>
    <row r="227" spans="1:4" ht="12.75" customHeight="1" x14ac:dyDescent="0.2">
      <c r="A227" s="241" t="s">
        <v>69</v>
      </c>
      <c r="B227" s="194" t="s">
        <v>295</v>
      </c>
      <c r="C227" s="194" t="s">
        <v>71</v>
      </c>
      <c r="D227" s="249">
        <v>7500</v>
      </c>
    </row>
    <row r="228" spans="1:4" ht="12.75" customHeight="1" x14ac:dyDescent="0.2">
      <c r="A228" s="241" t="s">
        <v>69</v>
      </c>
      <c r="B228" s="66" t="s">
        <v>296</v>
      </c>
      <c r="C228" s="66" t="s">
        <v>56</v>
      </c>
      <c r="D228" s="243">
        <v>26900</v>
      </c>
    </row>
    <row r="229" spans="1:4" ht="12.75" customHeight="1" x14ac:dyDescent="0.2">
      <c r="A229" s="241" t="s">
        <v>69</v>
      </c>
      <c r="B229" s="66" t="s">
        <v>297</v>
      </c>
      <c r="C229" s="66" t="s">
        <v>95</v>
      </c>
      <c r="D229" s="243">
        <v>80000</v>
      </c>
    </row>
    <row r="230" spans="1:4" x14ac:dyDescent="0.2">
      <c r="A230" s="241" t="s">
        <v>69</v>
      </c>
      <c r="B230" s="66" t="s">
        <v>298</v>
      </c>
      <c r="C230" s="66" t="s">
        <v>95</v>
      </c>
      <c r="D230" s="243">
        <v>65000</v>
      </c>
    </row>
    <row r="231" spans="1:4" x14ac:dyDescent="0.2">
      <c r="A231" s="241" t="s">
        <v>66</v>
      </c>
      <c r="B231" s="66" t="s">
        <v>148</v>
      </c>
      <c r="C231" s="66" t="s">
        <v>68</v>
      </c>
      <c r="D231" s="243">
        <v>2200</v>
      </c>
    </row>
    <row r="232" spans="1:4" x14ac:dyDescent="0.2">
      <c r="A232" s="241" t="s">
        <v>66</v>
      </c>
      <c r="B232" s="66" t="s">
        <v>283</v>
      </c>
      <c r="C232" s="66" t="s">
        <v>273</v>
      </c>
      <c r="D232" s="243">
        <v>1500</v>
      </c>
    </row>
    <row r="233" spans="1:4" x14ac:dyDescent="0.2">
      <c r="A233" s="241" t="s">
        <v>69</v>
      </c>
      <c r="B233" s="66" t="s">
        <v>299</v>
      </c>
      <c r="C233" s="66" t="s">
        <v>300</v>
      </c>
      <c r="D233" s="243">
        <v>7500</v>
      </c>
    </row>
    <row r="234" spans="1:4" x14ac:dyDescent="0.2">
      <c r="A234" s="241" t="s">
        <v>69</v>
      </c>
      <c r="B234" s="66" t="s">
        <v>301</v>
      </c>
      <c r="C234" s="66" t="s">
        <v>56</v>
      </c>
      <c r="D234" s="243">
        <v>26900</v>
      </c>
    </row>
    <row r="235" spans="1:4" x14ac:dyDescent="0.2">
      <c r="A235" s="241" t="s">
        <v>66</v>
      </c>
      <c r="B235" s="66" t="s">
        <v>286</v>
      </c>
      <c r="C235" s="66" t="s">
        <v>68</v>
      </c>
      <c r="D235" s="243">
        <v>1385</v>
      </c>
    </row>
    <row r="236" spans="1:4" x14ac:dyDescent="0.2">
      <c r="A236" s="241" t="s">
        <v>69</v>
      </c>
      <c r="B236" s="66" t="s">
        <v>302</v>
      </c>
      <c r="C236" s="66" t="s">
        <v>131</v>
      </c>
      <c r="D236" s="243">
        <v>86300</v>
      </c>
    </row>
    <row r="237" spans="1:4" x14ac:dyDescent="0.2">
      <c r="A237" s="241" t="s">
        <v>66</v>
      </c>
      <c r="B237" s="66" t="s">
        <v>303</v>
      </c>
      <c r="C237" s="66" t="s">
        <v>68</v>
      </c>
      <c r="D237" s="243">
        <v>575</v>
      </c>
    </row>
    <row r="238" spans="1:4" x14ac:dyDescent="0.2">
      <c r="A238" s="241" t="s">
        <v>66</v>
      </c>
      <c r="B238" s="66" t="s">
        <v>304</v>
      </c>
      <c r="C238" s="66" t="s">
        <v>68</v>
      </c>
      <c r="D238" s="243">
        <v>1300</v>
      </c>
    </row>
    <row r="239" spans="1:4" x14ac:dyDescent="0.2">
      <c r="A239" s="241" t="s">
        <v>66</v>
      </c>
      <c r="B239" s="66" t="s">
        <v>305</v>
      </c>
      <c r="C239" s="66" t="s">
        <v>73</v>
      </c>
      <c r="D239" s="243">
        <v>31275</v>
      </c>
    </row>
    <row r="240" spans="1:4" x14ac:dyDescent="0.2">
      <c r="A240" s="241" t="s">
        <v>66</v>
      </c>
      <c r="B240" s="66" t="s">
        <v>306</v>
      </c>
      <c r="C240" s="66" t="s">
        <v>68</v>
      </c>
      <c r="D240" s="243">
        <v>49885</v>
      </c>
    </row>
    <row r="241" spans="1:4" x14ac:dyDescent="0.2">
      <c r="A241" s="241" t="s">
        <v>66</v>
      </c>
      <c r="B241" s="66" t="s">
        <v>307</v>
      </c>
      <c r="C241" s="66" t="s">
        <v>68</v>
      </c>
      <c r="D241" s="243">
        <v>10500</v>
      </c>
    </row>
    <row r="242" spans="1:4" x14ac:dyDescent="0.2">
      <c r="A242" s="241" t="s">
        <v>66</v>
      </c>
      <c r="B242" s="66" t="s">
        <v>308</v>
      </c>
      <c r="C242" s="66" t="s">
        <v>112</v>
      </c>
      <c r="D242" s="183">
        <v>496185</v>
      </c>
    </row>
    <row r="243" spans="1:4" x14ac:dyDescent="0.2">
      <c r="A243" s="241" t="s">
        <v>66</v>
      </c>
      <c r="B243" s="66" t="s">
        <v>309</v>
      </c>
      <c r="C243" s="66" t="s">
        <v>112</v>
      </c>
      <c r="D243" s="183">
        <v>830700</v>
      </c>
    </row>
    <row r="244" spans="1:4" x14ac:dyDescent="0.2">
      <c r="A244" s="241" t="s">
        <v>69</v>
      </c>
      <c r="B244" s="66" t="s">
        <v>310</v>
      </c>
      <c r="C244" s="66" t="s">
        <v>71</v>
      </c>
      <c r="D244" s="183">
        <v>95000</v>
      </c>
    </row>
    <row r="245" spans="1:4" x14ac:dyDescent="0.2">
      <c r="A245" s="241" t="s">
        <v>69</v>
      </c>
      <c r="B245" s="66" t="s">
        <v>96</v>
      </c>
      <c r="C245" s="66" t="s">
        <v>71</v>
      </c>
      <c r="D245" s="183">
        <v>5387</v>
      </c>
    </row>
    <row r="246" spans="1:4" x14ac:dyDescent="0.2">
      <c r="A246" s="241" t="s">
        <v>66</v>
      </c>
      <c r="B246" s="66" t="s">
        <v>311</v>
      </c>
      <c r="C246" s="66" t="s">
        <v>73</v>
      </c>
      <c r="D246" s="183">
        <v>1700000</v>
      </c>
    </row>
    <row r="247" spans="1:4" x14ac:dyDescent="0.2">
      <c r="A247" s="241" t="s">
        <v>66</v>
      </c>
      <c r="B247" s="66" t="s">
        <v>93</v>
      </c>
      <c r="C247" s="66" t="s">
        <v>94</v>
      </c>
      <c r="D247" s="183">
        <v>331000</v>
      </c>
    </row>
    <row r="248" spans="1:4" x14ac:dyDescent="0.2">
      <c r="A248" s="241" t="s">
        <v>66</v>
      </c>
      <c r="B248" s="66" t="s">
        <v>312</v>
      </c>
      <c r="C248" s="66" t="s">
        <v>68</v>
      </c>
      <c r="D248" s="183">
        <v>59921</v>
      </c>
    </row>
    <row r="249" spans="1:4" x14ac:dyDescent="0.2">
      <c r="A249" s="241" t="s">
        <v>69</v>
      </c>
      <c r="B249" s="66" t="s">
        <v>97</v>
      </c>
      <c r="C249" s="66" t="s">
        <v>71</v>
      </c>
      <c r="D249" s="183">
        <v>9607</v>
      </c>
    </row>
    <row r="250" spans="1:4" x14ac:dyDescent="0.2">
      <c r="A250" s="184" t="s">
        <v>66</v>
      </c>
      <c r="B250" s="66" t="s">
        <v>313</v>
      </c>
      <c r="C250" s="66" t="s">
        <v>68</v>
      </c>
      <c r="D250" s="183">
        <v>365963</v>
      </c>
    </row>
    <row r="251" spans="1:4" x14ac:dyDescent="0.2">
      <c r="A251" s="184" t="s">
        <v>66</v>
      </c>
      <c r="B251" s="66" t="s">
        <v>314</v>
      </c>
      <c r="C251" s="66" t="s">
        <v>68</v>
      </c>
      <c r="D251" s="183">
        <v>256007</v>
      </c>
    </row>
    <row r="252" spans="1:4" x14ac:dyDescent="0.2">
      <c r="A252" s="184" t="s">
        <v>66</v>
      </c>
      <c r="B252" s="66" t="s">
        <v>315</v>
      </c>
      <c r="C252" s="66" t="s">
        <v>92</v>
      </c>
      <c r="D252" s="183">
        <v>5936</v>
      </c>
    </row>
    <row r="253" spans="1:4" x14ac:dyDescent="0.2">
      <c r="A253" s="184" t="s">
        <v>69</v>
      </c>
      <c r="B253" s="66" t="s">
        <v>316</v>
      </c>
      <c r="C253" s="66" t="s">
        <v>71</v>
      </c>
      <c r="D253" s="183">
        <v>7728</v>
      </c>
    </row>
    <row r="254" spans="1:4" x14ac:dyDescent="0.2">
      <c r="A254" s="184" t="s">
        <v>69</v>
      </c>
      <c r="B254" s="66" t="s">
        <v>317</v>
      </c>
      <c r="C254" s="66" t="s">
        <v>71</v>
      </c>
      <c r="D254" s="183">
        <v>10485</v>
      </c>
    </row>
    <row r="255" spans="1:4" x14ac:dyDescent="0.2">
      <c r="A255" s="184" t="s">
        <v>318</v>
      </c>
      <c r="B255" s="66" t="s">
        <v>113</v>
      </c>
      <c r="C255" s="66" t="s">
        <v>82</v>
      </c>
      <c r="D255" s="183">
        <v>900</v>
      </c>
    </row>
    <row r="256" spans="1:4" x14ac:dyDescent="0.2">
      <c r="A256" s="184" t="s">
        <v>318</v>
      </c>
      <c r="B256" s="66" t="s">
        <v>319</v>
      </c>
      <c r="C256" s="66" t="s">
        <v>82</v>
      </c>
      <c r="D256" s="183">
        <v>20000</v>
      </c>
    </row>
    <row r="257" spans="1:5" x14ac:dyDescent="0.2">
      <c r="A257" s="184" t="s">
        <v>66</v>
      </c>
      <c r="B257" s="66" t="s">
        <v>75</v>
      </c>
      <c r="C257" s="66" t="s">
        <v>320</v>
      </c>
      <c r="D257" s="183">
        <v>2900</v>
      </c>
    </row>
    <row r="258" spans="1:5" x14ac:dyDescent="0.2">
      <c r="A258" s="184" t="s">
        <v>66</v>
      </c>
      <c r="B258" s="66" t="s">
        <v>321</v>
      </c>
      <c r="C258" s="66" t="s">
        <v>112</v>
      </c>
      <c r="D258" s="183">
        <v>43157</v>
      </c>
    </row>
    <row r="259" spans="1:5" x14ac:dyDescent="0.2">
      <c r="A259" s="184" t="s">
        <v>66</v>
      </c>
      <c r="B259" s="66" t="s">
        <v>91</v>
      </c>
      <c r="C259" s="66" t="s">
        <v>92</v>
      </c>
      <c r="D259" s="183">
        <f>+[239]BASICOS!F199</f>
        <v>7707</v>
      </c>
    </row>
    <row r="260" spans="1:5" x14ac:dyDescent="0.2">
      <c r="A260" s="184" t="s">
        <v>69</v>
      </c>
      <c r="B260" s="66" t="s">
        <v>322</v>
      </c>
      <c r="C260" s="66" t="s">
        <v>71</v>
      </c>
      <c r="D260" s="183">
        <v>130000</v>
      </c>
    </row>
    <row r="261" spans="1:5" x14ac:dyDescent="0.2">
      <c r="A261" s="184" t="s">
        <v>66</v>
      </c>
      <c r="B261" s="66" t="s">
        <v>323</v>
      </c>
      <c r="C261" s="66" t="s">
        <v>112</v>
      </c>
      <c r="D261" s="183">
        <v>40000</v>
      </c>
    </row>
    <row r="262" spans="1:5" x14ac:dyDescent="0.2">
      <c r="A262" s="184" t="s">
        <v>69</v>
      </c>
      <c r="B262" s="66" t="s">
        <v>57</v>
      </c>
      <c r="C262" s="66" t="s">
        <v>95</v>
      </c>
      <c r="D262" s="183">
        <v>86798</v>
      </c>
    </row>
    <row r="263" spans="1:5" x14ac:dyDescent="0.2">
      <c r="A263" s="184" t="s">
        <v>69</v>
      </c>
      <c r="B263" s="66" t="s">
        <v>317</v>
      </c>
      <c r="C263" s="66" t="s">
        <v>95</v>
      </c>
      <c r="D263" s="183">
        <v>75000</v>
      </c>
    </row>
    <row r="264" spans="1:5" x14ac:dyDescent="0.2">
      <c r="A264" s="184" t="s">
        <v>69</v>
      </c>
      <c r="B264" s="66" t="s">
        <v>96</v>
      </c>
      <c r="C264" s="66" t="s">
        <v>294</v>
      </c>
      <c r="D264" s="183">
        <v>5387</v>
      </c>
    </row>
    <row r="265" spans="1:5" x14ac:dyDescent="0.2">
      <c r="A265" s="184" t="s">
        <v>69</v>
      </c>
      <c r="B265" s="66" t="s">
        <v>324</v>
      </c>
      <c r="C265" s="180">
        <v>0.1</v>
      </c>
      <c r="D265" s="183" t="s">
        <v>326</v>
      </c>
    </row>
    <row r="266" spans="1:5" x14ac:dyDescent="0.2">
      <c r="A266" s="184" t="s">
        <v>69</v>
      </c>
      <c r="B266" s="66" t="s">
        <v>327</v>
      </c>
      <c r="C266" s="66" t="s">
        <v>56</v>
      </c>
      <c r="D266" s="183">
        <v>65000</v>
      </c>
    </row>
    <row r="267" spans="1:5" ht="63.75" x14ac:dyDescent="0.2">
      <c r="A267" s="184" t="s">
        <v>30</v>
      </c>
      <c r="B267" s="66" t="s">
        <v>488</v>
      </c>
      <c r="C267" s="66" t="s">
        <v>5</v>
      </c>
      <c r="D267" s="183">
        <v>150000</v>
      </c>
    </row>
    <row r="268" spans="1:5" x14ac:dyDescent="0.2">
      <c r="A268" s="185" t="s">
        <v>38</v>
      </c>
      <c r="B268" s="66" t="s">
        <v>490</v>
      </c>
      <c r="C268" s="181" t="s">
        <v>489</v>
      </c>
      <c r="D268" s="182">
        <v>30000</v>
      </c>
    </row>
    <row r="269" spans="1:5" x14ac:dyDescent="0.2">
      <c r="A269" s="191" t="s">
        <v>30</v>
      </c>
      <c r="B269" s="192" t="s">
        <v>492</v>
      </c>
      <c r="C269" s="192" t="s">
        <v>5</v>
      </c>
      <c r="D269" s="247">
        <v>64257</v>
      </c>
    </row>
    <row r="270" spans="1:5" ht="26.25" customHeight="1" x14ac:dyDescent="0.2">
      <c r="A270" s="77" t="s">
        <v>30</v>
      </c>
      <c r="B270" s="66" t="s">
        <v>493</v>
      </c>
      <c r="C270" s="194" t="s">
        <v>5</v>
      </c>
      <c r="D270" s="248">
        <v>70000</v>
      </c>
      <c r="E270" s="64">
        <v>70200</v>
      </c>
    </row>
    <row r="271" spans="1:5" ht="63.75" x14ac:dyDescent="0.2">
      <c r="A271" s="77" t="s">
        <v>30</v>
      </c>
      <c r="B271" s="66" t="s">
        <v>494</v>
      </c>
      <c r="C271" s="194" t="s">
        <v>5</v>
      </c>
      <c r="D271" s="248">
        <v>130000</v>
      </c>
      <c r="E271" s="64">
        <v>131390</v>
      </c>
    </row>
    <row r="272" spans="1:5" x14ac:dyDescent="0.2">
      <c r="A272" s="77" t="s">
        <v>30</v>
      </c>
      <c r="B272" s="194" t="s">
        <v>495</v>
      </c>
      <c r="C272" s="194" t="s">
        <v>481</v>
      </c>
      <c r="D272" s="248">
        <v>2500</v>
      </c>
    </row>
    <row r="273" spans="1:6" ht="89.25" x14ac:dyDescent="0.2">
      <c r="A273" s="77" t="s">
        <v>30</v>
      </c>
      <c r="B273" s="66" t="s">
        <v>496</v>
      </c>
      <c r="C273" s="194" t="s">
        <v>5</v>
      </c>
      <c r="D273" s="248">
        <v>110000</v>
      </c>
    </row>
    <row r="274" spans="1:6" ht="51" x14ac:dyDescent="0.2">
      <c r="A274" s="77" t="s">
        <v>30</v>
      </c>
      <c r="B274" s="66" t="s">
        <v>497</v>
      </c>
      <c r="C274" s="194" t="s">
        <v>5</v>
      </c>
      <c r="D274" s="248">
        <v>30000</v>
      </c>
      <c r="E274" s="198"/>
    </row>
    <row r="275" spans="1:6" ht="51" x14ac:dyDescent="0.2">
      <c r="A275" s="77" t="s">
        <v>30</v>
      </c>
      <c r="B275" s="66" t="s">
        <v>498</v>
      </c>
      <c r="C275" s="194" t="s">
        <v>5</v>
      </c>
      <c r="D275" s="248">
        <v>155000</v>
      </c>
    </row>
    <row r="276" spans="1:6" ht="25.5" x14ac:dyDescent="0.2">
      <c r="A276" s="77" t="s">
        <v>30</v>
      </c>
      <c r="B276" s="66" t="s">
        <v>499</v>
      </c>
      <c r="C276" s="194" t="s">
        <v>5</v>
      </c>
      <c r="D276" s="248">
        <v>60000</v>
      </c>
    </row>
    <row r="277" spans="1:6" ht="25.5" x14ac:dyDescent="0.2">
      <c r="A277" s="77" t="s">
        <v>30</v>
      </c>
      <c r="B277" s="66" t="s">
        <v>502</v>
      </c>
      <c r="C277" s="194" t="s">
        <v>5</v>
      </c>
      <c r="D277" s="248">
        <v>100000</v>
      </c>
    </row>
    <row r="278" spans="1:6" ht="63.75" x14ac:dyDescent="0.2">
      <c r="A278" s="77" t="s">
        <v>30</v>
      </c>
      <c r="B278" s="66" t="s">
        <v>501</v>
      </c>
      <c r="C278" s="194" t="s">
        <v>5</v>
      </c>
      <c r="D278" s="248">
        <v>50000</v>
      </c>
    </row>
    <row r="279" spans="1:6" ht="25.5" x14ac:dyDescent="0.2">
      <c r="A279" s="77" t="s">
        <v>30</v>
      </c>
      <c r="B279" s="66" t="s">
        <v>504</v>
      </c>
      <c r="C279" s="194" t="s">
        <v>478</v>
      </c>
      <c r="D279" s="245">
        <v>25400</v>
      </c>
    </row>
    <row r="280" spans="1:6" x14ac:dyDescent="0.2">
      <c r="A280" s="77" t="s">
        <v>30</v>
      </c>
      <c r="B280" s="194" t="s">
        <v>520</v>
      </c>
      <c r="C280" s="194" t="s">
        <v>5</v>
      </c>
      <c r="D280" s="245">
        <v>1800</v>
      </c>
      <c r="F280" s="222">
        <v>1893772.6645523543</v>
      </c>
    </row>
    <row r="281" spans="1:6" x14ac:dyDescent="0.2">
      <c r="A281" s="77" t="s">
        <v>30</v>
      </c>
      <c r="B281" s="194" t="s">
        <v>519</v>
      </c>
      <c r="C281" s="194" t="s">
        <v>5</v>
      </c>
      <c r="D281" s="249">
        <v>1500</v>
      </c>
    </row>
    <row r="282" spans="1:6" x14ac:dyDescent="0.2">
      <c r="A282" s="77" t="s">
        <v>30</v>
      </c>
      <c r="B282" s="194" t="s">
        <v>524</v>
      </c>
      <c r="C282" s="194" t="s">
        <v>15</v>
      </c>
      <c r="D282" s="249">
        <v>17782</v>
      </c>
    </row>
  </sheetData>
  <mergeCells count="20">
    <mergeCell ref="F166:G166"/>
    <mergeCell ref="F161:G161"/>
    <mergeCell ref="F162:G162"/>
    <mergeCell ref="F163:G163"/>
    <mergeCell ref="F164:G164"/>
    <mergeCell ref="F165:G165"/>
    <mergeCell ref="A5:D5"/>
    <mergeCell ref="A1:D3"/>
    <mergeCell ref="F160:G160"/>
    <mergeCell ref="A6:B6"/>
    <mergeCell ref="C6:D6"/>
    <mergeCell ref="F151:G151"/>
    <mergeCell ref="F152:G152"/>
    <mergeCell ref="F153:G153"/>
    <mergeCell ref="F154:G154"/>
    <mergeCell ref="F155:G155"/>
    <mergeCell ref="F156:G156"/>
    <mergeCell ref="F157:G157"/>
    <mergeCell ref="F158:G158"/>
    <mergeCell ref="F159:G159"/>
  </mergeCells>
  <pageMargins left="0.25" right="0.25" top="0.75" bottom="0.75" header="0.3" footer="0.3"/>
  <pageSetup scale="18" orientation="portrait" r:id="rId1"/>
  <rowBreaks count="1" manualBreakCount="1">
    <brk id="264" max="3" man="1"/>
  </rowBreaks>
  <colBreaks count="1" manualBreakCount="1">
    <brk id="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S230"/>
  <sheetViews>
    <sheetView showGridLines="0" workbookViewId="0">
      <selection activeCell="C136" sqref="C136"/>
    </sheetView>
  </sheetViews>
  <sheetFormatPr baseColWidth="10" defaultRowHeight="12.75" x14ac:dyDescent="0.2"/>
  <cols>
    <col min="1" max="1" width="37.42578125" style="64" customWidth="1"/>
    <col min="2" max="3" width="8.85546875" style="64" customWidth="1"/>
    <col min="4" max="4" width="10.42578125" style="64" customWidth="1"/>
    <col min="5" max="5" width="14" style="65" customWidth="1"/>
    <col min="6" max="6" width="17.28515625" style="64" customWidth="1"/>
    <col min="7" max="8" width="11.42578125" style="64"/>
    <col min="9" max="9" width="11.85546875" style="64" bestFit="1" customWidth="1"/>
    <col min="10" max="10" width="5.5703125" style="64" bestFit="1" customWidth="1"/>
    <col min="11" max="11" width="5" style="64" bestFit="1" customWidth="1"/>
    <col min="12" max="13" width="4.5703125" style="64" bestFit="1" customWidth="1"/>
    <col min="14" max="16384" width="11.42578125" style="64"/>
  </cols>
  <sheetData>
    <row r="1" spans="1:14" ht="43.5" customHeight="1" x14ac:dyDescent="0.2">
      <c r="A1" s="609" t="s">
        <v>382</v>
      </c>
      <c r="B1" s="610"/>
      <c r="C1" s="610"/>
      <c r="D1" s="610"/>
      <c r="E1" s="610"/>
      <c r="F1" s="610"/>
    </row>
    <row r="2" spans="1:14" x14ac:dyDescent="0.2">
      <c r="A2" s="610" t="s">
        <v>383</v>
      </c>
      <c r="B2" s="610"/>
      <c r="C2" s="610"/>
      <c r="D2" s="610"/>
      <c r="E2" s="610"/>
      <c r="F2" s="610"/>
    </row>
    <row r="3" spans="1:14" ht="38.25" customHeight="1" x14ac:dyDescent="0.2">
      <c r="A3" s="611" t="s">
        <v>384</v>
      </c>
      <c r="B3" s="611"/>
      <c r="C3" s="611"/>
      <c r="D3" s="611"/>
      <c r="E3" s="611"/>
      <c r="F3" s="611"/>
    </row>
    <row r="4" spans="1:14" x14ac:dyDescent="0.2">
      <c r="A4" s="612" t="s">
        <v>328</v>
      </c>
      <c r="B4" s="612"/>
      <c r="C4" s="612"/>
      <c r="D4" s="612"/>
      <c r="E4" s="612"/>
      <c r="F4" s="612"/>
    </row>
    <row r="5" spans="1:14" ht="13.5" thickBot="1" x14ac:dyDescent="0.25">
      <c r="A5" s="70"/>
      <c r="B5" s="70"/>
      <c r="C5" s="70"/>
      <c r="D5" s="71"/>
      <c r="E5" s="72"/>
      <c r="F5" s="73"/>
    </row>
    <row r="6" spans="1:14" x14ac:dyDescent="0.2">
      <c r="A6" s="613" t="s">
        <v>329</v>
      </c>
      <c r="B6" s="614"/>
      <c r="C6" s="614"/>
      <c r="D6" s="614"/>
      <c r="E6" s="74" t="s">
        <v>330</v>
      </c>
      <c r="F6" s="75" t="s">
        <v>13</v>
      </c>
      <c r="H6" s="64" t="s">
        <v>331</v>
      </c>
      <c r="I6" s="69">
        <v>42</v>
      </c>
      <c r="J6" s="69">
        <f>(1+2+2.5)</f>
        <v>5.5</v>
      </c>
      <c r="K6" s="69">
        <f>ROUND(I6/J6,2)</f>
        <v>7.64</v>
      </c>
      <c r="L6" s="69">
        <v>50</v>
      </c>
      <c r="M6" s="69">
        <f>K6*L6</f>
        <v>382</v>
      </c>
      <c r="N6" s="64" t="s">
        <v>92</v>
      </c>
    </row>
    <row r="7" spans="1:14" x14ac:dyDescent="0.2">
      <c r="A7" s="76" t="s">
        <v>31</v>
      </c>
      <c r="B7" s="77" t="s">
        <v>332</v>
      </c>
      <c r="C7" s="77" t="s">
        <v>333</v>
      </c>
      <c r="D7" s="77" t="s">
        <v>6</v>
      </c>
      <c r="E7" s="78" t="s">
        <v>334</v>
      </c>
      <c r="F7" s="79" t="s">
        <v>335</v>
      </c>
      <c r="H7" s="64" t="s">
        <v>54</v>
      </c>
      <c r="J7" s="80">
        <v>0.04</v>
      </c>
      <c r="K7" s="64">
        <f>K6</f>
        <v>7.64</v>
      </c>
      <c r="L7" s="64">
        <v>2</v>
      </c>
      <c r="M7" s="81">
        <f>J7*K7*L7</f>
        <v>0.61119999999999997</v>
      </c>
    </row>
    <row r="8" spans="1:14" x14ac:dyDescent="0.2">
      <c r="A8" s="82" t="s">
        <v>336</v>
      </c>
      <c r="B8" s="83"/>
      <c r="C8" s="83"/>
      <c r="D8" s="83"/>
      <c r="E8" s="84"/>
      <c r="F8" s="85">
        <f>SUM(F9:F12)</f>
        <v>315370</v>
      </c>
      <c r="H8" s="64" t="s">
        <v>337</v>
      </c>
      <c r="J8" s="80">
        <f>J7</f>
        <v>0.04</v>
      </c>
      <c r="K8" s="64">
        <f>K6</f>
        <v>7.64</v>
      </c>
      <c r="L8" s="81">
        <v>2.5</v>
      </c>
      <c r="M8" s="81">
        <f>J8*K8*L8</f>
        <v>0.76400000000000001</v>
      </c>
    </row>
    <row r="9" spans="1:14" ht="15" x14ac:dyDescent="0.2">
      <c r="A9" s="86" t="str">
        <f>+[239]INSUMOS!B132</f>
        <v>Cemento portland tipo 1 gris</v>
      </c>
      <c r="B9" s="87" t="str">
        <f>+[239]INSUMOS!C132</f>
        <v>Kg</v>
      </c>
      <c r="C9" s="87"/>
      <c r="D9" s="87">
        <v>385</v>
      </c>
      <c r="E9" s="88">
        <f>+[239]INSUMOS!D132</f>
        <v>590</v>
      </c>
      <c r="F9" s="89">
        <f>ROUND(E9*D9,0)</f>
        <v>227150</v>
      </c>
    </row>
    <row r="10" spans="1:14" ht="15" x14ac:dyDescent="0.2">
      <c r="A10" s="86" t="str">
        <f>+[239]INSUMOS!B191</f>
        <v>Arena para concreto</v>
      </c>
      <c r="B10" s="87" t="str">
        <f>+[239]INSUMOS!C191</f>
        <v>M3</v>
      </c>
      <c r="C10" s="87"/>
      <c r="D10" s="87">
        <v>0.61</v>
      </c>
      <c r="E10" s="90">
        <f>+[239]INSUMOS!D191</f>
        <v>50000</v>
      </c>
      <c r="F10" s="89">
        <f>ROUND(E10*D10,0)</f>
        <v>30500</v>
      </c>
    </row>
    <row r="11" spans="1:14" ht="15" x14ac:dyDescent="0.2">
      <c r="A11" s="86" t="str">
        <f>+[239]INSUMOS!B192</f>
        <v>Gravilla bien gradada para concreto</v>
      </c>
      <c r="B11" s="87" t="str">
        <f>+[239]INSUMOS!C192</f>
        <v>M3</v>
      </c>
      <c r="C11" s="87"/>
      <c r="D11" s="87">
        <v>0.76</v>
      </c>
      <c r="E11" s="90">
        <f>+[239]INSUMOS!D192</f>
        <v>66000</v>
      </c>
      <c r="F11" s="89">
        <f>ROUND(E11*D11,0)</f>
        <v>50160</v>
      </c>
    </row>
    <row r="12" spans="1:14" ht="15" x14ac:dyDescent="0.2">
      <c r="A12" s="91" t="str">
        <f>+[239]INSUMOS!B213</f>
        <v>Agua</v>
      </c>
      <c r="B12" s="92" t="str">
        <f>+[239]INSUMOS!C213</f>
        <v>lt</v>
      </c>
      <c r="C12" s="87"/>
      <c r="D12" s="87">
        <v>180</v>
      </c>
      <c r="E12" s="88">
        <f>+[239]INSUMOS!D213</f>
        <v>42</v>
      </c>
      <c r="F12" s="89">
        <f>ROUND(E12*D12,0)</f>
        <v>7560</v>
      </c>
    </row>
    <row r="13" spans="1:14" ht="15" x14ac:dyDescent="0.2">
      <c r="A13" s="86"/>
      <c r="B13" s="87"/>
      <c r="C13" s="87"/>
      <c r="D13" s="87"/>
      <c r="E13" s="88"/>
      <c r="F13" s="89"/>
    </row>
    <row r="14" spans="1:14" x14ac:dyDescent="0.2">
      <c r="A14" s="82" t="s">
        <v>338</v>
      </c>
      <c r="B14" s="83"/>
      <c r="C14" s="83"/>
      <c r="D14" s="83"/>
      <c r="E14" s="84"/>
      <c r="F14" s="85">
        <f>SUM(F15:F16)</f>
        <v>19927</v>
      </c>
    </row>
    <row r="15" spans="1:14" ht="15" x14ac:dyDescent="0.2">
      <c r="A15" s="86" t="s">
        <v>339</v>
      </c>
      <c r="B15" s="87" t="s">
        <v>276</v>
      </c>
      <c r="C15" s="87"/>
      <c r="D15" s="87">
        <v>0.1</v>
      </c>
      <c r="E15" s="88">
        <f>F18</f>
        <v>65356</v>
      </c>
      <c r="F15" s="89">
        <f>ROUND(E15*D15,0)</f>
        <v>6536</v>
      </c>
      <c r="I15" s="65"/>
    </row>
    <row r="16" spans="1:14" ht="15" x14ac:dyDescent="0.2">
      <c r="A16" s="86" t="s">
        <v>340</v>
      </c>
      <c r="B16" s="87" t="s">
        <v>42</v>
      </c>
      <c r="C16" s="87"/>
      <c r="D16" s="87">
        <v>0.3</v>
      </c>
      <c r="E16" s="88">
        <v>44637</v>
      </c>
      <c r="F16" s="89">
        <f>ROUND(E16*D16,0)</f>
        <v>13391</v>
      </c>
    </row>
    <row r="17" spans="1:6" ht="15" x14ac:dyDescent="0.2">
      <c r="A17" s="86"/>
      <c r="B17" s="87"/>
      <c r="C17" s="87"/>
      <c r="D17" s="87"/>
      <c r="E17" s="88"/>
      <c r="F17" s="89"/>
    </row>
    <row r="18" spans="1:6" x14ac:dyDescent="0.2">
      <c r="A18" s="82" t="s">
        <v>341</v>
      </c>
      <c r="B18" s="83"/>
      <c r="C18" s="83"/>
      <c r="D18" s="83"/>
      <c r="E18" s="84"/>
      <c r="F18" s="85">
        <f>SUM(F19:F20)</f>
        <v>65356</v>
      </c>
    </row>
    <row r="19" spans="1:6" ht="15" x14ac:dyDescent="0.2">
      <c r="A19" s="86" t="s">
        <v>342</v>
      </c>
      <c r="B19" s="87" t="s">
        <v>42</v>
      </c>
      <c r="C19" s="87"/>
      <c r="D19" s="87">
        <v>0.2</v>
      </c>
      <c r="E19" s="90">
        <f>+'[239]M DE OBRA'!N19</f>
        <v>119402</v>
      </c>
      <c r="F19" s="89">
        <f>ROUND(E19*D19,0)</f>
        <v>23880</v>
      </c>
    </row>
    <row r="20" spans="1:6" ht="15" x14ac:dyDescent="0.2">
      <c r="A20" s="86" t="s">
        <v>343</v>
      </c>
      <c r="B20" s="87" t="s">
        <v>42</v>
      </c>
      <c r="C20" s="87"/>
      <c r="D20" s="87">
        <v>0.6</v>
      </c>
      <c r="E20" s="88">
        <f>+'[239]M DE OBRA'!N18</f>
        <v>69126.409799999994</v>
      </c>
      <c r="F20" s="89">
        <f>ROUND(E20*D20,0)</f>
        <v>41476</v>
      </c>
    </row>
    <row r="21" spans="1:6" ht="15" x14ac:dyDescent="0.2">
      <c r="A21" s="86"/>
      <c r="B21" s="87"/>
      <c r="C21" s="87"/>
      <c r="D21" s="87"/>
      <c r="E21" s="88"/>
      <c r="F21" s="89"/>
    </row>
    <row r="22" spans="1:6" ht="15" x14ac:dyDescent="0.2">
      <c r="A22" s="82" t="s">
        <v>38</v>
      </c>
      <c r="B22" s="87"/>
      <c r="C22" s="87"/>
      <c r="D22" s="87"/>
      <c r="E22" s="88"/>
      <c r="F22" s="93">
        <f>SUM(F23)</f>
        <v>60417</v>
      </c>
    </row>
    <row r="23" spans="1:6" ht="15" x14ac:dyDescent="0.2">
      <c r="A23" s="86" t="s">
        <v>344</v>
      </c>
      <c r="B23" s="87" t="s">
        <v>345</v>
      </c>
      <c r="C23" s="87">
        <v>63</v>
      </c>
      <c r="D23" s="87">
        <f>D10+D11</f>
        <v>1.37</v>
      </c>
      <c r="E23" s="88">
        <f>+[239]INSUMOS!D47</f>
        <v>700</v>
      </c>
      <c r="F23" s="89">
        <f>ROUND(C23*D23*E23,0)</f>
        <v>60417</v>
      </c>
    </row>
    <row r="24" spans="1:6" ht="15" x14ac:dyDescent="0.2">
      <c r="A24" s="86"/>
      <c r="B24" s="87"/>
      <c r="C24" s="87"/>
      <c r="D24" s="87"/>
      <c r="E24" s="88"/>
      <c r="F24" s="89"/>
    </row>
    <row r="25" spans="1:6" ht="13.5" thickBot="1" x14ac:dyDescent="0.25">
      <c r="A25" s="94"/>
      <c r="B25" s="608" t="s">
        <v>346</v>
      </c>
      <c r="C25" s="608"/>
      <c r="D25" s="608"/>
      <c r="E25" s="608"/>
      <c r="F25" s="95">
        <f>ROUND(F22+F18+F14+F8,0)</f>
        <v>461070</v>
      </c>
    </row>
    <row r="26" spans="1:6" ht="15.75" thickBot="1" x14ac:dyDescent="0.25">
      <c r="A26" s="96"/>
      <c r="B26" s="96"/>
      <c r="C26" s="96"/>
      <c r="D26" s="96"/>
      <c r="E26" s="97"/>
      <c r="F26" s="98"/>
    </row>
    <row r="27" spans="1:6" x14ac:dyDescent="0.2">
      <c r="A27" s="613" t="s">
        <v>347</v>
      </c>
      <c r="B27" s="614"/>
      <c r="C27" s="614"/>
      <c r="D27" s="614"/>
      <c r="E27" s="74" t="s">
        <v>330</v>
      </c>
      <c r="F27" s="75" t="s">
        <v>13</v>
      </c>
    </row>
    <row r="28" spans="1:6" x14ac:dyDescent="0.2">
      <c r="A28" s="99" t="s">
        <v>31</v>
      </c>
      <c r="B28" s="100" t="s">
        <v>332</v>
      </c>
      <c r="C28" s="100"/>
      <c r="D28" s="100" t="s">
        <v>6</v>
      </c>
      <c r="E28" s="101" t="s">
        <v>334</v>
      </c>
      <c r="F28" s="102" t="s">
        <v>335</v>
      </c>
    </row>
    <row r="29" spans="1:6" x14ac:dyDescent="0.2">
      <c r="A29" s="82" t="s">
        <v>336</v>
      </c>
      <c r="B29" s="83"/>
      <c r="C29" s="83"/>
      <c r="D29" s="83"/>
      <c r="E29" s="84"/>
      <c r="F29" s="85">
        <f>SUM(F30:F33)</f>
        <v>297500</v>
      </c>
    </row>
    <row r="30" spans="1:6" ht="15" x14ac:dyDescent="0.2">
      <c r="A30" s="87" t="str">
        <f t="shared" ref="A30:B33" si="0">+A9</f>
        <v>Cemento portland tipo 1 gris</v>
      </c>
      <c r="B30" s="87" t="str">
        <f t="shared" si="0"/>
        <v>Kg</v>
      </c>
      <c r="C30" s="87"/>
      <c r="D30" s="87">
        <v>350</v>
      </c>
      <c r="E30" s="88">
        <f>+E9</f>
        <v>590</v>
      </c>
      <c r="F30" s="89">
        <f>ROUND(E30*D30,0)</f>
        <v>206500</v>
      </c>
    </row>
    <row r="31" spans="1:6" ht="15" x14ac:dyDescent="0.2">
      <c r="A31" s="87" t="str">
        <f t="shared" si="0"/>
        <v>Arena para concreto</v>
      </c>
      <c r="B31" s="87" t="str">
        <f t="shared" si="0"/>
        <v>M3</v>
      </c>
      <c r="C31" s="87"/>
      <c r="D31" s="87">
        <v>0.56000000000000005</v>
      </c>
      <c r="E31" s="88">
        <f>+E10</f>
        <v>50000</v>
      </c>
      <c r="F31" s="89">
        <f>ROUND(E31*D31,0)</f>
        <v>28000</v>
      </c>
    </row>
    <row r="32" spans="1:6" ht="15" x14ac:dyDescent="0.2">
      <c r="A32" s="87" t="str">
        <f t="shared" si="0"/>
        <v>Gravilla bien gradada para concreto</v>
      </c>
      <c r="B32" s="87" t="str">
        <f t="shared" si="0"/>
        <v>M3</v>
      </c>
      <c r="C32" s="87"/>
      <c r="D32" s="87">
        <v>0.84</v>
      </c>
      <c r="E32" s="88">
        <f>+E11</f>
        <v>66000</v>
      </c>
      <c r="F32" s="89">
        <f>ROUND(E32*D32,0)</f>
        <v>55440</v>
      </c>
    </row>
    <row r="33" spans="1:6" ht="15" x14ac:dyDescent="0.2">
      <c r="A33" s="87" t="str">
        <f t="shared" si="0"/>
        <v>Agua</v>
      </c>
      <c r="B33" s="87" t="str">
        <f t="shared" si="0"/>
        <v>lt</v>
      </c>
      <c r="C33" s="87"/>
      <c r="D33" s="87">
        <v>180</v>
      </c>
      <c r="E33" s="88">
        <f>+E12</f>
        <v>42</v>
      </c>
      <c r="F33" s="89">
        <f>ROUND(E33*D33,0)</f>
        <v>7560</v>
      </c>
    </row>
    <row r="34" spans="1:6" ht="15" x14ac:dyDescent="0.2">
      <c r="A34" s="87"/>
      <c r="B34" s="87"/>
      <c r="C34" s="87"/>
      <c r="D34" s="87"/>
      <c r="E34" s="88"/>
      <c r="F34" s="89"/>
    </row>
    <row r="35" spans="1:6" x14ac:dyDescent="0.2">
      <c r="A35" s="83" t="s">
        <v>338</v>
      </c>
      <c r="B35" s="83"/>
      <c r="C35" s="83"/>
      <c r="D35" s="83"/>
      <c r="E35" s="84"/>
      <c r="F35" s="85">
        <f>SUM(F36:F37)</f>
        <v>19927</v>
      </c>
    </row>
    <row r="36" spans="1:6" ht="15" x14ac:dyDescent="0.2">
      <c r="A36" s="86" t="s">
        <v>339</v>
      </c>
      <c r="B36" s="87" t="s">
        <v>276</v>
      </c>
      <c r="C36" s="87"/>
      <c r="D36" s="87">
        <v>0.1</v>
      </c>
      <c r="E36" s="88">
        <f>F39</f>
        <v>65356</v>
      </c>
      <c r="F36" s="89">
        <f>ROUND(E36*D36,0)</f>
        <v>6536</v>
      </c>
    </row>
    <row r="37" spans="1:6" ht="15" x14ac:dyDescent="0.2">
      <c r="A37" s="86" t="s">
        <v>340</v>
      </c>
      <c r="B37" s="87" t="s">
        <v>42</v>
      </c>
      <c r="C37" s="87"/>
      <c r="D37" s="87">
        <v>0.3</v>
      </c>
      <c r="E37" s="88">
        <f>E16</f>
        <v>44637</v>
      </c>
      <c r="F37" s="89">
        <f>ROUND(E37*D37,0)</f>
        <v>13391</v>
      </c>
    </row>
    <row r="38" spans="1:6" ht="15" x14ac:dyDescent="0.2">
      <c r="A38" s="86"/>
      <c r="B38" s="87"/>
      <c r="C38" s="87"/>
      <c r="D38" s="87"/>
      <c r="E38" s="88"/>
      <c r="F38" s="89"/>
    </row>
    <row r="39" spans="1:6" x14ac:dyDescent="0.2">
      <c r="A39" s="82" t="s">
        <v>341</v>
      </c>
      <c r="B39" s="83"/>
      <c r="C39" s="83"/>
      <c r="D39" s="83"/>
      <c r="E39" s="84"/>
      <c r="F39" s="85">
        <f>SUM(F40:F41)</f>
        <v>65356</v>
      </c>
    </row>
    <row r="40" spans="1:6" ht="15" x14ac:dyDescent="0.2">
      <c r="A40" s="86" t="s">
        <v>342</v>
      </c>
      <c r="B40" s="87" t="s">
        <v>42</v>
      </c>
      <c r="C40" s="87"/>
      <c r="D40" s="87">
        <v>0.2</v>
      </c>
      <c r="E40" s="90">
        <f>+'[239]M DE OBRA'!N19</f>
        <v>119402</v>
      </c>
      <c r="F40" s="89">
        <f>ROUND(E40*D40,0)</f>
        <v>23880</v>
      </c>
    </row>
    <row r="41" spans="1:6" ht="15" x14ac:dyDescent="0.2">
      <c r="A41" s="86" t="s">
        <v>343</v>
      </c>
      <c r="B41" s="87" t="s">
        <v>42</v>
      </c>
      <c r="C41" s="87"/>
      <c r="D41" s="87">
        <v>0.6</v>
      </c>
      <c r="E41" s="88">
        <f>+'[239]M DE OBRA'!N18</f>
        <v>69126.409799999994</v>
      </c>
      <c r="F41" s="89">
        <f>ROUND(E41*D41,0)</f>
        <v>41476</v>
      </c>
    </row>
    <row r="42" spans="1:6" ht="15" x14ac:dyDescent="0.2">
      <c r="A42" s="86"/>
      <c r="B42" s="87"/>
      <c r="C42" s="87"/>
      <c r="D42" s="87"/>
      <c r="E42" s="88"/>
      <c r="F42" s="89"/>
    </row>
    <row r="43" spans="1:6" ht="15" x14ac:dyDescent="0.2">
      <c r="A43" s="82" t="s">
        <v>38</v>
      </c>
      <c r="B43" s="87"/>
      <c r="C43" s="87"/>
      <c r="D43" s="87"/>
      <c r="E43" s="88"/>
      <c r="F43" s="93">
        <f>SUM(F44)</f>
        <v>61740</v>
      </c>
    </row>
    <row r="44" spans="1:6" ht="15" x14ac:dyDescent="0.2">
      <c r="A44" s="86" t="s">
        <v>344</v>
      </c>
      <c r="B44" s="87" t="s">
        <v>345</v>
      </c>
      <c r="C44" s="87">
        <f>+C23</f>
        <v>63</v>
      </c>
      <c r="D44" s="87">
        <f>D31+D32</f>
        <v>1.4</v>
      </c>
      <c r="E44" s="88">
        <f>E23</f>
        <v>700</v>
      </c>
      <c r="F44" s="89">
        <f>ROUND(C44*D44*E44,0)</f>
        <v>61740</v>
      </c>
    </row>
    <row r="45" spans="1:6" ht="15" x14ac:dyDescent="0.2">
      <c r="A45" s="86"/>
      <c r="B45" s="87"/>
      <c r="C45" s="87"/>
      <c r="D45" s="87"/>
      <c r="E45" s="88"/>
      <c r="F45" s="89"/>
    </row>
    <row r="46" spans="1:6" ht="13.5" thickBot="1" x14ac:dyDescent="0.25">
      <c r="A46" s="94"/>
      <c r="B46" s="608" t="s">
        <v>348</v>
      </c>
      <c r="C46" s="608"/>
      <c r="D46" s="608"/>
      <c r="E46" s="608"/>
      <c r="F46" s="95">
        <f>ROUND(F43+F39+F35+F29,0)</f>
        <v>444523</v>
      </c>
    </row>
    <row r="47" spans="1:6" ht="15.75" thickBot="1" x14ac:dyDescent="0.25">
      <c r="A47" s="103"/>
      <c r="B47" s="103"/>
      <c r="C47" s="103"/>
      <c r="D47" s="103"/>
      <c r="E47" s="104"/>
      <c r="F47" s="105"/>
    </row>
    <row r="48" spans="1:6" x14ac:dyDescent="0.2">
      <c r="A48" s="613" t="s">
        <v>349</v>
      </c>
      <c r="B48" s="614"/>
      <c r="C48" s="614"/>
      <c r="D48" s="614"/>
      <c r="E48" s="74" t="s">
        <v>330</v>
      </c>
      <c r="F48" s="75" t="s">
        <v>13</v>
      </c>
    </row>
    <row r="49" spans="1:6" x14ac:dyDescent="0.2">
      <c r="A49" s="99" t="s">
        <v>31</v>
      </c>
      <c r="B49" s="100" t="s">
        <v>332</v>
      </c>
      <c r="C49" s="100"/>
      <c r="D49" s="100" t="s">
        <v>6</v>
      </c>
      <c r="E49" s="101" t="s">
        <v>334</v>
      </c>
      <c r="F49" s="102" t="s">
        <v>335</v>
      </c>
    </row>
    <row r="50" spans="1:6" x14ac:dyDescent="0.2">
      <c r="A50" s="82" t="s">
        <v>336</v>
      </c>
      <c r="B50" s="83"/>
      <c r="C50" s="83"/>
      <c r="D50" s="83"/>
      <c r="E50" s="84"/>
      <c r="F50" s="85">
        <f>SUM(F51:F54)</f>
        <v>267156</v>
      </c>
    </row>
    <row r="51" spans="1:6" ht="15" x14ac:dyDescent="0.2">
      <c r="A51" s="87" t="str">
        <f t="shared" ref="A51:B54" si="1">+A30</f>
        <v>Cemento portland tipo 1 gris</v>
      </c>
      <c r="B51" s="87" t="str">
        <f t="shared" si="1"/>
        <v>Kg</v>
      </c>
      <c r="C51" s="87"/>
      <c r="D51" s="87">
        <v>300</v>
      </c>
      <c r="E51" s="88">
        <f>+E30</f>
        <v>590</v>
      </c>
      <c r="F51" s="89">
        <f>ROUND(E51*D51,0)</f>
        <v>177000</v>
      </c>
    </row>
    <row r="52" spans="1:6" ht="15" x14ac:dyDescent="0.2">
      <c r="A52" s="87" t="str">
        <f t="shared" si="1"/>
        <v>Arena para concreto</v>
      </c>
      <c r="B52" s="87" t="str">
        <f t="shared" si="1"/>
        <v>M3</v>
      </c>
      <c r="C52" s="87"/>
      <c r="D52" s="106">
        <v>0.72</v>
      </c>
      <c r="E52" s="88">
        <f>+E31</f>
        <v>50000</v>
      </c>
      <c r="F52" s="89">
        <f>ROUND(E52*D52,0)</f>
        <v>36000</v>
      </c>
    </row>
    <row r="53" spans="1:6" ht="15" x14ac:dyDescent="0.2">
      <c r="A53" s="87" t="str">
        <f t="shared" si="1"/>
        <v>Gravilla bien gradada para concreto</v>
      </c>
      <c r="B53" s="87" t="str">
        <f t="shared" si="1"/>
        <v>M3</v>
      </c>
      <c r="C53" s="87"/>
      <c r="D53" s="106">
        <v>0.72</v>
      </c>
      <c r="E53" s="88">
        <f>+E32</f>
        <v>66000</v>
      </c>
      <c r="F53" s="89">
        <f>ROUND(E53*D53,0)</f>
        <v>47520</v>
      </c>
    </row>
    <row r="54" spans="1:6" ht="15" x14ac:dyDescent="0.2">
      <c r="A54" s="87" t="str">
        <f t="shared" si="1"/>
        <v>Agua</v>
      </c>
      <c r="B54" s="87" t="str">
        <f t="shared" si="1"/>
        <v>lt</v>
      </c>
      <c r="C54" s="87"/>
      <c r="D54" s="87">
        <v>158</v>
      </c>
      <c r="E54" s="88">
        <f>+E33</f>
        <v>42</v>
      </c>
      <c r="F54" s="89">
        <f>ROUND(E54*D54,0)</f>
        <v>6636</v>
      </c>
    </row>
    <row r="55" spans="1:6" ht="15" x14ac:dyDescent="0.2">
      <c r="A55" s="86"/>
      <c r="B55" s="87"/>
      <c r="C55" s="87"/>
      <c r="D55" s="87"/>
      <c r="E55" s="88"/>
      <c r="F55" s="89"/>
    </row>
    <row r="56" spans="1:6" x14ac:dyDescent="0.2">
      <c r="A56" s="82" t="s">
        <v>338</v>
      </c>
      <c r="B56" s="83"/>
      <c r="C56" s="83"/>
      <c r="D56" s="83"/>
      <c r="E56" s="84"/>
      <c r="F56" s="85">
        <f>SUM(F57:F58)</f>
        <v>19235</v>
      </c>
    </row>
    <row r="57" spans="1:6" ht="15" x14ac:dyDescent="0.2">
      <c r="A57" s="86" t="s">
        <v>339</v>
      </c>
      <c r="B57" s="87" t="s">
        <v>276</v>
      </c>
      <c r="C57" s="87"/>
      <c r="D57" s="87">
        <v>0.1</v>
      </c>
      <c r="E57" s="88">
        <f>F60</f>
        <v>58443</v>
      </c>
      <c r="F57" s="89">
        <f>ROUND(E57*D57,0)</f>
        <v>5844</v>
      </c>
    </row>
    <row r="58" spans="1:6" ht="15" x14ac:dyDescent="0.2">
      <c r="A58" s="86" t="s">
        <v>340</v>
      </c>
      <c r="B58" s="87" t="s">
        <v>42</v>
      </c>
      <c r="C58" s="87"/>
      <c r="D58" s="87">
        <v>0.3</v>
      </c>
      <c r="E58" s="88">
        <f>E37</f>
        <v>44637</v>
      </c>
      <c r="F58" s="89">
        <f>ROUND(E58*D58,0)</f>
        <v>13391</v>
      </c>
    </row>
    <row r="59" spans="1:6" ht="15" x14ac:dyDescent="0.2">
      <c r="A59" s="86"/>
      <c r="B59" s="87"/>
      <c r="C59" s="87"/>
      <c r="D59" s="87"/>
      <c r="E59" s="88"/>
      <c r="F59" s="89"/>
    </row>
    <row r="60" spans="1:6" x14ac:dyDescent="0.2">
      <c r="A60" s="82" t="s">
        <v>341</v>
      </c>
      <c r="B60" s="83"/>
      <c r="C60" s="83"/>
      <c r="D60" s="83"/>
      <c r="E60" s="84"/>
      <c r="F60" s="85">
        <f>SUM(F61:F62)</f>
        <v>58443</v>
      </c>
    </row>
    <row r="61" spans="1:6" ht="15" x14ac:dyDescent="0.2">
      <c r="A61" s="86" t="s">
        <v>342</v>
      </c>
      <c r="B61" s="87" t="s">
        <v>42</v>
      </c>
      <c r="C61" s="87"/>
      <c r="D61" s="87">
        <v>0.2</v>
      </c>
      <c r="E61" s="90">
        <f>+E40</f>
        <v>119402</v>
      </c>
      <c r="F61" s="89">
        <f>ROUND(E61*D61,0)</f>
        <v>23880</v>
      </c>
    </row>
    <row r="62" spans="1:6" ht="15" x14ac:dyDescent="0.2">
      <c r="A62" s="86" t="s">
        <v>343</v>
      </c>
      <c r="B62" s="87" t="s">
        <v>42</v>
      </c>
      <c r="C62" s="87"/>
      <c r="D62" s="87">
        <v>0.5</v>
      </c>
      <c r="E62" s="88">
        <f>+E41</f>
        <v>69126.409799999994</v>
      </c>
      <c r="F62" s="89">
        <f>ROUND(E62*D62,0)</f>
        <v>34563</v>
      </c>
    </row>
    <row r="63" spans="1:6" ht="15" x14ac:dyDescent="0.2">
      <c r="A63" s="86"/>
      <c r="B63" s="87"/>
      <c r="C63" s="87"/>
      <c r="D63" s="87"/>
      <c r="E63" s="88"/>
      <c r="F63" s="89"/>
    </row>
    <row r="64" spans="1:6" ht="15" x14ac:dyDescent="0.2">
      <c r="A64" s="82" t="s">
        <v>38</v>
      </c>
      <c r="B64" s="87"/>
      <c r="C64" s="87"/>
      <c r="D64" s="87"/>
      <c r="E64" s="88"/>
      <c r="F64" s="93">
        <f>SUM(F65)</f>
        <v>63504</v>
      </c>
    </row>
    <row r="65" spans="1:19" ht="15" x14ac:dyDescent="0.2">
      <c r="A65" s="86" t="s">
        <v>344</v>
      </c>
      <c r="B65" s="87" t="s">
        <v>345</v>
      </c>
      <c r="C65" s="87">
        <f>+C44</f>
        <v>63</v>
      </c>
      <c r="D65" s="87">
        <f>D52+D53</f>
        <v>1.44</v>
      </c>
      <c r="E65" s="88">
        <f>E23</f>
        <v>700</v>
      </c>
      <c r="F65" s="89">
        <f>ROUND(C65*D65*E65,0)</f>
        <v>63504</v>
      </c>
    </row>
    <row r="66" spans="1:19" ht="15" x14ac:dyDescent="0.2">
      <c r="A66" s="86"/>
      <c r="B66" s="87"/>
      <c r="C66" s="87"/>
      <c r="D66" s="87"/>
      <c r="E66" s="88"/>
      <c r="F66" s="89"/>
    </row>
    <row r="67" spans="1:19" ht="13.5" thickBot="1" x14ac:dyDescent="0.25">
      <c r="A67" s="94"/>
      <c r="B67" s="608" t="s">
        <v>346</v>
      </c>
      <c r="C67" s="608"/>
      <c r="D67" s="608"/>
      <c r="E67" s="608"/>
      <c r="F67" s="95">
        <f>ROUND(F64+F60+F56+F50,0)</f>
        <v>408338</v>
      </c>
    </row>
    <row r="68" spans="1:19" ht="13.5" thickBot="1" x14ac:dyDescent="0.25">
      <c r="A68" s="96"/>
      <c r="B68" s="107"/>
      <c r="C68" s="107"/>
      <c r="D68" s="107"/>
      <c r="E68" s="108"/>
      <c r="F68" s="109"/>
    </row>
    <row r="69" spans="1:19" x14ac:dyDescent="0.2">
      <c r="A69" s="613" t="s">
        <v>350</v>
      </c>
      <c r="B69" s="614"/>
      <c r="C69" s="614"/>
      <c r="D69" s="614"/>
      <c r="E69" s="74" t="s">
        <v>330</v>
      </c>
      <c r="F69" s="75" t="s">
        <v>13</v>
      </c>
    </row>
    <row r="70" spans="1:19" ht="15" x14ac:dyDescent="0.25">
      <c r="A70" s="99" t="s">
        <v>31</v>
      </c>
      <c r="B70" s="100" t="s">
        <v>332</v>
      </c>
      <c r="C70" s="100"/>
      <c r="D70"/>
      <c r="E70" s="64"/>
      <c r="K70"/>
      <c r="L70"/>
      <c r="M70"/>
      <c r="N70"/>
      <c r="O70"/>
      <c r="P70"/>
      <c r="Q70"/>
      <c r="R70"/>
      <c r="S70"/>
    </row>
    <row r="71" spans="1:19" ht="15" x14ac:dyDescent="0.25">
      <c r="A71" s="82" t="s">
        <v>336</v>
      </c>
      <c r="B71" s="83"/>
      <c r="C71" s="83"/>
      <c r="D71"/>
      <c r="E71" s="64"/>
      <c r="F71" s="85">
        <f>SUM(F72:F73)</f>
        <v>220100</v>
      </c>
      <c r="K71"/>
      <c r="L71"/>
      <c r="M71"/>
      <c r="N71"/>
      <c r="O71"/>
      <c r="P71"/>
      <c r="Q71"/>
      <c r="R71"/>
      <c r="S71"/>
    </row>
    <row r="72" spans="1:19" ht="15" x14ac:dyDescent="0.25">
      <c r="A72" s="86" t="str">
        <f>+[239]INSUMOS!B193</f>
        <v xml:space="preserve">Piedra media zonga </v>
      </c>
      <c r="B72" s="87" t="str">
        <f>+[239]INSUMOS!C193</f>
        <v>M3</v>
      </c>
      <c r="C72" s="87"/>
      <c r="D72">
        <f>0.4*1.3</f>
        <v>0.52</v>
      </c>
      <c r="E72" s="65">
        <f>+[239]INSUMOS!D56</f>
        <v>80000</v>
      </c>
      <c r="F72" s="89">
        <f>ROUND(E72*D72,0)</f>
        <v>41600</v>
      </c>
      <c r="K72"/>
      <c r="L72"/>
      <c r="M72"/>
      <c r="N72"/>
      <c r="O72"/>
      <c r="P72"/>
      <c r="Q72"/>
      <c r="R72"/>
      <c r="S72"/>
    </row>
    <row r="73" spans="1:19" ht="15" x14ac:dyDescent="0.2">
      <c r="A73" s="86" t="s">
        <v>351</v>
      </c>
      <c r="B73" s="87" t="s">
        <v>13</v>
      </c>
      <c r="C73" s="87"/>
      <c r="D73" s="106">
        <v>0.6</v>
      </c>
      <c r="E73" s="88">
        <f>F29</f>
        <v>297500</v>
      </c>
      <c r="F73" s="89">
        <f>ROUND(E73*D73,0)</f>
        <v>178500</v>
      </c>
    </row>
    <row r="74" spans="1:19" ht="15" x14ac:dyDescent="0.2">
      <c r="A74" s="86"/>
      <c r="B74" s="87"/>
      <c r="C74" s="87"/>
      <c r="D74" s="87"/>
      <c r="E74" s="88"/>
      <c r="F74" s="89"/>
    </row>
    <row r="75" spans="1:19" x14ac:dyDescent="0.2">
      <c r="A75" s="82" t="s">
        <v>338</v>
      </c>
      <c r="B75" s="83"/>
      <c r="C75" s="83"/>
      <c r="D75" s="83"/>
      <c r="E75" s="84"/>
      <c r="F75" s="85">
        <f>SUM(F76:F77)</f>
        <v>16468</v>
      </c>
    </row>
    <row r="76" spans="1:19" ht="15" x14ac:dyDescent="0.2">
      <c r="A76" s="86" t="s">
        <v>339</v>
      </c>
      <c r="B76" s="87" t="s">
        <v>276</v>
      </c>
      <c r="C76" s="87"/>
      <c r="D76" s="110">
        <v>0.1</v>
      </c>
      <c r="E76" s="88">
        <f>F79</f>
        <v>75412</v>
      </c>
      <c r="F76" s="89">
        <f>ROUND(E76*D76,0)</f>
        <v>7541</v>
      </c>
    </row>
    <row r="77" spans="1:19" ht="15" x14ac:dyDescent="0.2">
      <c r="A77" s="86" t="s">
        <v>340</v>
      </c>
      <c r="B77" s="87" t="s">
        <v>42</v>
      </c>
      <c r="C77" s="87"/>
      <c r="D77" s="87">
        <v>0.2</v>
      </c>
      <c r="E77" s="88">
        <f>E37</f>
        <v>44637</v>
      </c>
      <c r="F77" s="89">
        <f>ROUND(E77*D77,0)</f>
        <v>8927</v>
      </c>
    </row>
    <row r="78" spans="1:19" ht="15" x14ac:dyDescent="0.2">
      <c r="A78" s="86"/>
      <c r="B78" s="87"/>
      <c r="C78" s="87"/>
      <c r="D78" s="87"/>
      <c r="E78" s="88"/>
      <c r="F78" s="89"/>
    </row>
    <row r="79" spans="1:19" x14ac:dyDescent="0.2">
      <c r="A79" s="82" t="s">
        <v>341</v>
      </c>
      <c r="B79" s="83"/>
      <c r="C79" s="83"/>
      <c r="D79" s="83"/>
      <c r="E79" s="84"/>
      <c r="F79" s="85">
        <f>SUM(F80:F81)</f>
        <v>75412</v>
      </c>
    </row>
    <row r="80" spans="1:19" ht="15" x14ac:dyDescent="0.2">
      <c r="A80" s="86" t="s">
        <v>342</v>
      </c>
      <c r="B80" s="87" t="s">
        <v>42</v>
      </c>
      <c r="C80" s="87"/>
      <c r="D80" s="87">
        <v>0.4</v>
      </c>
      <c r="E80" s="90">
        <f>+E61</f>
        <v>119402</v>
      </c>
      <c r="F80" s="89">
        <f>ROUND(E80*D80,0)</f>
        <v>47761</v>
      </c>
    </row>
    <row r="81" spans="1:6" ht="15" x14ac:dyDescent="0.2">
      <c r="A81" s="86" t="s">
        <v>343</v>
      </c>
      <c r="B81" s="87" t="s">
        <v>42</v>
      </c>
      <c r="C81" s="87"/>
      <c r="D81" s="87">
        <v>0.4</v>
      </c>
      <c r="E81" s="88">
        <f>+E62</f>
        <v>69126.409799999994</v>
      </c>
      <c r="F81" s="89">
        <f>ROUND(E81*D81,0)</f>
        <v>27651</v>
      </c>
    </row>
    <row r="82" spans="1:6" ht="15" x14ac:dyDescent="0.2">
      <c r="A82" s="86"/>
      <c r="B82" s="87"/>
      <c r="C82" s="87"/>
      <c r="D82" s="87"/>
      <c r="E82" s="88"/>
      <c r="F82" s="89"/>
    </row>
    <row r="83" spans="1:6" ht="15" x14ac:dyDescent="0.2">
      <c r="A83" s="82" t="s">
        <v>38</v>
      </c>
      <c r="B83" s="87"/>
      <c r="C83" s="87"/>
      <c r="D83" s="87"/>
      <c r="E83" s="88"/>
      <c r="F83" s="93">
        <f>SUM(F84)</f>
        <v>58212</v>
      </c>
    </row>
    <row r="84" spans="1:6" ht="15" x14ac:dyDescent="0.2">
      <c r="A84" s="86" t="s">
        <v>344</v>
      </c>
      <c r="B84" s="87" t="s">
        <v>345</v>
      </c>
      <c r="C84" s="87">
        <f>+C65</f>
        <v>63</v>
      </c>
      <c r="D84" s="87">
        <v>1.32</v>
      </c>
      <c r="E84" s="88">
        <f>E23</f>
        <v>700</v>
      </c>
      <c r="F84" s="89">
        <f>ROUND(C84*D84*E84,0)</f>
        <v>58212</v>
      </c>
    </row>
    <row r="85" spans="1:6" ht="15" x14ac:dyDescent="0.2">
      <c r="A85" s="86"/>
      <c r="B85" s="87"/>
      <c r="C85" s="87"/>
      <c r="D85" s="87"/>
      <c r="E85" s="88"/>
      <c r="F85" s="89"/>
    </row>
    <row r="86" spans="1:6" ht="13.5" thickBot="1" x14ac:dyDescent="0.25">
      <c r="A86" s="94"/>
      <c r="B86" s="608" t="s">
        <v>346</v>
      </c>
      <c r="C86" s="608"/>
      <c r="D86" s="608"/>
      <c r="E86" s="608"/>
      <c r="F86" s="95">
        <f>ROUND(F83+F79+F75+F71,0)</f>
        <v>370192</v>
      </c>
    </row>
    <row r="87" spans="1:6" ht="15.75" thickBot="1" x14ac:dyDescent="0.25">
      <c r="A87" s="96"/>
      <c r="B87" s="96"/>
      <c r="C87" s="96"/>
      <c r="D87" s="96"/>
      <c r="E87" s="97"/>
      <c r="F87" s="98"/>
    </row>
    <row r="88" spans="1:6" x14ac:dyDescent="0.2">
      <c r="A88" s="613" t="s">
        <v>352</v>
      </c>
      <c r="B88" s="614"/>
      <c r="C88" s="614"/>
      <c r="D88" s="614"/>
      <c r="E88" s="74" t="s">
        <v>330</v>
      </c>
      <c r="F88" s="75" t="s">
        <v>13</v>
      </c>
    </row>
    <row r="89" spans="1:6" x14ac:dyDescent="0.2">
      <c r="A89" s="99" t="s">
        <v>31</v>
      </c>
      <c r="B89" s="100" t="s">
        <v>332</v>
      </c>
      <c r="C89" s="100"/>
      <c r="D89" s="100" t="s">
        <v>6</v>
      </c>
      <c r="E89" s="101" t="s">
        <v>334</v>
      </c>
      <c r="F89" s="102" t="s">
        <v>335</v>
      </c>
    </row>
    <row r="90" spans="1:6" x14ac:dyDescent="0.2">
      <c r="A90" s="82" t="s">
        <v>336</v>
      </c>
      <c r="B90" s="83"/>
      <c r="C90" s="83"/>
      <c r="D90" s="83"/>
      <c r="E90" s="84"/>
      <c r="F90" s="85">
        <f>SUM(F91:F93)</f>
        <v>330130</v>
      </c>
    </row>
    <row r="91" spans="1:6" ht="15" x14ac:dyDescent="0.2">
      <c r="A91" s="87" t="str">
        <f>+A51</f>
        <v>Cemento portland tipo 1 gris</v>
      </c>
      <c r="B91" s="87" t="str">
        <f>+B51</f>
        <v>Kg</v>
      </c>
      <c r="C91" s="87"/>
      <c r="D91" s="87">
        <v>454</v>
      </c>
      <c r="E91" s="90">
        <f>+E51</f>
        <v>590</v>
      </c>
      <c r="F91" s="89">
        <f>ROUND(E91*D91,0)</f>
        <v>267860</v>
      </c>
    </row>
    <row r="92" spans="1:6" ht="15" x14ac:dyDescent="0.2">
      <c r="A92" s="87" t="str">
        <f>+[239]INSUMOS!B131</f>
        <v>Arena para mortero</v>
      </c>
      <c r="B92" s="87" t="str">
        <f>+[239]INSUMOS!C131</f>
        <v>M3</v>
      </c>
      <c r="C92" s="87"/>
      <c r="D92" s="87">
        <v>1.0900000000000001</v>
      </c>
      <c r="E92" s="88">
        <f>+[239]INSUMOS!D131</f>
        <v>50000</v>
      </c>
      <c r="F92" s="89">
        <f>ROUND(E92*D92,0)</f>
        <v>54500</v>
      </c>
    </row>
    <row r="93" spans="1:6" ht="15" x14ac:dyDescent="0.2">
      <c r="A93" s="87" t="str">
        <f>+A54</f>
        <v>Agua</v>
      </c>
      <c r="B93" s="87" t="str">
        <f>+B54</f>
        <v>lt</v>
      </c>
      <c r="C93" s="87"/>
      <c r="D93" s="87">
        <v>185</v>
      </c>
      <c r="E93" s="88">
        <f>+E54</f>
        <v>42</v>
      </c>
      <c r="F93" s="89">
        <f>ROUND(E93*D93,0)</f>
        <v>7770</v>
      </c>
    </row>
    <row r="94" spans="1:6" ht="15" x14ac:dyDescent="0.2">
      <c r="A94" s="86"/>
      <c r="B94" s="87"/>
      <c r="C94" s="87"/>
      <c r="D94" s="87"/>
      <c r="E94" s="88"/>
      <c r="F94" s="89"/>
    </row>
    <row r="95" spans="1:6" x14ac:dyDescent="0.2">
      <c r="A95" s="82" t="s">
        <v>338</v>
      </c>
      <c r="B95" s="83"/>
      <c r="C95" s="83"/>
      <c r="D95" s="83"/>
      <c r="E95" s="84"/>
      <c r="F95" s="85">
        <f>SUM(F96:F96)</f>
        <v>3456</v>
      </c>
    </row>
    <row r="96" spans="1:6" ht="15" x14ac:dyDescent="0.2">
      <c r="A96" s="86" t="s">
        <v>339</v>
      </c>
      <c r="B96" s="87" t="s">
        <v>276</v>
      </c>
      <c r="C96" s="87"/>
      <c r="D96" s="87">
        <v>0.1</v>
      </c>
      <c r="E96" s="88">
        <f>F98</f>
        <v>34563</v>
      </c>
      <c r="F96" s="89">
        <f>ROUND(E96*D96,0)</f>
        <v>3456</v>
      </c>
    </row>
    <row r="97" spans="1:6" ht="15" x14ac:dyDescent="0.2">
      <c r="A97" s="86"/>
      <c r="B97" s="87"/>
      <c r="C97" s="87"/>
      <c r="D97" s="87"/>
      <c r="E97" s="88"/>
      <c r="F97" s="89"/>
    </row>
    <row r="98" spans="1:6" x14ac:dyDescent="0.2">
      <c r="A98" s="82" t="s">
        <v>341</v>
      </c>
      <c r="B98" s="83"/>
      <c r="C98" s="83"/>
      <c r="D98" s="83"/>
      <c r="E98" s="84"/>
      <c r="F98" s="85">
        <f>SUM(F99:F99)</f>
        <v>34563</v>
      </c>
    </row>
    <row r="99" spans="1:6" ht="15" x14ac:dyDescent="0.2">
      <c r="A99" s="111" t="s">
        <v>343</v>
      </c>
      <c r="B99" s="87" t="s">
        <v>42</v>
      </c>
      <c r="C99" s="87"/>
      <c r="D99" s="87">
        <v>0.5</v>
      </c>
      <c r="E99" s="88">
        <f>+E81</f>
        <v>69126.409799999994</v>
      </c>
      <c r="F99" s="89">
        <f>ROUND(E99*D99,0)</f>
        <v>34563</v>
      </c>
    </row>
    <row r="100" spans="1:6" ht="15" x14ac:dyDescent="0.2">
      <c r="A100" s="111"/>
      <c r="B100" s="87"/>
      <c r="C100" s="87"/>
      <c r="D100" s="87"/>
      <c r="E100" s="88"/>
      <c r="F100" s="89"/>
    </row>
    <row r="101" spans="1:6" ht="15" x14ac:dyDescent="0.2">
      <c r="A101" s="82" t="s">
        <v>38</v>
      </c>
      <c r="B101" s="87"/>
      <c r="C101" s="87"/>
      <c r="D101" s="87"/>
      <c r="E101" s="88"/>
      <c r="F101" s="93">
        <f>SUM(F102)</f>
        <v>48069</v>
      </c>
    </row>
    <row r="102" spans="1:6" ht="15" x14ac:dyDescent="0.2">
      <c r="A102" s="86" t="s">
        <v>344</v>
      </c>
      <c r="B102" s="87" t="s">
        <v>345</v>
      </c>
      <c r="C102" s="87">
        <f>+C84</f>
        <v>63</v>
      </c>
      <c r="D102" s="87">
        <f>D92</f>
        <v>1.0900000000000001</v>
      </c>
      <c r="E102" s="88">
        <f>E23</f>
        <v>700</v>
      </c>
      <c r="F102" s="89">
        <f>ROUND(C102*D102*E102,0)</f>
        <v>48069</v>
      </c>
    </row>
    <row r="103" spans="1:6" ht="15" x14ac:dyDescent="0.2">
      <c r="A103" s="86"/>
      <c r="B103" s="87"/>
      <c r="C103" s="87"/>
      <c r="D103" s="87"/>
      <c r="E103" s="88"/>
      <c r="F103" s="89"/>
    </row>
    <row r="104" spans="1:6" ht="13.5" thickBot="1" x14ac:dyDescent="0.25">
      <c r="A104" s="94"/>
      <c r="B104" s="608" t="s">
        <v>353</v>
      </c>
      <c r="C104" s="608"/>
      <c r="D104" s="608"/>
      <c r="E104" s="608"/>
      <c r="F104" s="95">
        <f>ROUND(F101+F98+F95+F90,0)</f>
        <v>416218</v>
      </c>
    </row>
    <row r="105" spans="1:6" ht="15.75" thickBot="1" x14ac:dyDescent="0.25">
      <c r="A105" s="103"/>
      <c r="B105" s="103"/>
      <c r="C105" s="103"/>
      <c r="D105" s="103"/>
      <c r="E105" s="104"/>
      <c r="F105" s="105"/>
    </row>
    <row r="106" spans="1:6" x14ac:dyDescent="0.2">
      <c r="A106" s="613" t="s">
        <v>354</v>
      </c>
      <c r="B106" s="614"/>
      <c r="C106" s="614"/>
      <c r="D106" s="614"/>
      <c r="E106" s="74" t="s">
        <v>330</v>
      </c>
      <c r="F106" s="75" t="s">
        <v>13</v>
      </c>
    </row>
    <row r="107" spans="1:6" x14ac:dyDescent="0.2">
      <c r="A107" s="99" t="s">
        <v>31</v>
      </c>
      <c r="B107" s="100" t="s">
        <v>332</v>
      </c>
      <c r="C107" s="100"/>
      <c r="D107" s="100" t="s">
        <v>6</v>
      </c>
      <c r="E107" s="101" t="s">
        <v>334</v>
      </c>
      <c r="F107" s="102" t="s">
        <v>335</v>
      </c>
    </row>
    <row r="108" spans="1:6" x14ac:dyDescent="0.2">
      <c r="A108" s="82" t="s">
        <v>336</v>
      </c>
      <c r="B108" s="83"/>
      <c r="C108" s="83"/>
      <c r="D108" s="83"/>
      <c r="E108" s="84"/>
      <c r="F108" s="85">
        <f>SUM(F109:F112)</f>
        <v>655991</v>
      </c>
    </row>
    <row r="109" spans="1:6" ht="15" x14ac:dyDescent="0.2">
      <c r="A109" s="87" t="str">
        <f>+A91</f>
        <v>Cemento portland tipo 1 gris</v>
      </c>
      <c r="B109" s="87" t="str">
        <f>+B91</f>
        <v>Kg</v>
      </c>
      <c r="C109" s="87"/>
      <c r="D109" s="87">
        <v>454</v>
      </c>
      <c r="E109" s="88">
        <f>+E91</f>
        <v>590</v>
      </c>
      <c r="F109" s="89">
        <f>ROUND(E109*D109,0)</f>
        <v>267860</v>
      </c>
    </row>
    <row r="110" spans="1:6" ht="15" x14ac:dyDescent="0.2">
      <c r="A110" s="87" t="str">
        <f>+A92</f>
        <v>Arena para mortero</v>
      </c>
      <c r="B110" s="87" t="str">
        <f>+B92</f>
        <v>M3</v>
      </c>
      <c r="C110" s="87"/>
      <c r="D110" s="87">
        <v>1.0900000000000001</v>
      </c>
      <c r="E110" s="88">
        <f>+E92</f>
        <v>50000</v>
      </c>
      <c r="F110" s="89">
        <f>ROUND(E110*D110,0)</f>
        <v>54500</v>
      </c>
    </row>
    <row r="111" spans="1:6" ht="15" x14ac:dyDescent="0.2">
      <c r="A111" s="86" t="str">
        <f>+[239]INSUMOS!B196</f>
        <v>Impermeabilizante tipo Sika 1 o similar</v>
      </c>
      <c r="B111" s="87" t="str">
        <f>+[239]INSUMOS!C196</f>
        <v>kg</v>
      </c>
      <c r="C111" s="87"/>
      <c r="D111" s="87">
        <v>14.5</v>
      </c>
      <c r="E111" s="88">
        <f>+[239]INSUMOS!D196</f>
        <v>22450</v>
      </c>
      <c r="F111" s="89">
        <f>ROUND(E111*D111,0)</f>
        <v>325525</v>
      </c>
    </row>
    <row r="112" spans="1:6" ht="15" x14ac:dyDescent="0.2">
      <c r="A112" s="86" t="str">
        <f>+A93</f>
        <v>Agua</v>
      </c>
      <c r="B112" s="87" t="str">
        <f>+B93</f>
        <v>lt</v>
      </c>
      <c r="C112" s="87"/>
      <c r="D112" s="87">
        <v>193</v>
      </c>
      <c r="E112" s="88">
        <f>+E93</f>
        <v>42</v>
      </c>
      <c r="F112" s="89">
        <f>ROUND(E112*D112,0)</f>
        <v>8106</v>
      </c>
    </row>
    <row r="113" spans="1:6" ht="15" x14ac:dyDescent="0.2">
      <c r="A113" s="86"/>
      <c r="B113" s="87"/>
      <c r="C113" s="87"/>
      <c r="D113" s="87"/>
      <c r="E113" s="88"/>
      <c r="F113" s="89"/>
    </row>
    <row r="114" spans="1:6" x14ac:dyDescent="0.2">
      <c r="A114" s="82" t="s">
        <v>338</v>
      </c>
      <c r="B114" s="83"/>
      <c r="C114" s="83"/>
      <c r="D114" s="83"/>
      <c r="E114" s="84"/>
      <c r="F114" s="85">
        <f>SUM(F115:F115)</f>
        <v>3456</v>
      </c>
    </row>
    <row r="115" spans="1:6" ht="15" x14ac:dyDescent="0.2">
      <c r="A115" s="86" t="s">
        <v>339</v>
      </c>
      <c r="B115" s="87" t="s">
        <v>276</v>
      </c>
      <c r="C115" s="87"/>
      <c r="D115" s="87">
        <v>0.1</v>
      </c>
      <c r="E115" s="88">
        <f>F117</f>
        <v>34563</v>
      </c>
      <c r="F115" s="89">
        <f>ROUND(E115*D115,0)</f>
        <v>3456</v>
      </c>
    </row>
    <row r="116" spans="1:6" ht="15" x14ac:dyDescent="0.2">
      <c r="A116" s="86"/>
      <c r="B116" s="87"/>
      <c r="C116" s="87"/>
      <c r="D116" s="87"/>
      <c r="E116" s="88"/>
      <c r="F116" s="89"/>
    </row>
    <row r="117" spans="1:6" x14ac:dyDescent="0.2">
      <c r="A117" s="82" t="s">
        <v>341</v>
      </c>
      <c r="B117" s="83"/>
      <c r="C117" s="83"/>
      <c r="D117" s="83"/>
      <c r="E117" s="84"/>
      <c r="F117" s="85">
        <f>SUM(F118:F118)</f>
        <v>34563</v>
      </c>
    </row>
    <row r="118" spans="1:6" ht="15" x14ac:dyDescent="0.2">
      <c r="A118" s="86" t="s">
        <v>343</v>
      </c>
      <c r="B118" s="87" t="s">
        <v>42</v>
      </c>
      <c r="C118" s="87"/>
      <c r="D118" s="87">
        <v>0.5</v>
      </c>
      <c r="E118" s="88">
        <f>+E99</f>
        <v>69126.409799999994</v>
      </c>
      <c r="F118" s="89">
        <f>ROUND(E118*D118,0)</f>
        <v>34563</v>
      </c>
    </row>
    <row r="119" spans="1:6" ht="15" x14ac:dyDescent="0.2">
      <c r="A119" s="86"/>
      <c r="B119" s="87"/>
      <c r="C119" s="87"/>
      <c r="D119" s="87"/>
      <c r="E119" s="88"/>
      <c r="F119" s="89"/>
    </row>
    <row r="120" spans="1:6" ht="15" x14ac:dyDescent="0.2">
      <c r="A120" s="82" t="s">
        <v>38</v>
      </c>
      <c r="B120" s="87"/>
      <c r="C120" s="87"/>
      <c r="D120" s="87"/>
      <c r="E120" s="88"/>
      <c r="F120" s="93">
        <f>SUM(F121)</f>
        <v>48069</v>
      </c>
    </row>
    <row r="121" spans="1:6" ht="15" x14ac:dyDescent="0.2">
      <c r="A121" s="86" t="s">
        <v>344</v>
      </c>
      <c r="B121" s="87" t="s">
        <v>345</v>
      </c>
      <c r="C121" s="87">
        <f>+C102</f>
        <v>63</v>
      </c>
      <c r="D121" s="87">
        <f>D110</f>
        <v>1.0900000000000001</v>
      </c>
      <c r="E121" s="88">
        <f>E23</f>
        <v>700</v>
      </c>
      <c r="F121" s="89">
        <f>ROUND(C121*D121*E121,0)</f>
        <v>48069</v>
      </c>
    </row>
    <row r="122" spans="1:6" ht="15" x14ac:dyDescent="0.2">
      <c r="A122" s="86"/>
      <c r="B122" s="87"/>
      <c r="C122" s="87"/>
      <c r="D122" s="87"/>
      <c r="E122" s="88"/>
      <c r="F122" s="89"/>
    </row>
    <row r="123" spans="1:6" ht="13.5" thickBot="1" x14ac:dyDescent="0.25">
      <c r="A123" s="94"/>
      <c r="B123" s="608" t="s">
        <v>346</v>
      </c>
      <c r="C123" s="608"/>
      <c r="D123" s="608"/>
      <c r="E123" s="608"/>
      <c r="F123" s="95">
        <f>ROUND(F120+F117+F114+F108,0)</f>
        <v>742079</v>
      </c>
    </row>
    <row r="124" spans="1:6" ht="13.5" thickBot="1" x14ac:dyDescent="0.25">
      <c r="A124" s="96"/>
      <c r="B124" s="107"/>
      <c r="C124" s="107"/>
      <c r="D124" s="107"/>
      <c r="E124" s="108"/>
      <c r="F124" s="109"/>
    </row>
    <row r="125" spans="1:6" x14ac:dyDescent="0.2">
      <c r="A125" s="613" t="s">
        <v>355</v>
      </c>
      <c r="B125" s="614"/>
      <c r="C125" s="614"/>
      <c r="D125" s="614"/>
      <c r="E125" s="74" t="s">
        <v>330</v>
      </c>
      <c r="F125" s="75" t="s">
        <v>13</v>
      </c>
    </row>
    <row r="126" spans="1:6" x14ac:dyDescent="0.2">
      <c r="A126" s="99" t="s">
        <v>31</v>
      </c>
      <c r="B126" s="100" t="s">
        <v>332</v>
      </c>
      <c r="C126" s="100"/>
      <c r="D126" s="100" t="s">
        <v>6</v>
      </c>
      <c r="E126" s="101" t="s">
        <v>334</v>
      </c>
      <c r="F126" s="102" t="s">
        <v>335</v>
      </c>
    </row>
    <row r="127" spans="1:6" x14ac:dyDescent="0.2">
      <c r="A127" s="82" t="s">
        <v>336</v>
      </c>
      <c r="B127" s="83"/>
      <c r="C127" s="83"/>
      <c r="D127" s="83"/>
      <c r="E127" s="84"/>
      <c r="F127" s="85">
        <f>SUM(F128:F130)</f>
        <v>280236</v>
      </c>
    </row>
    <row r="128" spans="1:6" ht="15" x14ac:dyDescent="0.2">
      <c r="A128" s="86" t="str">
        <f>+A91</f>
        <v>Cemento portland tipo 1 gris</v>
      </c>
      <c r="B128" s="87" t="str">
        <f>+B109</f>
        <v>Kg</v>
      </c>
      <c r="C128" s="87"/>
      <c r="D128" s="87">
        <v>364</v>
      </c>
      <c r="E128" s="88">
        <f>+E109</f>
        <v>590</v>
      </c>
      <c r="F128" s="89">
        <f>ROUND(E128*D128,0)</f>
        <v>214760</v>
      </c>
    </row>
    <row r="129" spans="1:6" ht="15" x14ac:dyDescent="0.2">
      <c r="A129" s="86" t="str">
        <f>+A92</f>
        <v>Arena para mortero</v>
      </c>
      <c r="B129" s="87" t="str">
        <f>+B110</f>
        <v>M3</v>
      </c>
      <c r="C129" s="87"/>
      <c r="D129" s="87">
        <v>1.1599999999999999</v>
      </c>
      <c r="E129" s="88">
        <f>+E110</f>
        <v>50000</v>
      </c>
      <c r="F129" s="89">
        <f>ROUND(E129*D129,0)</f>
        <v>58000</v>
      </c>
    </row>
    <row r="130" spans="1:6" ht="15" x14ac:dyDescent="0.2">
      <c r="A130" s="86" t="str">
        <f>+A93</f>
        <v>Agua</v>
      </c>
      <c r="B130" s="87" t="str">
        <f>+B112</f>
        <v>lt</v>
      </c>
      <c r="C130" s="87"/>
      <c r="D130" s="87">
        <v>178</v>
      </c>
      <c r="E130" s="88">
        <f>+E112</f>
        <v>42</v>
      </c>
      <c r="F130" s="89">
        <f>ROUND(E130*D130,0)</f>
        <v>7476</v>
      </c>
    </row>
    <row r="131" spans="1:6" ht="15" x14ac:dyDescent="0.2">
      <c r="A131" s="86"/>
      <c r="B131" s="87"/>
      <c r="C131" s="87"/>
      <c r="D131" s="87"/>
      <c r="E131" s="88"/>
      <c r="F131" s="89"/>
    </row>
    <row r="132" spans="1:6" x14ac:dyDescent="0.2">
      <c r="A132" s="82" t="s">
        <v>338</v>
      </c>
      <c r="B132" s="83"/>
      <c r="C132" s="83"/>
      <c r="D132" s="83"/>
      <c r="E132" s="84"/>
      <c r="F132" s="85">
        <f>SUM(F133:F133)</f>
        <v>3456</v>
      </c>
    </row>
    <row r="133" spans="1:6" ht="15" x14ac:dyDescent="0.2">
      <c r="A133" s="86" t="s">
        <v>339</v>
      </c>
      <c r="B133" s="87" t="s">
        <v>276</v>
      </c>
      <c r="C133" s="87"/>
      <c r="D133" s="87">
        <v>0.1</v>
      </c>
      <c r="E133" s="88">
        <f>F135</f>
        <v>34563</v>
      </c>
      <c r="F133" s="89">
        <f>ROUND(E133*D133,0)</f>
        <v>3456</v>
      </c>
    </row>
    <row r="134" spans="1:6" ht="15" x14ac:dyDescent="0.2">
      <c r="A134" s="86"/>
      <c r="B134" s="87"/>
      <c r="C134" s="87"/>
      <c r="D134" s="87"/>
      <c r="E134" s="88"/>
      <c r="F134" s="89"/>
    </row>
    <row r="135" spans="1:6" x14ac:dyDescent="0.2">
      <c r="A135" s="82" t="s">
        <v>341</v>
      </c>
      <c r="B135" s="83"/>
      <c r="C135" s="83"/>
      <c r="D135" s="83"/>
      <c r="E135" s="84"/>
      <c r="F135" s="85">
        <f>SUM(F136:F136)</f>
        <v>34563</v>
      </c>
    </row>
    <row r="136" spans="1:6" ht="15" x14ac:dyDescent="0.2">
      <c r="A136" s="86" t="s">
        <v>343</v>
      </c>
      <c r="B136" s="87" t="s">
        <v>42</v>
      </c>
      <c r="C136" s="87"/>
      <c r="D136" s="87">
        <v>0.5</v>
      </c>
      <c r="E136" s="88">
        <f>+E118</f>
        <v>69126.409799999994</v>
      </c>
      <c r="F136" s="89">
        <f>ROUND(E136*D136,0)</f>
        <v>34563</v>
      </c>
    </row>
    <row r="137" spans="1:6" ht="15" x14ac:dyDescent="0.2">
      <c r="A137" s="86"/>
      <c r="B137" s="87"/>
      <c r="C137" s="87"/>
      <c r="D137" s="87"/>
      <c r="E137" s="88"/>
      <c r="F137" s="89"/>
    </row>
    <row r="138" spans="1:6" ht="15" x14ac:dyDescent="0.2">
      <c r="A138" s="82" t="s">
        <v>38</v>
      </c>
      <c r="B138" s="87"/>
      <c r="C138" s="87"/>
      <c r="D138" s="87"/>
      <c r="E138" s="88"/>
      <c r="F138" s="93">
        <f>SUM(F139)</f>
        <v>51156</v>
      </c>
    </row>
    <row r="139" spans="1:6" ht="15" x14ac:dyDescent="0.2">
      <c r="A139" s="86" t="s">
        <v>344</v>
      </c>
      <c r="B139" s="87" t="s">
        <v>345</v>
      </c>
      <c r="C139" s="87">
        <f>+C121</f>
        <v>63</v>
      </c>
      <c r="D139" s="87">
        <f>D129</f>
        <v>1.1599999999999999</v>
      </c>
      <c r="E139" s="88">
        <f>E23</f>
        <v>700</v>
      </c>
      <c r="F139" s="89">
        <f>ROUND(C139*D139*E139,0)</f>
        <v>51156</v>
      </c>
    </row>
    <row r="140" spans="1:6" ht="15" x14ac:dyDescent="0.2">
      <c r="A140" s="86"/>
      <c r="B140" s="87"/>
      <c r="C140" s="87"/>
      <c r="D140" s="87"/>
      <c r="E140" s="88"/>
      <c r="F140" s="89"/>
    </row>
    <row r="141" spans="1:6" ht="13.5" thickBot="1" x14ac:dyDescent="0.25">
      <c r="A141" s="94"/>
      <c r="B141" s="608" t="s">
        <v>346</v>
      </c>
      <c r="C141" s="608"/>
      <c r="D141" s="608"/>
      <c r="E141" s="608"/>
      <c r="F141" s="95">
        <f>ROUND(F138+F135+F132+F127,0)</f>
        <v>369411</v>
      </c>
    </row>
    <row r="142" spans="1:6" ht="15.75" thickBot="1" x14ac:dyDescent="0.25">
      <c r="A142" s="96"/>
      <c r="B142" s="96"/>
      <c r="C142" s="96"/>
      <c r="D142" s="96"/>
      <c r="E142" s="97"/>
      <c r="F142" s="98"/>
    </row>
    <row r="143" spans="1:6" x14ac:dyDescent="0.2">
      <c r="A143" s="613" t="s">
        <v>356</v>
      </c>
      <c r="B143" s="614"/>
      <c r="C143" s="614"/>
      <c r="D143" s="614"/>
      <c r="E143" s="74" t="s">
        <v>330</v>
      </c>
      <c r="F143" s="75" t="s">
        <v>13</v>
      </c>
    </row>
    <row r="144" spans="1:6" x14ac:dyDescent="0.2">
      <c r="A144" s="99" t="s">
        <v>31</v>
      </c>
      <c r="B144" s="100" t="s">
        <v>332</v>
      </c>
      <c r="C144" s="100"/>
      <c r="D144" s="100" t="s">
        <v>6</v>
      </c>
      <c r="E144" s="101" t="s">
        <v>334</v>
      </c>
      <c r="F144" s="102" t="s">
        <v>335</v>
      </c>
    </row>
    <row r="145" spans="1:6" x14ac:dyDescent="0.2">
      <c r="A145" s="82" t="s">
        <v>336</v>
      </c>
      <c r="B145" s="83"/>
      <c r="C145" s="83"/>
      <c r="D145" s="83"/>
      <c r="E145" s="84"/>
      <c r="F145" s="85">
        <f>SUM(F146:F149)</f>
        <v>217938</v>
      </c>
    </row>
    <row r="146" spans="1:6" ht="15" x14ac:dyDescent="0.2">
      <c r="A146" s="87" t="str">
        <f>+A128</f>
        <v>Cemento portland tipo 1 gris</v>
      </c>
      <c r="B146" s="87" t="str">
        <f>+B51</f>
        <v>Kg</v>
      </c>
      <c r="C146" s="87"/>
      <c r="D146" s="87">
        <v>210</v>
      </c>
      <c r="E146" s="90">
        <f>+E51</f>
        <v>590</v>
      </c>
      <c r="F146" s="89">
        <f>ROUND(E146*D146,0)</f>
        <v>123900</v>
      </c>
    </row>
    <row r="147" spans="1:6" ht="15" x14ac:dyDescent="0.2">
      <c r="A147" s="87" t="str">
        <f>+A52</f>
        <v>Arena para concreto</v>
      </c>
      <c r="B147" s="87" t="str">
        <f>+B52</f>
        <v>M3</v>
      </c>
      <c r="C147" s="87"/>
      <c r="D147" s="106">
        <v>0.63</v>
      </c>
      <c r="E147" s="90">
        <f>+E52</f>
        <v>50000</v>
      </c>
      <c r="F147" s="89">
        <f>ROUND(E147*D147,0)</f>
        <v>31500</v>
      </c>
    </row>
    <row r="148" spans="1:6" ht="15" x14ac:dyDescent="0.2">
      <c r="A148" s="87" t="str">
        <f>+A53</f>
        <v>Gravilla bien gradada para concreto</v>
      </c>
      <c r="B148" s="87" t="str">
        <f>+B53</f>
        <v>M3</v>
      </c>
      <c r="C148" s="87"/>
      <c r="D148" s="106">
        <v>0.84</v>
      </c>
      <c r="E148" s="90">
        <f>+E53</f>
        <v>66000</v>
      </c>
      <c r="F148" s="89">
        <f>ROUND(E148*D148,0)</f>
        <v>55440</v>
      </c>
    </row>
    <row r="149" spans="1:6" ht="15" x14ac:dyDescent="0.2">
      <c r="A149" s="87" t="str">
        <f>+A54</f>
        <v>Agua</v>
      </c>
      <c r="B149" s="87" t="str">
        <f>+B54</f>
        <v>lt</v>
      </c>
      <c r="C149" s="87"/>
      <c r="D149" s="87">
        <v>169</v>
      </c>
      <c r="E149" s="90">
        <f>+E54</f>
        <v>42</v>
      </c>
      <c r="F149" s="89">
        <f>ROUND(E149*D149,0)</f>
        <v>7098</v>
      </c>
    </row>
    <row r="150" spans="1:6" ht="15" x14ac:dyDescent="0.2">
      <c r="A150" s="86"/>
      <c r="B150" s="87"/>
      <c r="C150" s="87"/>
      <c r="D150" s="87"/>
      <c r="E150" s="88"/>
      <c r="F150" s="89"/>
    </row>
    <row r="151" spans="1:6" x14ac:dyDescent="0.2">
      <c r="A151" s="82" t="s">
        <v>338</v>
      </c>
      <c r="B151" s="83"/>
      <c r="C151" s="83"/>
      <c r="D151" s="83"/>
      <c r="E151" s="84"/>
      <c r="F151" s="85">
        <f>SUM(F152:F153)</f>
        <v>19235</v>
      </c>
    </row>
    <row r="152" spans="1:6" ht="15" x14ac:dyDescent="0.2">
      <c r="A152" s="86" t="s">
        <v>339</v>
      </c>
      <c r="B152" s="87" t="s">
        <v>276</v>
      </c>
      <c r="C152" s="87"/>
      <c r="D152" s="87">
        <v>0.1</v>
      </c>
      <c r="E152" s="88">
        <f>F155</f>
        <v>58443</v>
      </c>
      <c r="F152" s="89">
        <f>ROUND(E152*D152,0)</f>
        <v>5844</v>
      </c>
    </row>
    <row r="153" spans="1:6" ht="15" x14ac:dyDescent="0.2">
      <c r="A153" s="86" t="s">
        <v>340</v>
      </c>
      <c r="B153" s="87" t="s">
        <v>42</v>
      </c>
      <c r="C153" s="87"/>
      <c r="D153" s="87">
        <v>0.3</v>
      </c>
      <c r="E153" s="88">
        <f>E16</f>
        <v>44637</v>
      </c>
      <c r="F153" s="89">
        <f>ROUND(E153*D153,0)</f>
        <v>13391</v>
      </c>
    </row>
    <row r="154" spans="1:6" ht="15" x14ac:dyDescent="0.2">
      <c r="A154" s="86"/>
      <c r="B154" s="87"/>
      <c r="C154" s="87"/>
      <c r="D154" s="87"/>
      <c r="E154" s="88"/>
      <c r="F154" s="89"/>
    </row>
    <row r="155" spans="1:6" x14ac:dyDescent="0.2">
      <c r="A155" s="82" t="s">
        <v>341</v>
      </c>
      <c r="B155" s="83"/>
      <c r="C155" s="83"/>
      <c r="D155" s="83"/>
      <c r="E155" s="84"/>
      <c r="F155" s="85">
        <f>SUM(F156:F157)</f>
        <v>58443</v>
      </c>
    </row>
    <row r="156" spans="1:6" ht="15" x14ac:dyDescent="0.2">
      <c r="A156" s="86" t="s">
        <v>342</v>
      </c>
      <c r="B156" s="87" t="s">
        <v>42</v>
      </c>
      <c r="C156" s="87"/>
      <c r="D156" s="87">
        <v>0.2</v>
      </c>
      <c r="E156" s="90">
        <f>E19</f>
        <v>119402</v>
      </c>
      <c r="F156" s="89">
        <f>ROUND(E156*D156,0)</f>
        <v>23880</v>
      </c>
    </row>
    <row r="157" spans="1:6" ht="15" x14ac:dyDescent="0.2">
      <c r="A157" s="86" t="s">
        <v>343</v>
      </c>
      <c r="B157" s="87" t="s">
        <v>42</v>
      </c>
      <c r="C157" s="87"/>
      <c r="D157" s="87">
        <v>0.5</v>
      </c>
      <c r="E157" s="88">
        <f>E20</f>
        <v>69126.409799999994</v>
      </c>
      <c r="F157" s="89">
        <f>ROUND(E157*D157,0)</f>
        <v>34563</v>
      </c>
    </row>
    <row r="158" spans="1:6" ht="15" x14ac:dyDescent="0.2">
      <c r="A158" s="86"/>
      <c r="B158" s="87"/>
      <c r="C158" s="87"/>
      <c r="D158" s="87"/>
      <c r="E158" s="88"/>
      <c r="F158" s="89"/>
    </row>
    <row r="159" spans="1:6" ht="15" x14ac:dyDescent="0.2">
      <c r="A159" s="82" t="s">
        <v>38</v>
      </c>
      <c r="B159" s="87"/>
      <c r="C159" s="87"/>
      <c r="D159" s="87"/>
      <c r="E159" s="88"/>
      <c r="F159" s="93">
        <f>SUM(F160)</f>
        <v>64827</v>
      </c>
    </row>
    <row r="160" spans="1:6" ht="15" x14ac:dyDescent="0.2">
      <c r="A160" s="86" t="s">
        <v>344</v>
      </c>
      <c r="B160" s="87" t="s">
        <v>345</v>
      </c>
      <c r="C160" s="87">
        <f>+C139</f>
        <v>63</v>
      </c>
      <c r="D160" s="106">
        <f>D147+D148</f>
        <v>1.47</v>
      </c>
      <c r="E160" s="88">
        <f>E23</f>
        <v>700</v>
      </c>
      <c r="F160" s="89">
        <f>ROUND(C160*D160*E160,0)</f>
        <v>64827</v>
      </c>
    </row>
    <row r="161" spans="1:6" ht="15" x14ac:dyDescent="0.2">
      <c r="A161" s="86"/>
      <c r="B161" s="87"/>
      <c r="C161" s="87"/>
      <c r="D161" s="87"/>
      <c r="E161" s="88"/>
      <c r="F161" s="89"/>
    </row>
    <row r="162" spans="1:6" ht="13.5" thickBot="1" x14ac:dyDescent="0.25">
      <c r="A162" s="94"/>
      <c r="B162" s="608" t="s">
        <v>346</v>
      </c>
      <c r="C162" s="608"/>
      <c r="D162" s="608"/>
      <c r="E162" s="608"/>
      <c r="F162" s="95">
        <f>ROUND(F159+F155+F151+F145+F161,0)</f>
        <v>360443</v>
      </c>
    </row>
    <row r="163" spans="1:6" ht="13.5" thickBot="1" x14ac:dyDescent="0.25"/>
    <row r="164" spans="1:6" x14ac:dyDescent="0.2">
      <c r="A164" s="613" t="s">
        <v>357</v>
      </c>
      <c r="B164" s="614"/>
      <c r="C164" s="614"/>
      <c r="D164" s="614"/>
      <c r="E164" s="74" t="s">
        <v>330</v>
      </c>
      <c r="F164" s="75" t="s">
        <v>13</v>
      </c>
    </row>
    <row r="165" spans="1:6" x14ac:dyDescent="0.2">
      <c r="A165" s="76" t="s">
        <v>31</v>
      </c>
      <c r="B165" s="77" t="s">
        <v>332</v>
      </c>
      <c r="C165" s="77" t="s">
        <v>333</v>
      </c>
      <c r="D165" s="77" t="s">
        <v>6</v>
      </c>
      <c r="E165" s="78" t="s">
        <v>334</v>
      </c>
      <c r="F165" s="79" t="s">
        <v>335</v>
      </c>
    </row>
    <row r="166" spans="1:6" x14ac:dyDescent="0.2">
      <c r="A166" s="82" t="s">
        <v>336</v>
      </c>
      <c r="B166" s="83"/>
      <c r="C166" s="83"/>
      <c r="D166" s="83"/>
      <c r="E166" s="84"/>
      <c r="F166" s="85">
        <f>SUM(F167:F171)</f>
        <v>574668</v>
      </c>
    </row>
    <row r="167" spans="1:6" ht="15" x14ac:dyDescent="0.2">
      <c r="A167" s="87" t="str">
        <f t="shared" ref="A167:B170" si="2">+A146</f>
        <v>Cemento portland tipo 1 gris</v>
      </c>
      <c r="B167" s="87" t="str">
        <f t="shared" si="2"/>
        <v>Kg</v>
      </c>
      <c r="C167" s="87"/>
      <c r="D167" s="87">
        <v>385</v>
      </c>
      <c r="E167" s="90">
        <f>+E146</f>
        <v>590</v>
      </c>
      <c r="F167" s="89">
        <f>ROUND(E167*D167,0)</f>
        <v>227150</v>
      </c>
    </row>
    <row r="168" spans="1:6" ht="15" x14ac:dyDescent="0.2">
      <c r="A168" s="87" t="str">
        <f t="shared" si="2"/>
        <v>Arena para concreto</v>
      </c>
      <c r="B168" s="87" t="str">
        <f t="shared" si="2"/>
        <v>M3</v>
      </c>
      <c r="C168" s="87"/>
      <c r="D168" s="87">
        <v>0.61</v>
      </c>
      <c r="E168" s="90">
        <f>+E147</f>
        <v>50000</v>
      </c>
      <c r="F168" s="89">
        <f>ROUND(E168*D168,0)</f>
        <v>30500</v>
      </c>
    </row>
    <row r="169" spans="1:6" ht="15" x14ac:dyDescent="0.2">
      <c r="A169" s="87" t="str">
        <f t="shared" si="2"/>
        <v>Gravilla bien gradada para concreto</v>
      </c>
      <c r="B169" s="87" t="str">
        <f t="shared" si="2"/>
        <v>M3</v>
      </c>
      <c r="C169" s="87"/>
      <c r="D169" s="87">
        <v>0.76</v>
      </c>
      <c r="E169" s="90">
        <f>+E148</f>
        <v>66000</v>
      </c>
      <c r="F169" s="89">
        <f>ROUND(E169*D169,0)</f>
        <v>50160</v>
      </c>
    </row>
    <row r="170" spans="1:6" ht="15" x14ac:dyDescent="0.2">
      <c r="A170" s="87" t="str">
        <f t="shared" si="2"/>
        <v>Agua</v>
      </c>
      <c r="B170" s="87" t="str">
        <f t="shared" si="2"/>
        <v>lt</v>
      </c>
      <c r="C170" s="87"/>
      <c r="D170" s="87">
        <v>180</v>
      </c>
      <c r="E170" s="90">
        <f>+E149</f>
        <v>42</v>
      </c>
      <c r="F170" s="89">
        <f>ROUND(E170*D170,0)</f>
        <v>7560</v>
      </c>
    </row>
    <row r="171" spans="1:6" ht="15" x14ac:dyDescent="0.2">
      <c r="A171" s="87" t="str">
        <f>+A111</f>
        <v>Impermeabilizante tipo Sika 1 o similar</v>
      </c>
      <c r="B171" s="87" t="str">
        <f>+B111</f>
        <v>kg</v>
      </c>
      <c r="C171" s="87"/>
      <c r="D171" s="87">
        <f>0.03*D167</f>
        <v>11.549999999999999</v>
      </c>
      <c r="E171" s="87">
        <f>+E111</f>
        <v>22450</v>
      </c>
      <c r="F171" s="89">
        <f>ROUND(E171*D171,0)</f>
        <v>259298</v>
      </c>
    </row>
    <row r="172" spans="1:6" ht="15" x14ac:dyDescent="0.2">
      <c r="A172" s="86"/>
      <c r="B172" s="87"/>
      <c r="C172" s="87"/>
      <c r="D172" s="87"/>
      <c r="E172" s="88"/>
      <c r="F172" s="89"/>
    </row>
    <row r="173" spans="1:6" x14ac:dyDescent="0.2">
      <c r="A173" s="82" t="s">
        <v>338</v>
      </c>
      <c r="B173" s="83"/>
      <c r="C173" s="83"/>
      <c r="D173" s="83"/>
      <c r="E173" s="84"/>
      <c r="F173" s="85">
        <f>SUM(F174:F175)</f>
        <v>19927</v>
      </c>
    </row>
    <row r="174" spans="1:6" ht="15" x14ac:dyDescent="0.2">
      <c r="A174" s="86" t="s">
        <v>339</v>
      </c>
      <c r="B174" s="87" t="s">
        <v>276</v>
      </c>
      <c r="C174" s="87"/>
      <c r="D174" s="87">
        <v>0.1</v>
      </c>
      <c r="E174" s="88">
        <f>F177</f>
        <v>65356</v>
      </c>
      <c r="F174" s="89">
        <f>ROUND(E174*D174,0)</f>
        <v>6536</v>
      </c>
    </row>
    <row r="175" spans="1:6" ht="15" x14ac:dyDescent="0.2">
      <c r="A175" s="86" t="s">
        <v>340</v>
      </c>
      <c r="B175" s="87" t="s">
        <v>42</v>
      </c>
      <c r="C175" s="87"/>
      <c r="D175" s="87">
        <v>0.3</v>
      </c>
      <c r="E175" s="88">
        <v>44637</v>
      </c>
      <c r="F175" s="89">
        <f>ROUND(E175*D175,0)</f>
        <v>13391</v>
      </c>
    </row>
    <row r="176" spans="1:6" ht="15" x14ac:dyDescent="0.2">
      <c r="A176" s="86"/>
      <c r="B176" s="87"/>
      <c r="C176" s="87"/>
      <c r="D176" s="87"/>
      <c r="E176" s="88"/>
      <c r="F176" s="89"/>
    </row>
    <row r="177" spans="1:6" x14ac:dyDescent="0.2">
      <c r="A177" s="82" t="s">
        <v>341</v>
      </c>
      <c r="B177" s="83"/>
      <c r="C177" s="83"/>
      <c r="D177" s="83"/>
      <c r="E177" s="84"/>
      <c r="F177" s="85">
        <f>SUM(F178:F179)</f>
        <v>65356</v>
      </c>
    </row>
    <row r="178" spans="1:6" ht="15" x14ac:dyDescent="0.2">
      <c r="A178" s="86" t="s">
        <v>342</v>
      </c>
      <c r="B178" s="87" t="s">
        <v>42</v>
      </c>
      <c r="C178" s="87"/>
      <c r="D178" s="87">
        <v>0.2</v>
      </c>
      <c r="E178" s="90">
        <f>+E156</f>
        <v>119402</v>
      </c>
      <c r="F178" s="89">
        <f>ROUND(E178*D178,0)</f>
        <v>23880</v>
      </c>
    </row>
    <row r="179" spans="1:6" ht="15" x14ac:dyDescent="0.2">
      <c r="A179" s="86" t="s">
        <v>343</v>
      </c>
      <c r="B179" s="87" t="s">
        <v>42</v>
      </c>
      <c r="C179" s="87"/>
      <c r="D179" s="87">
        <v>0.6</v>
      </c>
      <c r="E179" s="88">
        <f>+E157</f>
        <v>69126.409799999994</v>
      </c>
      <c r="F179" s="89">
        <f>ROUND(E179*D179,0)</f>
        <v>41476</v>
      </c>
    </row>
    <row r="180" spans="1:6" ht="15" x14ac:dyDescent="0.2">
      <c r="A180" s="86"/>
      <c r="B180" s="87"/>
      <c r="C180" s="87"/>
      <c r="D180" s="87"/>
      <c r="E180" s="88"/>
      <c r="F180" s="89"/>
    </row>
    <row r="181" spans="1:6" ht="15" x14ac:dyDescent="0.2">
      <c r="A181" s="82" t="s">
        <v>38</v>
      </c>
      <c r="B181" s="87"/>
      <c r="C181" s="87"/>
      <c r="D181" s="87"/>
      <c r="E181" s="88"/>
      <c r="F181" s="93">
        <f>SUM(F182)</f>
        <v>60417</v>
      </c>
    </row>
    <row r="182" spans="1:6" ht="15" x14ac:dyDescent="0.2">
      <c r="A182" s="86" t="s">
        <v>344</v>
      </c>
      <c r="B182" s="87" t="s">
        <v>345</v>
      </c>
      <c r="C182" s="87">
        <f>+C160</f>
        <v>63</v>
      </c>
      <c r="D182" s="87">
        <f>D168+D169</f>
        <v>1.37</v>
      </c>
      <c r="E182" s="88">
        <f>+E160</f>
        <v>700</v>
      </c>
      <c r="F182" s="89">
        <f>ROUND(C182*D182*E182,0)</f>
        <v>60417</v>
      </c>
    </row>
    <row r="183" spans="1:6" ht="15" x14ac:dyDescent="0.2">
      <c r="A183" s="86"/>
      <c r="B183" s="87"/>
      <c r="C183" s="87"/>
      <c r="D183" s="87"/>
      <c r="E183" s="88"/>
      <c r="F183" s="89"/>
    </row>
    <row r="184" spans="1:6" ht="13.5" thickBot="1" x14ac:dyDescent="0.25">
      <c r="A184" s="94"/>
      <c r="B184" s="608" t="s">
        <v>346</v>
      </c>
      <c r="C184" s="608"/>
      <c r="D184" s="608"/>
      <c r="E184" s="608"/>
      <c r="F184" s="95">
        <f>ROUND(F181+F177+F173+F166,0)</f>
        <v>720368</v>
      </c>
    </row>
    <row r="185" spans="1:6" x14ac:dyDescent="0.2">
      <c r="A185" s="613" t="s">
        <v>358</v>
      </c>
      <c r="B185" s="614"/>
      <c r="C185" s="614"/>
      <c r="D185" s="614"/>
      <c r="E185" s="74" t="s">
        <v>330</v>
      </c>
      <c r="F185" s="75" t="s">
        <v>92</v>
      </c>
    </row>
    <row r="186" spans="1:6" x14ac:dyDescent="0.2">
      <c r="A186" s="76" t="s">
        <v>31</v>
      </c>
      <c r="B186" s="77" t="s">
        <v>332</v>
      </c>
      <c r="C186" s="77" t="s">
        <v>333</v>
      </c>
      <c r="D186" s="77" t="s">
        <v>6</v>
      </c>
      <c r="E186" s="78" t="s">
        <v>334</v>
      </c>
      <c r="F186" s="79" t="s">
        <v>335</v>
      </c>
    </row>
    <row r="187" spans="1:6" x14ac:dyDescent="0.2">
      <c r="A187" s="82" t="s">
        <v>336</v>
      </c>
      <c r="B187" s="83"/>
      <c r="C187" s="83"/>
      <c r="D187" s="83"/>
      <c r="E187" s="84"/>
      <c r="F187" s="85">
        <f>SUM(F188:F188)</f>
        <v>6233</v>
      </c>
    </row>
    <row r="188" spans="1:6" ht="15" x14ac:dyDescent="0.2">
      <c r="A188" s="87" t="str">
        <f>+[239]INSUMOS!B197</f>
        <v>Acero f'y= 60000psi o 420 Mpa</v>
      </c>
      <c r="B188" s="87" t="str">
        <f>+[239]INSUMOS!C197</f>
        <v>kg</v>
      </c>
      <c r="C188" s="87"/>
      <c r="D188" s="87">
        <v>1.05</v>
      </c>
      <c r="E188" s="88">
        <f>+[239]INSUMOS!D197</f>
        <v>5936</v>
      </c>
      <c r="F188" s="89">
        <f>ROUND(E188*D188,0)</f>
        <v>6233</v>
      </c>
    </row>
    <row r="189" spans="1:6" ht="15" x14ac:dyDescent="0.2">
      <c r="A189" s="86"/>
      <c r="B189" s="87"/>
      <c r="C189" s="87"/>
      <c r="D189" s="87"/>
      <c r="E189" s="88"/>
      <c r="F189" s="89"/>
    </row>
    <row r="190" spans="1:6" x14ac:dyDescent="0.2">
      <c r="A190" s="82" t="s">
        <v>338</v>
      </c>
      <c r="B190" s="83"/>
      <c r="C190" s="83"/>
      <c r="D190" s="83"/>
      <c r="E190" s="84"/>
      <c r="F190" s="85">
        <f>SUM(F191:F191)</f>
        <v>119</v>
      </c>
    </row>
    <row r="191" spans="1:6" ht="15" x14ac:dyDescent="0.2">
      <c r="A191" s="86" t="s">
        <v>339</v>
      </c>
      <c r="B191" s="87" t="s">
        <v>325</v>
      </c>
      <c r="C191" s="87"/>
      <c r="D191" s="87">
        <v>0.1</v>
      </c>
      <c r="E191" s="88">
        <f>F193</f>
        <v>1194</v>
      </c>
      <c r="F191" s="89">
        <f>ROUND(E191*D191,0)</f>
        <v>119</v>
      </c>
    </row>
    <row r="192" spans="1:6" ht="15" x14ac:dyDescent="0.2">
      <c r="A192" s="86"/>
      <c r="B192" s="87"/>
      <c r="C192" s="87"/>
      <c r="D192" s="87"/>
      <c r="E192" s="88"/>
      <c r="F192" s="89"/>
    </row>
    <row r="193" spans="1:6" x14ac:dyDescent="0.2">
      <c r="A193" s="82" t="s">
        <v>341</v>
      </c>
      <c r="B193" s="83"/>
      <c r="C193" s="83"/>
      <c r="D193" s="83"/>
      <c r="E193" s="84"/>
      <c r="F193" s="85">
        <f>SUM(F194:F194)</f>
        <v>1194</v>
      </c>
    </row>
    <row r="194" spans="1:6" ht="15" x14ac:dyDescent="0.2">
      <c r="A194" s="86" t="s">
        <v>342</v>
      </c>
      <c r="B194" s="87" t="s">
        <v>42</v>
      </c>
      <c r="C194" s="87"/>
      <c r="D194" s="87">
        <v>0.01</v>
      </c>
      <c r="E194" s="90">
        <f>+'[239]M DE OBRA'!N19</f>
        <v>119402</v>
      </c>
      <c r="F194" s="89">
        <f>ROUND(E194*D194,0)</f>
        <v>1194</v>
      </c>
    </row>
    <row r="195" spans="1:6" ht="15" x14ac:dyDescent="0.2">
      <c r="A195" s="86"/>
      <c r="B195" s="87"/>
      <c r="C195" s="87"/>
      <c r="D195" s="87"/>
      <c r="E195" s="88"/>
      <c r="F195" s="89"/>
    </row>
    <row r="196" spans="1:6" ht="15" x14ac:dyDescent="0.2">
      <c r="A196" s="82" t="s">
        <v>38</v>
      </c>
      <c r="B196" s="87"/>
      <c r="C196" s="87"/>
      <c r="D196" s="87"/>
      <c r="E196" s="88"/>
      <c r="F196" s="93">
        <f>SUM(F197)</f>
        <v>161</v>
      </c>
    </row>
    <row r="197" spans="1:6" ht="15" x14ac:dyDescent="0.2">
      <c r="A197" s="86" t="s">
        <v>359</v>
      </c>
      <c r="B197" s="87" t="s">
        <v>360</v>
      </c>
      <c r="C197" s="87">
        <v>135</v>
      </c>
      <c r="D197" s="87">
        <f>(0.0017)</f>
        <v>1.6999999999999999E-3</v>
      </c>
      <c r="E197" s="88">
        <f>+E182</f>
        <v>700</v>
      </c>
      <c r="F197" s="89">
        <f>ROUND(C197*D197*E197,0)</f>
        <v>161</v>
      </c>
    </row>
    <row r="198" spans="1:6" ht="15" x14ac:dyDescent="0.2">
      <c r="A198" s="86"/>
      <c r="B198" s="87"/>
      <c r="C198" s="87"/>
      <c r="D198" s="87"/>
      <c r="E198" s="88"/>
      <c r="F198" s="89"/>
    </row>
    <row r="199" spans="1:6" ht="13.5" thickBot="1" x14ac:dyDescent="0.25">
      <c r="A199" s="94"/>
      <c r="B199" s="608" t="s">
        <v>346</v>
      </c>
      <c r="C199" s="608"/>
      <c r="D199" s="608"/>
      <c r="E199" s="608"/>
      <c r="F199" s="95">
        <f>ROUND(F196+F193+F190+F187,0)</f>
        <v>7707</v>
      </c>
    </row>
    <row r="200" spans="1:6" ht="13.5" thickBot="1" x14ac:dyDescent="0.25"/>
    <row r="201" spans="1:6" x14ac:dyDescent="0.2">
      <c r="A201" s="613" t="s">
        <v>361</v>
      </c>
      <c r="B201" s="614"/>
      <c r="C201" s="614"/>
      <c r="D201" s="614"/>
      <c r="E201" s="74" t="s">
        <v>330</v>
      </c>
      <c r="F201" s="75" t="s">
        <v>13</v>
      </c>
    </row>
    <row r="202" spans="1:6" x14ac:dyDescent="0.2">
      <c r="A202" s="99" t="s">
        <v>31</v>
      </c>
      <c r="B202" s="100" t="s">
        <v>332</v>
      </c>
      <c r="C202" s="100"/>
      <c r="D202" s="100" t="s">
        <v>6</v>
      </c>
      <c r="E202" s="101" t="s">
        <v>334</v>
      </c>
      <c r="F202" s="102" t="s">
        <v>335</v>
      </c>
    </row>
    <row r="203" spans="1:6" x14ac:dyDescent="0.2">
      <c r="A203" s="82" t="s">
        <v>336</v>
      </c>
      <c r="B203" s="83"/>
      <c r="C203" s="83"/>
      <c r="D203" s="83"/>
      <c r="E203" s="84"/>
      <c r="F203" s="85">
        <f>SUM(F204:F208)</f>
        <v>623025</v>
      </c>
    </row>
    <row r="204" spans="1:6" ht="15" x14ac:dyDescent="0.2">
      <c r="A204" s="87" t="s">
        <v>204</v>
      </c>
      <c r="B204" s="87" t="s">
        <v>205</v>
      </c>
      <c r="C204" s="87"/>
      <c r="D204" s="87">
        <v>350</v>
      </c>
      <c r="E204" s="88">
        <v>590</v>
      </c>
      <c r="F204" s="89">
        <v>206500</v>
      </c>
    </row>
    <row r="205" spans="1:6" ht="15" x14ac:dyDescent="0.2">
      <c r="A205" s="87" t="s">
        <v>264</v>
      </c>
      <c r="B205" s="87" t="s">
        <v>13</v>
      </c>
      <c r="C205" s="87"/>
      <c r="D205" s="87">
        <v>0.56000000000000005</v>
      </c>
      <c r="E205" s="88">
        <v>50000</v>
      </c>
      <c r="F205" s="89">
        <v>28000</v>
      </c>
    </row>
    <row r="206" spans="1:6" ht="15" x14ac:dyDescent="0.2">
      <c r="A206" s="87" t="s">
        <v>265</v>
      </c>
      <c r="B206" s="87" t="s">
        <v>13</v>
      </c>
      <c r="C206" s="87"/>
      <c r="D206" s="87">
        <v>0.84</v>
      </c>
      <c r="E206" s="88">
        <v>66000</v>
      </c>
      <c r="F206" s="89">
        <v>55440</v>
      </c>
    </row>
    <row r="207" spans="1:6" ht="15" x14ac:dyDescent="0.2">
      <c r="A207" s="87" t="s">
        <v>55</v>
      </c>
      <c r="B207" s="87" t="s">
        <v>110</v>
      </c>
      <c r="C207" s="87"/>
      <c r="D207" s="87">
        <v>180</v>
      </c>
      <c r="E207" s="88">
        <v>42</v>
      </c>
      <c r="F207" s="89">
        <v>7560</v>
      </c>
    </row>
    <row r="208" spans="1:6" ht="15" x14ac:dyDescent="0.2">
      <c r="A208" s="87" t="s">
        <v>155</v>
      </c>
      <c r="B208" s="87" t="s">
        <v>92</v>
      </c>
      <c r="C208" s="87"/>
      <c r="D208" s="87">
        <v>14.5</v>
      </c>
      <c r="E208" s="87">
        <v>22450</v>
      </c>
      <c r="F208" s="89">
        <v>325525</v>
      </c>
    </row>
    <row r="209" spans="1:6" ht="15" x14ac:dyDescent="0.2">
      <c r="A209" s="87"/>
      <c r="B209" s="87"/>
      <c r="C209" s="87"/>
      <c r="D209" s="87"/>
      <c r="E209" s="87"/>
      <c r="F209" s="89"/>
    </row>
    <row r="210" spans="1:6" x14ac:dyDescent="0.2">
      <c r="A210" s="83" t="s">
        <v>338</v>
      </c>
      <c r="B210" s="83"/>
      <c r="C210" s="83"/>
      <c r="D210" s="83"/>
      <c r="E210" s="84"/>
      <c r="F210" s="85">
        <f>SUM(F211:F212)</f>
        <v>19927</v>
      </c>
    </row>
    <row r="211" spans="1:6" ht="15" x14ac:dyDescent="0.2">
      <c r="A211" s="86" t="s">
        <v>339</v>
      </c>
      <c r="B211" s="87" t="s">
        <v>276</v>
      </c>
      <c r="C211" s="87"/>
      <c r="D211" s="87">
        <v>0.1</v>
      </c>
      <c r="E211" s="88">
        <v>65358</v>
      </c>
      <c r="F211" s="89">
        <v>6536</v>
      </c>
    </row>
    <row r="212" spans="1:6" ht="15" x14ac:dyDescent="0.2">
      <c r="A212" s="86" t="s">
        <v>340</v>
      </c>
      <c r="B212" s="87" t="s">
        <v>42</v>
      </c>
      <c r="C212" s="87"/>
      <c r="D212" s="87">
        <v>0.3</v>
      </c>
      <c r="E212" s="88">
        <v>44637</v>
      </c>
      <c r="F212" s="89">
        <v>13391</v>
      </c>
    </row>
    <row r="213" spans="1:6" ht="15" x14ac:dyDescent="0.2">
      <c r="A213" s="86"/>
      <c r="B213" s="87"/>
      <c r="C213" s="87"/>
      <c r="D213" s="87"/>
      <c r="E213" s="88"/>
      <c r="F213" s="89"/>
    </row>
    <row r="214" spans="1:6" x14ac:dyDescent="0.2">
      <c r="A214" s="82" t="s">
        <v>341</v>
      </c>
      <c r="B214" s="83"/>
      <c r="C214" s="83"/>
      <c r="D214" s="83"/>
      <c r="E214" s="84"/>
      <c r="F214" s="85">
        <f>SUM(F215:F216)</f>
        <v>65358</v>
      </c>
    </row>
    <row r="215" spans="1:6" ht="15" x14ac:dyDescent="0.2">
      <c r="A215" s="86" t="s">
        <v>342</v>
      </c>
      <c r="B215" s="87" t="s">
        <v>42</v>
      </c>
      <c r="C215" s="87"/>
      <c r="D215" s="87">
        <v>0.2</v>
      </c>
      <c r="E215" s="90">
        <v>119404</v>
      </c>
      <c r="F215" s="89">
        <v>23881</v>
      </c>
    </row>
    <row r="216" spans="1:6" ht="15" x14ac:dyDescent="0.2">
      <c r="A216" s="86" t="s">
        <v>343</v>
      </c>
      <c r="B216" s="87" t="s">
        <v>42</v>
      </c>
      <c r="C216" s="87"/>
      <c r="D216" s="87">
        <v>0.6</v>
      </c>
      <c r="E216" s="88">
        <v>69127.631999999998</v>
      </c>
      <c r="F216" s="89">
        <v>41477</v>
      </c>
    </row>
    <row r="217" spans="1:6" ht="15" x14ac:dyDescent="0.2">
      <c r="A217" s="86"/>
      <c r="B217" s="87"/>
      <c r="C217" s="87"/>
      <c r="D217" s="87"/>
      <c r="E217" s="88"/>
      <c r="F217" s="89"/>
    </row>
    <row r="218" spans="1:6" ht="15" x14ac:dyDescent="0.2">
      <c r="A218" s="82" t="s">
        <v>38</v>
      </c>
      <c r="B218" s="87"/>
      <c r="C218" s="87"/>
      <c r="D218" s="87"/>
      <c r="E218" s="88"/>
      <c r="F218" s="93">
        <f>SUM(F219)</f>
        <v>61740</v>
      </c>
    </row>
    <row r="219" spans="1:6" ht="15" x14ac:dyDescent="0.2">
      <c r="A219" s="86" t="s">
        <v>344</v>
      </c>
      <c r="B219" s="87" t="s">
        <v>345</v>
      </c>
      <c r="C219" s="87">
        <f>+C182</f>
        <v>63</v>
      </c>
      <c r="D219" s="87">
        <f>+D206+D205</f>
        <v>1.4</v>
      </c>
      <c r="E219" s="88">
        <f>+E197</f>
        <v>700</v>
      </c>
      <c r="F219" s="89">
        <f>ROUND(C219*D219*E219,0)</f>
        <v>61740</v>
      </c>
    </row>
    <row r="220" spans="1:6" ht="15" x14ac:dyDescent="0.2">
      <c r="A220" s="86"/>
      <c r="B220" s="87"/>
      <c r="C220" s="87"/>
      <c r="D220" s="87"/>
      <c r="E220" s="88"/>
      <c r="F220" s="89"/>
    </row>
    <row r="221" spans="1:6" ht="13.5" thickBot="1" x14ac:dyDescent="0.25">
      <c r="A221" s="94"/>
      <c r="B221" s="608" t="s">
        <v>348</v>
      </c>
      <c r="C221" s="608"/>
      <c r="D221" s="608"/>
      <c r="E221" s="608"/>
      <c r="F221" s="95">
        <f>ROUND(F218+F214+F210+F203,0)</f>
        <v>770050</v>
      </c>
    </row>
    <row r="230" spans="2:2" ht="14.25" x14ac:dyDescent="0.2">
      <c r="B230" s="112"/>
    </row>
  </sheetData>
  <mergeCells count="26">
    <mergeCell ref="A201:D201"/>
    <mergeCell ref="B221:E221"/>
    <mergeCell ref="A143:D143"/>
    <mergeCell ref="B162:E162"/>
    <mergeCell ref="A164:D164"/>
    <mergeCell ref="B184:E184"/>
    <mergeCell ref="A185:D185"/>
    <mergeCell ref="B199:E199"/>
    <mergeCell ref="B141:E141"/>
    <mergeCell ref="A27:D27"/>
    <mergeCell ref="B46:E46"/>
    <mergeCell ref="A48:D48"/>
    <mergeCell ref="B67:E67"/>
    <mergeCell ref="A69:D69"/>
    <mergeCell ref="B86:E86"/>
    <mergeCell ref="A88:D88"/>
    <mergeCell ref="B104:E104"/>
    <mergeCell ref="A106:D106"/>
    <mergeCell ref="B123:E123"/>
    <mergeCell ref="A125:D125"/>
    <mergeCell ref="B25:E25"/>
    <mergeCell ref="A1:F1"/>
    <mergeCell ref="A2:F2"/>
    <mergeCell ref="A3:F3"/>
    <mergeCell ref="A4:F4"/>
    <mergeCell ref="A6:D6"/>
  </mergeCells>
  <printOptions horizontalCentered="1"/>
  <pageMargins left="0.78740157480314965" right="0.59055118110236227" top="0.59055118110236227" bottom="0.59055118110236227" header="0.31496062992125984" footer="0.31496062992125984"/>
  <pageSetup scale="90"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4" tint="0.59999389629810485"/>
    <pageSetUpPr fitToPage="1"/>
  </sheetPr>
  <dimension ref="A1:P230"/>
  <sheetViews>
    <sheetView showGridLines="0" view="pageBreakPreview" zoomScale="85" zoomScaleNormal="100" zoomScaleSheetLayoutView="85" workbookViewId="0">
      <selection sqref="A1:E3"/>
    </sheetView>
  </sheetViews>
  <sheetFormatPr baseColWidth="10" defaultRowHeight="12.75" x14ac:dyDescent="0.2"/>
  <cols>
    <col min="1" max="1" width="11" style="68" customWidth="1"/>
    <col min="2" max="2" width="13.85546875" style="68" customWidth="1"/>
    <col min="3" max="3" width="10.85546875" style="68" customWidth="1"/>
    <col min="4" max="4" width="5.7109375" style="68" customWidth="1"/>
    <col min="5" max="5" width="2.42578125" style="68" customWidth="1"/>
    <col min="6" max="6" width="13.42578125" style="68" customWidth="1"/>
    <col min="7" max="7" width="12.28515625" style="68" customWidth="1"/>
    <col min="8" max="8" width="16.140625" style="68" customWidth="1"/>
    <col min="9" max="9" width="5.7109375" style="68" customWidth="1"/>
    <col min="10" max="10" width="18.7109375" style="68" customWidth="1"/>
    <col min="11" max="11" width="10" style="68" bestFit="1" customWidth="1"/>
    <col min="12" max="12" width="19.85546875" style="68" bestFit="1" customWidth="1"/>
    <col min="13" max="13" width="18.42578125" style="68" bestFit="1" customWidth="1"/>
    <col min="14" max="14" width="18.7109375" style="68" customWidth="1"/>
    <col min="15" max="15" width="14.42578125" style="68" customWidth="1"/>
    <col min="16" max="16" width="13.42578125" style="68" bestFit="1" customWidth="1"/>
    <col min="17" max="16384" width="11.42578125" style="68"/>
  </cols>
  <sheetData>
    <row r="1" spans="1:16" ht="48.75" customHeight="1" x14ac:dyDescent="0.2">
      <c r="A1" s="647"/>
      <c r="B1" s="648"/>
      <c r="C1" s="648"/>
      <c r="D1" s="648"/>
      <c r="E1" s="649"/>
      <c r="F1" s="656" t="s">
        <v>382</v>
      </c>
      <c r="G1" s="657"/>
      <c r="H1" s="657"/>
      <c r="I1" s="658"/>
      <c r="J1" s="658"/>
      <c r="K1" s="658"/>
      <c r="L1" s="658"/>
      <c r="M1" s="658"/>
      <c r="N1" s="659"/>
      <c r="O1" s="660"/>
      <c r="P1" s="659"/>
    </row>
    <row r="2" spans="1:16" ht="27.75" customHeight="1" x14ac:dyDescent="0.2">
      <c r="A2" s="650"/>
      <c r="B2" s="651"/>
      <c r="C2" s="651"/>
      <c r="D2" s="651"/>
      <c r="E2" s="652"/>
      <c r="F2" s="661" t="s">
        <v>529</v>
      </c>
      <c r="G2" s="665"/>
      <c r="H2" s="665"/>
      <c r="I2" s="665"/>
      <c r="J2" s="665"/>
      <c r="K2" s="665"/>
      <c r="L2" s="665"/>
      <c r="M2" s="665"/>
      <c r="N2" s="662"/>
      <c r="O2" s="661"/>
      <c r="P2" s="662"/>
    </row>
    <row r="3" spans="1:16" ht="27.75" customHeight="1" thickBot="1" x14ac:dyDescent="0.25">
      <c r="A3" s="653"/>
      <c r="B3" s="654"/>
      <c r="C3" s="654"/>
      <c r="D3" s="654"/>
      <c r="E3" s="655"/>
      <c r="F3" s="666" t="s">
        <v>530</v>
      </c>
      <c r="G3" s="667"/>
      <c r="H3" s="667"/>
      <c r="I3" s="667"/>
      <c r="J3" s="667"/>
      <c r="K3" s="667"/>
      <c r="L3" s="667"/>
      <c r="M3" s="667"/>
      <c r="N3" s="668"/>
      <c r="O3" s="663"/>
      <c r="P3" s="664"/>
    </row>
    <row r="4" spans="1:16" ht="17.25" thickBot="1" x14ac:dyDescent="0.35">
      <c r="A4" s="644" t="s">
        <v>40</v>
      </c>
      <c r="B4" s="645"/>
      <c r="C4" s="645"/>
      <c r="D4" s="645"/>
      <c r="E4" s="645"/>
      <c r="F4" s="645"/>
      <c r="G4" s="645"/>
      <c r="H4" s="645"/>
      <c r="I4" s="645"/>
      <c r="J4" s="645"/>
      <c r="K4" s="645"/>
      <c r="L4" s="645"/>
      <c r="M4" s="645"/>
      <c r="N4" s="645"/>
      <c r="O4" s="645"/>
      <c r="P4" s="646"/>
    </row>
    <row r="5" spans="1:16" ht="17.25" thickBot="1" x14ac:dyDescent="0.35">
      <c r="A5" s="123"/>
      <c r="B5" s="124"/>
      <c r="C5" s="124"/>
      <c r="D5" s="124"/>
      <c r="E5" s="124"/>
      <c r="F5" s="124"/>
      <c r="G5" s="124"/>
      <c r="H5" s="124"/>
      <c r="I5" s="124"/>
      <c r="J5" s="125"/>
      <c r="K5" s="125"/>
      <c r="L5" s="125"/>
      <c r="M5" s="125"/>
      <c r="N5" s="125"/>
      <c r="O5" s="125"/>
      <c r="P5" s="125"/>
    </row>
    <row r="6" spans="1:16" ht="17.25" thickBot="1" x14ac:dyDescent="0.35">
      <c r="A6" s="669" t="s">
        <v>390</v>
      </c>
      <c r="B6" s="670"/>
      <c r="C6" s="670"/>
      <c r="D6" s="670"/>
      <c r="E6" s="670"/>
      <c r="F6" s="126">
        <v>1000000</v>
      </c>
      <c r="G6" s="127"/>
      <c r="H6" s="127"/>
      <c r="I6" s="127"/>
      <c r="J6" s="671" t="s">
        <v>391</v>
      </c>
      <c r="K6" s="672"/>
      <c r="L6" s="128">
        <f>ROUND(F6/30,0)</f>
        <v>33333</v>
      </c>
      <c r="M6" s="129"/>
    </row>
    <row r="7" spans="1:16" ht="17.25" thickBot="1" x14ac:dyDescent="0.35">
      <c r="A7" s="127"/>
      <c r="B7" s="127"/>
      <c r="C7" s="127"/>
      <c r="D7" s="130"/>
      <c r="E7" s="130"/>
      <c r="F7" s="131"/>
      <c r="G7" s="129"/>
    </row>
    <row r="8" spans="1:16" ht="17.25" thickBot="1" x14ac:dyDescent="0.35">
      <c r="A8" s="132"/>
      <c r="B8" s="132"/>
      <c r="C8" s="132"/>
      <c r="D8" s="132"/>
      <c r="E8" s="132"/>
      <c r="F8" s="133"/>
      <c r="G8" s="133"/>
      <c r="H8" s="133"/>
      <c r="I8" s="133"/>
      <c r="J8" s="134"/>
      <c r="K8" s="134"/>
      <c r="L8" s="134"/>
      <c r="M8" s="129"/>
      <c r="N8" s="673" t="s">
        <v>392</v>
      </c>
      <c r="O8" s="674"/>
      <c r="P8" s="135">
        <f>+'[239]F. PREST '!I24</f>
        <v>1.8853</v>
      </c>
    </row>
    <row r="9" spans="1:16" ht="17.25" thickBot="1" x14ac:dyDescent="0.35">
      <c r="A9" s="644" t="s">
        <v>393</v>
      </c>
      <c r="B9" s="645"/>
      <c r="C9" s="645"/>
      <c r="D9" s="645"/>
      <c r="E9" s="645"/>
      <c r="F9" s="646"/>
      <c r="G9" s="132"/>
      <c r="H9" s="132"/>
      <c r="I9" s="124"/>
      <c r="J9" s="125"/>
      <c r="K9" s="125"/>
      <c r="L9" s="136"/>
      <c r="M9" s="136"/>
      <c r="N9" s="673" t="s">
        <v>394</v>
      </c>
      <c r="O9" s="674"/>
      <c r="P9" s="135">
        <f>+'[239]F. PREST '!I47</f>
        <v>1.7281</v>
      </c>
    </row>
    <row r="10" spans="1:16" ht="17.25" thickBot="1" x14ac:dyDescent="0.35">
      <c r="A10" s="644" t="s">
        <v>395</v>
      </c>
      <c r="B10" s="645"/>
      <c r="C10" s="645"/>
      <c r="D10" s="645"/>
      <c r="E10" s="645"/>
      <c r="F10" s="646"/>
      <c r="G10" s="132"/>
      <c r="H10" s="132"/>
      <c r="I10" s="124"/>
      <c r="J10" s="125"/>
      <c r="K10" s="125"/>
      <c r="L10" s="136"/>
      <c r="M10" s="136"/>
      <c r="N10" s="125"/>
      <c r="O10" s="125"/>
      <c r="P10" s="125"/>
    </row>
    <row r="11" spans="1:16" ht="16.5" x14ac:dyDescent="0.3">
      <c r="A11" s="627" t="s">
        <v>396</v>
      </c>
      <c r="B11" s="628"/>
      <c r="C11" s="629" t="s">
        <v>31</v>
      </c>
      <c r="D11" s="617"/>
      <c r="E11" s="617"/>
      <c r="F11" s="618"/>
      <c r="G11" s="132"/>
      <c r="H11" s="132"/>
      <c r="I11" s="124"/>
      <c r="J11" s="125"/>
      <c r="K11" s="125"/>
      <c r="L11" s="136"/>
      <c r="M11" s="136"/>
      <c r="N11" s="125"/>
      <c r="O11" s="125"/>
      <c r="P11" s="125"/>
    </row>
    <row r="12" spans="1:16" ht="16.5" x14ac:dyDescent="0.3">
      <c r="A12" s="630" t="s">
        <v>397</v>
      </c>
      <c r="B12" s="631"/>
      <c r="C12" s="632" t="s">
        <v>398</v>
      </c>
      <c r="D12" s="633"/>
      <c r="E12" s="633"/>
      <c r="F12" s="634"/>
      <c r="G12" s="137"/>
      <c r="H12" s="137"/>
      <c r="I12" s="124"/>
      <c r="J12" s="125"/>
      <c r="K12" s="125"/>
      <c r="L12" s="136"/>
      <c r="M12" s="136"/>
      <c r="N12" s="125"/>
      <c r="O12" s="125"/>
      <c r="P12" s="125"/>
    </row>
    <row r="13" spans="1:16" ht="16.5" x14ac:dyDescent="0.3">
      <c r="A13" s="630" t="s">
        <v>399</v>
      </c>
      <c r="B13" s="631"/>
      <c r="C13" s="635" t="s">
        <v>400</v>
      </c>
      <c r="D13" s="636"/>
      <c r="E13" s="636"/>
      <c r="F13" s="637"/>
      <c r="G13" s="138"/>
      <c r="H13" s="138"/>
      <c r="I13" s="124"/>
      <c r="J13" s="125"/>
      <c r="K13" s="125"/>
      <c r="L13" s="136"/>
      <c r="M13" s="136"/>
      <c r="N13" s="125"/>
      <c r="O13" s="125"/>
      <c r="P13" s="125"/>
    </row>
    <row r="14" spans="1:16" ht="16.5" x14ac:dyDescent="0.3">
      <c r="A14" s="630" t="s">
        <v>401</v>
      </c>
      <c r="B14" s="631"/>
      <c r="C14" s="632" t="s">
        <v>402</v>
      </c>
      <c r="D14" s="633"/>
      <c r="E14" s="633"/>
      <c r="F14" s="634"/>
      <c r="G14" s="137"/>
      <c r="H14" s="137"/>
      <c r="I14" s="124"/>
      <c r="J14" s="125"/>
      <c r="K14" s="125"/>
      <c r="L14" s="136"/>
      <c r="M14" s="136"/>
      <c r="N14" s="125"/>
      <c r="O14" s="125"/>
      <c r="P14" s="125"/>
    </row>
    <row r="15" spans="1:16" ht="17.25" thickBot="1" x14ac:dyDescent="0.35">
      <c r="A15" s="638" t="s">
        <v>403</v>
      </c>
      <c r="B15" s="624"/>
      <c r="C15" s="639" t="s">
        <v>404</v>
      </c>
      <c r="D15" s="640"/>
      <c r="E15" s="640"/>
      <c r="F15" s="641"/>
      <c r="G15" s="137"/>
      <c r="H15" s="137"/>
      <c r="I15" s="124"/>
      <c r="J15" s="125"/>
      <c r="K15" s="125"/>
      <c r="L15" s="136"/>
      <c r="M15" s="136"/>
      <c r="N15" s="125"/>
      <c r="O15" s="125"/>
      <c r="P15" s="125"/>
    </row>
    <row r="16" spans="1:16" ht="17.25" thickBot="1" x14ac:dyDescent="0.35">
      <c r="A16" s="123"/>
      <c r="B16" s="124"/>
      <c r="C16" s="124"/>
      <c r="D16" s="124"/>
      <c r="E16" s="124"/>
      <c r="F16" s="124"/>
      <c r="G16" s="124"/>
      <c r="H16" s="124"/>
      <c r="I16" s="124"/>
      <c r="J16" s="125"/>
      <c r="K16" s="125"/>
      <c r="L16" s="125"/>
      <c r="M16" s="125"/>
      <c r="N16" s="125"/>
      <c r="O16" s="125"/>
      <c r="P16" s="125"/>
    </row>
    <row r="17" spans="1:16" ht="33" x14ac:dyDescent="0.2">
      <c r="A17" s="139" t="s">
        <v>405</v>
      </c>
      <c r="B17" s="642" t="s">
        <v>4</v>
      </c>
      <c r="C17" s="643"/>
      <c r="D17" s="643"/>
      <c r="E17" s="643"/>
      <c r="F17" s="643"/>
      <c r="G17" s="643"/>
      <c r="H17" s="643"/>
      <c r="I17" s="643"/>
      <c r="J17" s="140" t="s">
        <v>406</v>
      </c>
      <c r="K17" s="141" t="s">
        <v>407</v>
      </c>
      <c r="L17" s="140" t="s">
        <v>408</v>
      </c>
      <c r="M17" s="142" t="s">
        <v>409</v>
      </c>
      <c r="N17" s="140" t="s">
        <v>410</v>
      </c>
      <c r="O17" s="140" t="s">
        <v>411</v>
      </c>
      <c r="P17" s="143" t="s">
        <v>412</v>
      </c>
    </row>
    <row r="18" spans="1:16" ht="16.5" x14ac:dyDescent="0.3">
      <c r="A18" s="144">
        <v>1</v>
      </c>
      <c r="B18" s="615" t="s">
        <v>413</v>
      </c>
      <c r="C18" s="615"/>
      <c r="D18" s="615"/>
      <c r="E18" s="615"/>
      <c r="F18" s="615"/>
      <c r="G18" s="615"/>
      <c r="H18" s="615"/>
      <c r="I18" s="615"/>
      <c r="J18" s="145">
        <v>1.1000000000000001</v>
      </c>
      <c r="K18" s="145"/>
      <c r="L18" s="146">
        <f t="shared" ref="L18:L30" si="0">ROUND(J18*$L$6,0)</f>
        <v>36666</v>
      </c>
      <c r="M18" s="147">
        <f t="shared" ref="M18:M30" si="1">+L18*30</f>
        <v>1099980</v>
      </c>
      <c r="N18" s="146">
        <f>+(M18/30)*P8</f>
        <v>69126.409799999994</v>
      </c>
      <c r="O18" s="146">
        <f t="shared" ref="O18:O30" si="2">ROUND(L18/8,0)</f>
        <v>4583</v>
      </c>
      <c r="P18" s="147">
        <f t="shared" ref="P18:P30" si="3">ROUND(N18/8,0)</f>
        <v>8641</v>
      </c>
    </row>
    <row r="19" spans="1:16" ht="16.5" x14ac:dyDescent="0.3">
      <c r="A19" s="144">
        <f t="shared" ref="A19:A30" si="4">A18+1</f>
        <v>2</v>
      </c>
      <c r="B19" s="615" t="s">
        <v>414</v>
      </c>
      <c r="C19" s="615"/>
      <c r="D19" s="615"/>
      <c r="E19" s="615"/>
      <c r="F19" s="615"/>
      <c r="G19" s="615"/>
      <c r="H19" s="615"/>
      <c r="I19" s="615"/>
      <c r="J19" s="145">
        <v>1.9</v>
      </c>
      <c r="K19" s="145"/>
      <c r="L19" s="146">
        <f t="shared" si="0"/>
        <v>63333</v>
      </c>
      <c r="M19" s="147">
        <f t="shared" si="1"/>
        <v>1899990</v>
      </c>
      <c r="N19" s="146">
        <f>ROUND(L19*$P$8,0)</f>
        <v>119402</v>
      </c>
      <c r="O19" s="146">
        <f t="shared" si="2"/>
        <v>7917</v>
      </c>
      <c r="P19" s="147">
        <f t="shared" si="3"/>
        <v>14925</v>
      </c>
    </row>
    <row r="20" spans="1:16" ht="16.5" x14ac:dyDescent="0.3">
      <c r="A20" s="144">
        <f t="shared" si="4"/>
        <v>3</v>
      </c>
      <c r="B20" s="615" t="s">
        <v>415</v>
      </c>
      <c r="C20" s="615"/>
      <c r="D20" s="615"/>
      <c r="E20" s="615"/>
      <c r="F20" s="615"/>
      <c r="G20" s="615"/>
      <c r="H20" s="615"/>
      <c r="I20" s="615"/>
      <c r="J20" s="145">
        <v>1.4</v>
      </c>
      <c r="K20" s="145"/>
      <c r="L20" s="146">
        <f t="shared" si="0"/>
        <v>46666</v>
      </c>
      <c r="M20" s="147">
        <f t="shared" si="1"/>
        <v>1399980</v>
      </c>
      <c r="N20" s="146">
        <f>ROUND(L20*$P$8,0)</f>
        <v>87979</v>
      </c>
      <c r="O20" s="146">
        <f t="shared" si="2"/>
        <v>5833</v>
      </c>
      <c r="P20" s="147">
        <f t="shared" si="3"/>
        <v>10997</v>
      </c>
    </row>
    <row r="21" spans="1:16" ht="16.5" x14ac:dyDescent="0.3">
      <c r="A21" s="144">
        <f t="shared" si="4"/>
        <v>4</v>
      </c>
      <c r="B21" s="615" t="s">
        <v>416</v>
      </c>
      <c r="C21" s="615"/>
      <c r="D21" s="615"/>
      <c r="E21" s="615"/>
      <c r="F21" s="615"/>
      <c r="G21" s="615"/>
      <c r="H21" s="615"/>
      <c r="I21" s="615"/>
      <c r="J21" s="145">
        <v>2.2000000000000002</v>
      </c>
      <c r="K21" s="145"/>
      <c r="L21" s="146">
        <f t="shared" si="0"/>
        <v>73333</v>
      </c>
      <c r="M21" s="147">
        <f t="shared" si="1"/>
        <v>2199990</v>
      </c>
      <c r="N21" s="146">
        <f>ROUND(L21*P9,0)</f>
        <v>126727</v>
      </c>
      <c r="O21" s="146">
        <f t="shared" si="2"/>
        <v>9167</v>
      </c>
      <c r="P21" s="147">
        <f t="shared" si="3"/>
        <v>15841</v>
      </c>
    </row>
    <row r="22" spans="1:16" ht="16.5" x14ac:dyDescent="0.3">
      <c r="A22" s="144">
        <f t="shared" si="4"/>
        <v>5</v>
      </c>
      <c r="B22" s="615" t="s">
        <v>417</v>
      </c>
      <c r="C22" s="615"/>
      <c r="D22" s="615"/>
      <c r="E22" s="615"/>
      <c r="F22" s="615"/>
      <c r="G22" s="615"/>
      <c r="H22" s="615"/>
      <c r="I22" s="615"/>
      <c r="J22" s="145">
        <v>1.2</v>
      </c>
      <c r="K22" s="145"/>
      <c r="L22" s="146">
        <f t="shared" si="0"/>
        <v>40000</v>
      </c>
      <c r="M22" s="147">
        <f t="shared" si="1"/>
        <v>1200000</v>
      </c>
      <c r="N22" s="146">
        <f>ROUND(L22*$P$8,0)</f>
        <v>75412</v>
      </c>
      <c r="O22" s="146">
        <f t="shared" si="2"/>
        <v>5000</v>
      </c>
      <c r="P22" s="147">
        <f t="shared" si="3"/>
        <v>9427</v>
      </c>
    </row>
    <row r="23" spans="1:16" ht="16.5" x14ac:dyDescent="0.3">
      <c r="A23" s="144">
        <f t="shared" si="4"/>
        <v>6</v>
      </c>
      <c r="B23" s="615" t="s">
        <v>418</v>
      </c>
      <c r="C23" s="615"/>
      <c r="D23" s="615"/>
      <c r="E23" s="615"/>
      <c r="F23" s="615"/>
      <c r="G23" s="615"/>
      <c r="H23" s="615"/>
      <c r="I23" s="615"/>
      <c r="J23" s="145">
        <v>1.8</v>
      </c>
      <c r="K23" s="145"/>
      <c r="L23" s="146">
        <f t="shared" si="0"/>
        <v>59999</v>
      </c>
      <c r="M23" s="147">
        <f t="shared" si="1"/>
        <v>1799970</v>
      </c>
      <c r="N23" s="146">
        <f>ROUND(L23*$P$8,0)</f>
        <v>113116</v>
      </c>
      <c r="O23" s="146">
        <f t="shared" si="2"/>
        <v>7500</v>
      </c>
      <c r="P23" s="147">
        <f t="shared" si="3"/>
        <v>14140</v>
      </c>
    </row>
    <row r="24" spans="1:16" ht="16.5" x14ac:dyDescent="0.3">
      <c r="A24" s="144">
        <f t="shared" si="4"/>
        <v>7</v>
      </c>
      <c r="B24" s="615" t="s">
        <v>419</v>
      </c>
      <c r="C24" s="615"/>
      <c r="D24" s="615"/>
      <c r="E24" s="615"/>
      <c r="F24" s="615"/>
      <c r="G24" s="615"/>
      <c r="H24" s="615"/>
      <c r="I24" s="615"/>
      <c r="J24" s="145">
        <v>1.3</v>
      </c>
      <c r="K24" s="145"/>
      <c r="L24" s="146">
        <f t="shared" si="0"/>
        <v>43333</v>
      </c>
      <c r="M24" s="147">
        <f t="shared" si="1"/>
        <v>1299990</v>
      </c>
      <c r="N24" s="146">
        <f>ROUND(L24*$P$8,0)</f>
        <v>81696</v>
      </c>
      <c r="O24" s="146">
        <f t="shared" si="2"/>
        <v>5417</v>
      </c>
      <c r="P24" s="147">
        <f t="shared" si="3"/>
        <v>10212</v>
      </c>
    </row>
    <row r="25" spans="1:16" ht="16.5" x14ac:dyDescent="0.3">
      <c r="A25" s="144">
        <f t="shared" si="4"/>
        <v>8</v>
      </c>
      <c r="B25" s="615" t="s">
        <v>420</v>
      </c>
      <c r="C25" s="615"/>
      <c r="D25" s="615"/>
      <c r="E25" s="615"/>
      <c r="F25" s="615"/>
      <c r="G25" s="615"/>
      <c r="H25" s="615"/>
      <c r="I25" s="615"/>
      <c r="J25" s="145">
        <v>2</v>
      </c>
      <c r="K25" s="145"/>
      <c r="L25" s="146">
        <f t="shared" si="0"/>
        <v>66666</v>
      </c>
      <c r="M25" s="147">
        <f t="shared" si="1"/>
        <v>1999980</v>
      </c>
      <c r="N25" s="146">
        <f>ROUND(L25*$P$8,0)</f>
        <v>125685</v>
      </c>
      <c r="O25" s="146">
        <f t="shared" si="2"/>
        <v>8333</v>
      </c>
      <c r="P25" s="147">
        <f t="shared" si="3"/>
        <v>15711</v>
      </c>
    </row>
    <row r="26" spans="1:16" ht="16.5" x14ac:dyDescent="0.3">
      <c r="A26" s="144">
        <f t="shared" si="4"/>
        <v>9</v>
      </c>
      <c r="B26" s="615" t="s">
        <v>421</v>
      </c>
      <c r="C26" s="615"/>
      <c r="D26" s="615"/>
      <c r="E26" s="615"/>
      <c r="F26" s="615"/>
      <c r="G26" s="615"/>
      <c r="H26" s="615"/>
      <c r="I26" s="615"/>
      <c r="J26" s="145">
        <v>2.2999999999999998</v>
      </c>
      <c r="K26" s="145"/>
      <c r="L26" s="146">
        <f t="shared" si="0"/>
        <v>76666</v>
      </c>
      <c r="M26" s="147">
        <f t="shared" si="1"/>
        <v>2299980</v>
      </c>
      <c r="N26" s="146">
        <f>ROUND(L26*$P$9,0)</f>
        <v>132487</v>
      </c>
      <c r="O26" s="146">
        <f t="shared" si="2"/>
        <v>9583</v>
      </c>
      <c r="P26" s="147">
        <f t="shared" si="3"/>
        <v>16561</v>
      </c>
    </row>
    <row r="27" spans="1:16" ht="16.5" x14ac:dyDescent="0.3">
      <c r="A27" s="144">
        <f t="shared" si="4"/>
        <v>10</v>
      </c>
      <c r="B27" s="615" t="s">
        <v>422</v>
      </c>
      <c r="C27" s="615"/>
      <c r="D27" s="615"/>
      <c r="E27" s="615"/>
      <c r="F27" s="615"/>
      <c r="G27" s="615"/>
      <c r="H27" s="615"/>
      <c r="I27" s="615"/>
      <c r="J27" s="145">
        <v>2.5</v>
      </c>
      <c r="K27" s="145"/>
      <c r="L27" s="146">
        <f t="shared" si="0"/>
        <v>83333</v>
      </c>
      <c r="M27" s="147">
        <f t="shared" si="1"/>
        <v>2499990</v>
      </c>
      <c r="N27" s="146">
        <f>ROUND(L27*P9,0)</f>
        <v>144008</v>
      </c>
      <c r="O27" s="146">
        <f t="shared" si="2"/>
        <v>10417</v>
      </c>
      <c r="P27" s="147">
        <f t="shared" si="3"/>
        <v>18001</v>
      </c>
    </row>
    <row r="28" spans="1:16" ht="16.5" x14ac:dyDescent="0.3">
      <c r="A28" s="144">
        <f t="shared" si="4"/>
        <v>11</v>
      </c>
      <c r="B28" s="615" t="s">
        <v>423</v>
      </c>
      <c r="C28" s="615"/>
      <c r="D28" s="615"/>
      <c r="E28" s="615"/>
      <c r="F28" s="615"/>
      <c r="G28" s="615"/>
      <c r="H28" s="615"/>
      <c r="I28" s="615"/>
      <c r="J28" s="145">
        <v>2.5</v>
      </c>
      <c r="K28" s="145"/>
      <c r="L28" s="146">
        <f t="shared" si="0"/>
        <v>83333</v>
      </c>
      <c r="M28" s="147">
        <f t="shared" si="1"/>
        <v>2499990</v>
      </c>
      <c r="N28" s="146">
        <f>ROUND(L28*P9,0)</f>
        <v>144008</v>
      </c>
      <c r="O28" s="146">
        <f t="shared" si="2"/>
        <v>10417</v>
      </c>
      <c r="P28" s="147">
        <f t="shared" si="3"/>
        <v>18001</v>
      </c>
    </row>
    <row r="29" spans="1:16" ht="16.5" x14ac:dyDescent="0.3">
      <c r="A29" s="144">
        <f t="shared" si="4"/>
        <v>12</v>
      </c>
      <c r="B29" s="615" t="s">
        <v>424</v>
      </c>
      <c r="C29" s="615"/>
      <c r="D29" s="615"/>
      <c r="E29" s="615"/>
      <c r="F29" s="615"/>
      <c r="G29" s="615"/>
      <c r="H29" s="615"/>
      <c r="I29" s="615"/>
      <c r="J29" s="145">
        <v>1.9</v>
      </c>
      <c r="K29" s="145"/>
      <c r="L29" s="146">
        <f t="shared" si="0"/>
        <v>63333</v>
      </c>
      <c r="M29" s="147">
        <f t="shared" si="1"/>
        <v>1899990</v>
      </c>
      <c r="N29" s="146">
        <f>ROUND(L29*P8,0)</f>
        <v>119402</v>
      </c>
      <c r="O29" s="146">
        <f t="shared" si="2"/>
        <v>7917</v>
      </c>
      <c r="P29" s="147">
        <f t="shared" si="3"/>
        <v>14925</v>
      </c>
    </row>
    <row r="30" spans="1:16" ht="17.25" thickBot="1" x14ac:dyDescent="0.35">
      <c r="A30" s="148">
        <f t="shared" si="4"/>
        <v>13</v>
      </c>
      <c r="B30" s="626" t="s">
        <v>425</v>
      </c>
      <c r="C30" s="626"/>
      <c r="D30" s="626"/>
      <c r="E30" s="626"/>
      <c r="F30" s="626"/>
      <c r="G30" s="626"/>
      <c r="H30" s="626"/>
      <c r="I30" s="626"/>
      <c r="J30" s="149">
        <v>1.1000000000000001</v>
      </c>
      <c r="K30" s="149"/>
      <c r="L30" s="150">
        <f t="shared" si="0"/>
        <v>36666</v>
      </c>
      <c r="M30" s="151">
        <f t="shared" si="1"/>
        <v>1099980</v>
      </c>
      <c r="N30" s="150">
        <f>ROUND(L30*$P$8,0)</f>
        <v>69126</v>
      </c>
      <c r="O30" s="150">
        <f t="shared" si="2"/>
        <v>4583</v>
      </c>
      <c r="P30" s="151">
        <f t="shared" si="3"/>
        <v>8641</v>
      </c>
    </row>
    <row r="31" spans="1:16" ht="17.25" thickBot="1" x14ac:dyDescent="0.35">
      <c r="A31" s="123"/>
      <c r="B31" s="124"/>
      <c r="C31" s="124"/>
      <c r="D31" s="124"/>
      <c r="E31" s="124"/>
      <c r="F31" s="124"/>
      <c r="G31" s="124"/>
      <c r="H31" s="124"/>
      <c r="I31" s="124"/>
      <c r="J31" s="125"/>
      <c r="K31" s="125"/>
      <c r="L31" s="125"/>
      <c r="M31" s="125"/>
      <c r="N31" s="125"/>
      <c r="O31" s="125"/>
      <c r="P31" s="125"/>
    </row>
    <row r="32" spans="1:16" ht="16.5" x14ac:dyDescent="0.3">
      <c r="A32" s="616" t="s">
        <v>426</v>
      </c>
      <c r="B32" s="617"/>
      <c r="C32" s="617"/>
      <c r="D32" s="617"/>
      <c r="E32" s="617"/>
      <c r="F32" s="617"/>
      <c r="G32" s="617"/>
      <c r="H32" s="617"/>
      <c r="I32" s="617"/>
      <c r="J32" s="617"/>
      <c r="K32" s="617"/>
      <c r="L32" s="617"/>
      <c r="M32" s="617"/>
      <c r="N32" s="617"/>
      <c r="O32" s="617"/>
      <c r="P32" s="618"/>
    </row>
    <row r="33" spans="1:16" ht="16.5" x14ac:dyDescent="0.3">
      <c r="A33" s="152" t="s">
        <v>405</v>
      </c>
      <c r="B33" s="625" t="s">
        <v>427</v>
      </c>
      <c r="C33" s="625"/>
      <c r="D33" s="625"/>
      <c r="E33" s="625"/>
      <c r="F33" s="625"/>
      <c r="G33" s="153" t="s">
        <v>428</v>
      </c>
      <c r="H33" s="153" t="s">
        <v>429</v>
      </c>
      <c r="I33" s="153" t="s">
        <v>428</v>
      </c>
      <c r="J33" s="154" t="s">
        <v>430</v>
      </c>
      <c r="K33" s="154" t="s">
        <v>428</v>
      </c>
      <c r="L33" s="154" t="s">
        <v>431</v>
      </c>
      <c r="M33" s="154" t="s">
        <v>432</v>
      </c>
      <c r="N33" s="154"/>
      <c r="O33" s="154"/>
      <c r="P33" s="155" t="s">
        <v>433</v>
      </c>
    </row>
    <row r="34" spans="1:16" ht="16.5" x14ac:dyDescent="0.3">
      <c r="A34" s="144">
        <v>1</v>
      </c>
      <c r="B34" s="615" t="s">
        <v>434</v>
      </c>
      <c r="C34" s="615"/>
      <c r="D34" s="615"/>
      <c r="E34" s="615"/>
      <c r="F34" s="615"/>
      <c r="G34" s="156"/>
      <c r="H34" s="156"/>
      <c r="I34" s="157"/>
      <c r="J34" s="158"/>
      <c r="K34" s="158">
        <v>1</v>
      </c>
      <c r="L34" s="146">
        <f>+N18</f>
        <v>69126.409799999994</v>
      </c>
      <c r="M34" s="146">
        <f t="shared" ref="M34:M69" si="5">(G34*H34)+(I34*J34)+(K34*L34)</f>
        <v>69126.409799999994</v>
      </c>
      <c r="N34" s="159"/>
      <c r="O34" s="146"/>
      <c r="P34" s="160">
        <f t="shared" ref="P34:P69" si="6">+M34/8</f>
        <v>8640.8012249999992</v>
      </c>
    </row>
    <row r="35" spans="1:16" ht="16.5" x14ac:dyDescent="0.3">
      <c r="A35" s="144">
        <f>A34+1</f>
        <v>2</v>
      </c>
      <c r="B35" s="615" t="s">
        <v>435</v>
      </c>
      <c r="C35" s="615"/>
      <c r="D35" s="615"/>
      <c r="E35" s="615"/>
      <c r="F35" s="615"/>
      <c r="G35" s="156"/>
      <c r="H35" s="156"/>
      <c r="I35" s="157"/>
      <c r="J35" s="158"/>
      <c r="K35" s="158">
        <v>2</v>
      </c>
      <c r="L35" s="146">
        <f>+N18</f>
        <v>69126.409799999994</v>
      </c>
      <c r="M35" s="146">
        <f t="shared" si="5"/>
        <v>138252.81959999999</v>
      </c>
      <c r="N35" s="159"/>
      <c r="O35" s="146"/>
      <c r="P35" s="160">
        <f t="shared" si="6"/>
        <v>17281.602449999998</v>
      </c>
    </row>
    <row r="36" spans="1:16" ht="16.5" x14ac:dyDescent="0.3">
      <c r="A36" s="144">
        <f>A35+1</f>
        <v>3</v>
      </c>
      <c r="B36" s="615" t="s">
        <v>436</v>
      </c>
      <c r="C36" s="615"/>
      <c r="D36" s="615"/>
      <c r="E36" s="615"/>
      <c r="F36" s="615"/>
      <c r="G36" s="156"/>
      <c r="H36" s="156"/>
      <c r="I36" s="157"/>
      <c r="J36" s="158"/>
      <c r="K36" s="158">
        <v>3</v>
      </c>
      <c r="L36" s="146">
        <f>+N18</f>
        <v>69126.409799999994</v>
      </c>
      <c r="M36" s="146">
        <f t="shared" si="5"/>
        <v>207379.22939999998</v>
      </c>
      <c r="N36" s="159"/>
      <c r="O36" s="146"/>
      <c r="P36" s="160">
        <f t="shared" si="6"/>
        <v>25922.403674999998</v>
      </c>
    </row>
    <row r="37" spans="1:16" ht="16.5" x14ac:dyDescent="0.3">
      <c r="A37" s="144">
        <v>4</v>
      </c>
      <c r="B37" s="615" t="s">
        <v>437</v>
      </c>
      <c r="C37" s="615"/>
      <c r="D37" s="615"/>
      <c r="E37" s="615"/>
      <c r="F37" s="615"/>
      <c r="G37" s="156"/>
      <c r="H37" s="156"/>
      <c r="I37" s="157"/>
      <c r="J37" s="158"/>
      <c r="K37" s="158">
        <v>1</v>
      </c>
      <c r="L37" s="146">
        <f>+N20</f>
        <v>87979</v>
      </c>
      <c r="M37" s="146">
        <f t="shared" si="5"/>
        <v>87979</v>
      </c>
      <c r="N37" s="159"/>
      <c r="O37" s="146"/>
      <c r="P37" s="160">
        <f t="shared" si="6"/>
        <v>10997.375</v>
      </c>
    </row>
    <row r="38" spans="1:16" ht="16.5" x14ac:dyDescent="0.3">
      <c r="A38" s="144">
        <v>5</v>
      </c>
      <c r="B38" s="615" t="s">
        <v>438</v>
      </c>
      <c r="C38" s="615"/>
      <c r="D38" s="615"/>
      <c r="E38" s="615"/>
      <c r="F38" s="615"/>
      <c r="G38" s="156"/>
      <c r="H38" s="156"/>
      <c r="I38" s="157">
        <v>1</v>
      </c>
      <c r="J38" s="146">
        <f>+N19</f>
        <v>119402</v>
      </c>
      <c r="K38" s="158">
        <v>1</v>
      </c>
      <c r="L38" s="146">
        <f>+N18</f>
        <v>69126.409799999994</v>
      </c>
      <c r="M38" s="146">
        <f t="shared" si="5"/>
        <v>188528.40979999999</v>
      </c>
      <c r="N38" s="159"/>
      <c r="O38" s="146"/>
      <c r="P38" s="160">
        <f t="shared" si="6"/>
        <v>23566.051224999999</v>
      </c>
    </row>
    <row r="39" spans="1:16" ht="16.5" x14ac:dyDescent="0.3">
      <c r="A39" s="144">
        <v>6</v>
      </c>
      <c r="B39" s="615" t="s">
        <v>439</v>
      </c>
      <c r="C39" s="615"/>
      <c r="D39" s="615"/>
      <c r="E39" s="615"/>
      <c r="F39" s="615"/>
      <c r="G39" s="156"/>
      <c r="H39" s="156"/>
      <c r="I39" s="157">
        <v>1</v>
      </c>
      <c r="J39" s="146">
        <f>+N19</f>
        <v>119402</v>
      </c>
      <c r="K39" s="158">
        <v>2</v>
      </c>
      <c r="L39" s="146">
        <f>+N18</f>
        <v>69126.409799999994</v>
      </c>
      <c r="M39" s="146">
        <f t="shared" si="5"/>
        <v>257654.81959999999</v>
      </c>
      <c r="N39" s="159"/>
      <c r="O39" s="146"/>
      <c r="P39" s="160">
        <f t="shared" si="6"/>
        <v>32206.852449999998</v>
      </c>
    </row>
    <row r="40" spans="1:16" ht="16.5" x14ac:dyDescent="0.3">
      <c r="A40" s="144">
        <v>7</v>
      </c>
      <c r="B40" s="615" t="s">
        <v>440</v>
      </c>
      <c r="C40" s="615"/>
      <c r="D40" s="615"/>
      <c r="E40" s="615"/>
      <c r="F40" s="615"/>
      <c r="G40" s="156"/>
      <c r="H40" s="156"/>
      <c r="I40" s="157">
        <v>1</v>
      </c>
      <c r="J40" s="146">
        <f>+N19</f>
        <v>119402</v>
      </c>
      <c r="K40" s="158">
        <v>3</v>
      </c>
      <c r="L40" s="146">
        <f>+N18</f>
        <v>69126.409799999994</v>
      </c>
      <c r="M40" s="146">
        <f t="shared" si="5"/>
        <v>326781.22939999995</v>
      </c>
      <c r="N40" s="159"/>
      <c r="O40" s="146"/>
      <c r="P40" s="160">
        <f t="shared" si="6"/>
        <v>40847.653674999994</v>
      </c>
    </row>
    <row r="41" spans="1:16" ht="16.5" x14ac:dyDescent="0.3">
      <c r="A41" s="144">
        <v>8</v>
      </c>
      <c r="B41" s="615" t="s">
        <v>441</v>
      </c>
      <c r="C41" s="615"/>
      <c r="D41" s="615"/>
      <c r="E41" s="615"/>
      <c r="F41" s="615"/>
      <c r="G41" s="156"/>
      <c r="H41" s="156"/>
      <c r="I41" s="157">
        <v>1</v>
      </c>
      <c r="J41" s="146">
        <f>+N19</f>
        <v>119402</v>
      </c>
      <c r="K41" s="158">
        <v>4</v>
      </c>
      <c r="L41" s="146">
        <f>+N18</f>
        <v>69126.409799999994</v>
      </c>
      <c r="M41" s="146">
        <f t="shared" si="5"/>
        <v>395907.63919999998</v>
      </c>
      <c r="N41" s="159"/>
      <c r="O41" s="146"/>
      <c r="P41" s="160">
        <f t="shared" si="6"/>
        <v>49488.454899999997</v>
      </c>
    </row>
    <row r="42" spans="1:16" ht="16.5" x14ac:dyDescent="0.3">
      <c r="A42" s="144">
        <v>9</v>
      </c>
      <c r="B42" s="615" t="s">
        <v>442</v>
      </c>
      <c r="C42" s="615"/>
      <c r="D42" s="615"/>
      <c r="E42" s="615"/>
      <c r="F42" s="615"/>
      <c r="G42" s="156"/>
      <c r="H42" s="156"/>
      <c r="I42" s="157">
        <v>1</v>
      </c>
      <c r="J42" s="146">
        <f>+N19</f>
        <v>119402</v>
      </c>
      <c r="K42" s="158">
        <v>5</v>
      </c>
      <c r="L42" s="146">
        <f>+N18</f>
        <v>69126.409799999994</v>
      </c>
      <c r="M42" s="146">
        <f t="shared" si="5"/>
        <v>465034.049</v>
      </c>
      <c r="N42" s="159"/>
      <c r="O42" s="146"/>
      <c r="P42" s="160">
        <f t="shared" si="6"/>
        <v>58129.256125</v>
      </c>
    </row>
    <row r="43" spans="1:16" ht="16.5" x14ac:dyDescent="0.3">
      <c r="A43" s="144">
        <v>10</v>
      </c>
      <c r="B43" s="615" t="s">
        <v>443</v>
      </c>
      <c r="C43" s="615"/>
      <c r="D43" s="615"/>
      <c r="E43" s="615"/>
      <c r="F43" s="615"/>
      <c r="G43" s="156"/>
      <c r="H43" s="156"/>
      <c r="I43" s="157">
        <v>1</v>
      </c>
      <c r="J43" s="146">
        <f>+N19</f>
        <v>119402</v>
      </c>
      <c r="K43" s="158">
        <v>6</v>
      </c>
      <c r="L43" s="146">
        <f>+N18</f>
        <v>69126.409799999994</v>
      </c>
      <c r="M43" s="146">
        <f t="shared" si="5"/>
        <v>534160.45879999991</v>
      </c>
      <c r="N43" s="159"/>
      <c r="O43" s="146"/>
      <c r="P43" s="160">
        <f t="shared" si="6"/>
        <v>66770.057349999988</v>
      </c>
    </row>
    <row r="44" spans="1:16" ht="16.5" x14ac:dyDescent="0.3">
      <c r="A44" s="144">
        <v>11</v>
      </c>
      <c r="B44" s="615" t="s">
        <v>444</v>
      </c>
      <c r="C44" s="615"/>
      <c r="D44" s="615"/>
      <c r="E44" s="615"/>
      <c r="F44" s="615"/>
      <c r="G44" s="156">
        <v>1</v>
      </c>
      <c r="H44" s="161">
        <f>+N27</f>
        <v>144008</v>
      </c>
      <c r="I44" s="157">
        <v>1</v>
      </c>
      <c r="J44" s="146">
        <f>+N19</f>
        <v>119402</v>
      </c>
      <c r="K44" s="158">
        <v>1</v>
      </c>
      <c r="L44" s="146">
        <f>+N18</f>
        <v>69126.409799999994</v>
      </c>
      <c r="M44" s="146">
        <f t="shared" si="5"/>
        <v>332536.40980000002</v>
      </c>
      <c r="N44" s="159"/>
      <c r="O44" s="146"/>
      <c r="P44" s="160">
        <f t="shared" si="6"/>
        <v>41567.051225000003</v>
      </c>
    </row>
    <row r="45" spans="1:16" ht="16.5" x14ac:dyDescent="0.3">
      <c r="A45" s="144">
        <v>12</v>
      </c>
      <c r="B45" s="615" t="s">
        <v>445</v>
      </c>
      <c r="C45" s="615"/>
      <c r="D45" s="615"/>
      <c r="E45" s="615"/>
      <c r="F45" s="615"/>
      <c r="G45" s="156">
        <v>1</v>
      </c>
      <c r="H45" s="161">
        <f>+N28</f>
        <v>144008</v>
      </c>
      <c r="I45" s="157">
        <v>1</v>
      </c>
      <c r="J45" s="146">
        <f>+N19</f>
        <v>119402</v>
      </c>
      <c r="K45" s="158">
        <v>2</v>
      </c>
      <c r="L45" s="146">
        <f>N18</f>
        <v>69126.409799999994</v>
      </c>
      <c r="M45" s="146">
        <f t="shared" si="5"/>
        <v>401662.81959999999</v>
      </c>
      <c r="N45" s="159"/>
      <c r="O45" s="146"/>
      <c r="P45" s="160">
        <f t="shared" si="6"/>
        <v>50207.852449999998</v>
      </c>
    </row>
    <row r="46" spans="1:16" ht="16.5" x14ac:dyDescent="0.3">
      <c r="A46" s="144">
        <v>13</v>
      </c>
      <c r="B46" s="615" t="s">
        <v>446</v>
      </c>
      <c r="C46" s="615"/>
      <c r="D46" s="615"/>
      <c r="E46" s="615"/>
      <c r="F46" s="615"/>
      <c r="G46" s="156">
        <v>1</v>
      </c>
      <c r="H46" s="161">
        <f>+N28</f>
        <v>144008</v>
      </c>
      <c r="I46" s="157">
        <v>1</v>
      </c>
      <c r="J46" s="146">
        <f>+N19</f>
        <v>119402</v>
      </c>
      <c r="K46" s="158">
        <v>3</v>
      </c>
      <c r="L46" s="146">
        <f>+N18</f>
        <v>69126.409799999994</v>
      </c>
      <c r="M46" s="146">
        <f t="shared" si="5"/>
        <v>470789.22939999995</v>
      </c>
      <c r="N46" s="159"/>
      <c r="O46" s="146"/>
      <c r="P46" s="160">
        <f t="shared" si="6"/>
        <v>58848.653674999994</v>
      </c>
    </row>
    <row r="47" spans="1:16" ht="16.5" x14ac:dyDescent="0.3">
      <c r="A47" s="144">
        <v>14</v>
      </c>
      <c r="B47" s="615" t="s">
        <v>447</v>
      </c>
      <c r="C47" s="615"/>
      <c r="D47" s="615"/>
      <c r="E47" s="615"/>
      <c r="F47" s="615"/>
      <c r="G47" s="156">
        <v>1</v>
      </c>
      <c r="H47" s="161">
        <f>+N28</f>
        <v>144008</v>
      </c>
      <c r="I47" s="157">
        <v>1</v>
      </c>
      <c r="J47" s="146">
        <f>+N19</f>
        <v>119402</v>
      </c>
      <c r="K47" s="158">
        <v>4</v>
      </c>
      <c r="L47" s="146">
        <f>+N18</f>
        <v>69126.409799999994</v>
      </c>
      <c r="M47" s="146">
        <f t="shared" si="5"/>
        <v>539915.63919999998</v>
      </c>
      <c r="N47" s="159"/>
      <c r="O47" s="146"/>
      <c r="P47" s="160">
        <f t="shared" si="6"/>
        <v>67489.454899999997</v>
      </c>
    </row>
    <row r="48" spans="1:16" ht="16.5" x14ac:dyDescent="0.3">
      <c r="A48" s="144">
        <v>15</v>
      </c>
      <c r="B48" s="615" t="s">
        <v>448</v>
      </c>
      <c r="C48" s="615"/>
      <c r="D48" s="615"/>
      <c r="E48" s="615"/>
      <c r="F48" s="615"/>
      <c r="G48" s="156">
        <v>1</v>
      </c>
      <c r="H48" s="161">
        <f>+N28</f>
        <v>144008</v>
      </c>
      <c r="I48" s="157">
        <v>1</v>
      </c>
      <c r="J48" s="146">
        <f>+N19</f>
        <v>119402</v>
      </c>
      <c r="K48" s="158">
        <v>5</v>
      </c>
      <c r="L48" s="146">
        <f>+N18</f>
        <v>69126.409799999994</v>
      </c>
      <c r="M48" s="146">
        <f t="shared" si="5"/>
        <v>609042.049</v>
      </c>
      <c r="N48" s="159"/>
      <c r="O48" s="146"/>
      <c r="P48" s="160">
        <f t="shared" si="6"/>
        <v>76130.256125</v>
      </c>
    </row>
    <row r="49" spans="1:16" ht="16.5" x14ac:dyDescent="0.3">
      <c r="A49" s="144">
        <v>16</v>
      </c>
      <c r="B49" s="615" t="s">
        <v>449</v>
      </c>
      <c r="C49" s="615"/>
      <c r="D49" s="615"/>
      <c r="E49" s="615"/>
      <c r="F49" s="615"/>
      <c r="G49" s="156">
        <v>1</v>
      </c>
      <c r="H49" s="161">
        <f>+N28</f>
        <v>144008</v>
      </c>
      <c r="I49" s="157">
        <v>1</v>
      </c>
      <c r="J49" s="146">
        <f>+N19</f>
        <v>119402</v>
      </c>
      <c r="K49" s="158">
        <v>6</v>
      </c>
      <c r="L49" s="146">
        <f>+N18</f>
        <v>69126.409799999994</v>
      </c>
      <c r="M49" s="146">
        <f t="shared" si="5"/>
        <v>678168.45879999991</v>
      </c>
      <c r="N49" s="159"/>
      <c r="O49" s="146"/>
      <c r="P49" s="160">
        <f t="shared" si="6"/>
        <v>84771.057349999988</v>
      </c>
    </row>
    <row r="50" spans="1:16" ht="16.5" x14ac:dyDescent="0.3">
      <c r="A50" s="144">
        <v>17</v>
      </c>
      <c r="B50" s="615" t="s">
        <v>450</v>
      </c>
      <c r="C50" s="615"/>
      <c r="D50" s="615"/>
      <c r="E50" s="615"/>
      <c r="F50" s="615"/>
      <c r="G50" s="156">
        <v>1</v>
      </c>
      <c r="H50" s="161">
        <f>+N28</f>
        <v>144008</v>
      </c>
      <c r="I50" s="157">
        <v>2</v>
      </c>
      <c r="J50" s="146">
        <f>+N19</f>
        <v>119402</v>
      </c>
      <c r="K50" s="158">
        <v>4</v>
      </c>
      <c r="L50" s="146">
        <f>+N18</f>
        <v>69126.409799999994</v>
      </c>
      <c r="M50" s="146">
        <f t="shared" si="5"/>
        <v>659317.63919999998</v>
      </c>
      <c r="N50" s="159"/>
      <c r="O50" s="146"/>
      <c r="P50" s="160">
        <f t="shared" si="6"/>
        <v>82414.704899999997</v>
      </c>
    </row>
    <row r="51" spans="1:16" ht="16.5" x14ac:dyDescent="0.3">
      <c r="A51" s="144">
        <v>18</v>
      </c>
      <c r="B51" s="615" t="s">
        <v>451</v>
      </c>
      <c r="C51" s="615"/>
      <c r="D51" s="615"/>
      <c r="E51" s="615"/>
      <c r="F51" s="615"/>
      <c r="G51" s="156"/>
      <c r="H51" s="156"/>
      <c r="I51" s="157">
        <v>1</v>
      </c>
      <c r="J51" s="146">
        <f>+N21</f>
        <v>126727</v>
      </c>
      <c r="K51" s="158">
        <v>1</v>
      </c>
      <c r="L51" s="146">
        <f>+N20</f>
        <v>87979</v>
      </c>
      <c r="M51" s="146">
        <f t="shared" si="5"/>
        <v>214706</v>
      </c>
      <c r="N51" s="159"/>
      <c r="O51" s="146"/>
      <c r="P51" s="160">
        <f t="shared" si="6"/>
        <v>26838.25</v>
      </c>
    </row>
    <row r="52" spans="1:16" ht="16.5" x14ac:dyDescent="0.3">
      <c r="A52" s="144">
        <v>19</v>
      </c>
      <c r="B52" s="615" t="s">
        <v>452</v>
      </c>
      <c r="C52" s="615"/>
      <c r="D52" s="615"/>
      <c r="E52" s="615"/>
      <c r="F52" s="615"/>
      <c r="G52" s="156"/>
      <c r="H52" s="156"/>
      <c r="I52" s="157">
        <v>1</v>
      </c>
      <c r="J52" s="146">
        <f>+$N$21</f>
        <v>126727</v>
      </c>
      <c r="K52" s="158">
        <v>2</v>
      </c>
      <c r="L52" s="146">
        <f>+N20</f>
        <v>87979</v>
      </c>
      <c r="M52" s="146">
        <f t="shared" si="5"/>
        <v>302685</v>
      </c>
      <c r="N52" s="159"/>
      <c r="O52" s="146"/>
      <c r="P52" s="160">
        <f t="shared" si="6"/>
        <v>37835.625</v>
      </c>
    </row>
    <row r="53" spans="1:16" ht="16.5" x14ac:dyDescent="0.3">
      <c r="A53" s="144">
        <v>20</v>
      </c>
      <c r="B53" s="615" t="s">
        <v>453</v>
      </c>
      <c r="C53" s="615"/>
      <c r="D53" s="615"/>
      <c r="E53" s="615"/>
      <c r="F53" s="615"/>
      <c r="G53" s="156"/>
      <c r="H53" s="156"/>
      <c r="I53" s="157">
        <v>1</v>
      </c>
      <c r="J53" s="146">
        <f>+$N$21</f>
        <v>126727</v>
      </c>
      <c r="K53" s="158">
        <v>3</v>
      </c>
      <c r="L53" s="146">
        <f>+N20</f>
        <v>87979</v>
      </c>
      <c r="M53" s="146">
        <f t="shared" si="5"/>
        <v>390664</v>
      </c>
      <c r="N53" s="159"/>
      <c r="O53" s="146"/>
      <c r="P53" s="160">
        <f t="shared" si="6"/>
        <v>48833</v>
      </c>
    </row>
    <row r="54" spans="1:16" ht="16.5" x14ac:dyDescent="0.3">
      <c r="A54" s="144">
        <v>21</v>
      </c>
      <c r="B54" s="615" t="s">
        <v>454</v>
      </c>
      <c r="C54" s="615"/>
      <c r="D54" s="615"/>
      <c r="E54" s="615"/>
      <c r="F54" s="615"/>
      <c r="G54" s="156"/>
      <c r="H54" s="156"/>
      <c r="I54" s="157">
        <v>1</v>
      </c>
      <c r="J54" s="146">
        <f>+$N$21</f>
        <v>126727</v>
      </c>
      <c r="K54" s="158">
        <v>4</v>
      </c>
      <c r="L54" s="146">
        <f>+N20</f>
        <v>87979</v>
      </c>
      <c r="M54" s="146">
        <f t="shared" si="5"/>
        <v>478643</v>
      </c>
      <c r="N54" s="159"/>
      <c r="O54" s="146"/>
      <c r="P54" s="160">
        <f t="shared" si="6"/>
        <v>59830.375</v>
      </c>
    </row>
    <row r="55" spans="1:16" ht="16.5" x14ac:dyDescent="0.3">
      <c r="A55" s="144">
        <v>22</v>
      </c>
      <c r="B55" s="615" t="s">
        <v>455</v>
      </c>
      <c r="C55" s="615"/>
      <c r="D55" s="615"/>
      <c r="E55" s="615"/>
      <c r="F55" s="615"/>
      <c r="G55" s="156"/>
      <c r="H55" s="156"/>
      <c r="I55" s="157">
        <v>1</v>
      </c>
      <c r="J55" s="146">
        <f>+$N$21</f>
        <v>126727</v>
      </c>
      <c r="K55" s="158">
        <v>5</v>
      </c>
      <c r="L55" s="146">
        <f>+N20</f>
        <v>87979</v>
      </c>
      <c r="M55" s="146">
        <f t="shared" si="5"/>
        <v>566622</v>
      </c>
      <c r="N55" s="159"/>
      <c r="O55" s="146"/>
      <c r="P55" s="160">
        <f t="shared" si="6"/>
        <v>70827.75</v>
      </c>
    </row>
    <row r="56" spans="1:16" ht="16.5" x14ac:dyDescent="0.3">
      <c r="A56" s="144">
        <v>23</v>
      </c>
      <c r="B56" s="615" t="s">
        <v>456</v>
      </c>
      <c r="C56" s="615"/>
      <c r="D56" s="615"/>
      <c r="E56" s="615"/>
      <c r="F56" s="615"/>
      <c r="G56" s="156"/>
      <c r="H56" s="156"/>
      <c r="I56" s="157">
        <v>1</v>
      </c>
      <c r="J56" s="146">
        <f>+$N$23</f>
        <v>113116</v>
      </c>
      <c r="K56" s="158">
        <v>1</v>
      </c>
      <c r="L56" s="146">
        <f>+N22</f>
        <v>75412</v>
      </c>
      <c r="M56" s="146">
        <f t="shared" si="5"/>
        <v>188528</v>
      </c>
      <c r="N56" s="159"/>
      <c r="O56" s="146"/>
      <c r="P56" s="160">
        <f t="shared" si="6"/>
        <v>23566</v>
      </c>
    </row>
    <row r="57" spans="1:16" ht="16.5" x14ac:dyDescent="0.3">
      <c r="A57" s="144">
        <v>24</v>
      </c>
      <c r="B57" s="615" t="s">
        <v>457</v>
      </c>
      <c r="C57" s="615"/>
      <c r="D57" s="615"/>
      <c r="E57" s="615"/>
      <c r="F57" s="615"/>
      <c r="G57" s="156"/>
      <c r="H57" s="156"/>
      <c r="I57" s="157">
        <v>1</v>
      </c>
      <c r="J57" s="146">
        <f>+$N$23</f>
        <v>113116</v>
      </c>
      <c r="K57" s="158">
        <v>2</v>
      </c>
      <c r="L57" s="146">
        <f>+N22</f>
        <v>75412</v>
      </c>
      <c r="M57" s="146">
        <f t="shared" si="5"/>
        <v>263940</v>
      </c>
      <c r="N57" s="159"/>
      <c r="O57" s="146"/>
      <c r="P57" s="160">
        <f t="shared" si="6"/>
        <v>32992.5</v>
      </c>
    </row>
    <row r="58" spans="1:16" ht="16.5" x14ac:dyDescent="0.3">
      <c r="A58" s="144">
        <v>25</v>
      </c>
      <c r="B58" s="615" t="s">
        <v>458</v>
      </c>
      <c r="C58" s="615"/>
      <c r="D58" s="615"/>
      <c r="E58" s="615"/>
      <c r="F58" s="615"/>
      <c r="G58" s="156"/>
      <c r="H58" s="156"/>
      <c r="I58" s="157">
        <v>1</v>
      </c>
      <c r="J58" s="146">
        <f>+$N$23</f>
        <v>113116</v>
      </c>
      <c r="K58" s="158">
        <v>3</v>
      </c>
      <c r="L58" s="146">
        <f>+N22</f>
        <v>75412</v>
      </c>
      <c r="M58" s="146">
        <f t="shared" si="5"/>
        <v>339352</v>
      </c>
      <c r="N58" s="159"/>
      <c r="O58" s="146"/>
      <c r="P58" s="160">
        <f t="shared" si="6"/>
        <v>42419</v>
      </c>
    </row>
    <row r="59" spans="1:16" ht="16.5" x14ac:dyDescent="0.3">
      <c r="A59" s="144">
        <v>26</v>
      </c>
      <c r="B59" s="615" t="s">
        <v>459</v>
      </c>
      <c r="C59" s="615"/>
      <c r="D59" s="615"/>
      <c r="E59" s="615"/>
      <c r="F59" s="615"/>
      <c r="G59" s="156"/>
      <c r="H59" s="156"/>
      <c r="I59" s="157">
        <v>1</v>
      </c>
      <c r="J59" s="146">
        <f>+$N$23</f>
        <v>113116</v>
      </c>
      <c r="K59" s="158">
        <v>4</v>
      </c>
      <c r="L59" s="146">
        <f>+N22</f>
        <v>75412</v>
      </c>
      <c r="M59" s="146">
        <f t="shared" si="5"/>
        <v>414764</v>
      </c>
      <c r="N59" s="159"/>
      <c r="O59" s="146"/>
      <c r="P59" s="160">
        <f t="shared" si="6"/>
        <v>51845.5</v>
      </c>
    </row>
    <row r="60" spans="1:16" ht="16.5" x14ac:dyDescent="0.3">
      <c r="A60" s="144">
        <v>27</v>
      </c>
      <c r="B60" s="615" t="s">
        <v>460</v>
      </c>
      <c r="C60" s="615"/>
      <c r="D60" s="615"/>
      <c r="E60" s="615"/>
      <c r="F60" s="615"/>
      <c r="G60" s="156"/>
      <c r="H60" s="156"/>
      <c r="I60" s="157">
        <v>1</v>
      </c>
      <c r="J60" s="146">
        <f>+$N$25</f>
        <v>125685</v>
      </c>
      <c r="K60" s="158">
        <v>1</v>
      </c>
      <c r="L60" s="146">
        <f>+N24</f>
        <v>81696</v>
      </c>
      <c r="M60" s="146">
        <f t="shared" si="5"/>
        <v>207381</v>
      </c>
      <c r="N60" s="159"/>
      <c r="O60" s="146"/>
      <c r="P60" s="160">
        <f t="shared" si="6"/>
        <v>25922.625</v>
      </c>
    </row>
    <row r="61" spans="1:16" ht="16.5" x14ac:dyDescent="0.3">
      <c r="A61" s="144">
        <v>28</v>
      </c>
      <c r="B61" s="615" t="s">
        <v>461</v>
      </c>
      <c r="C61" s="615"/>
      <c r="D61" s="615"/>
      <c r="E61" s="615"/>
      <c r="F61" s="615"/>
      <c r="G61" s="156"/>
      <c r="H61" s="156"/>
      <c r="I61" s="157">
        <v>1</v>
      </c>
      <c r="J61" s="146">
        <f>+$N$25</f>
        <v>125685</v>
      </c>
      <c r="K61" s="158">
        <v>2</v>
      </c>
      <c r="L61" s="146">
        <f>+N24</f>
        <v>81696</v>
      </c>
      <c r="M61" s="146">
        <f t="shared" si="5"/>
        <v>289077</v>
      </c>
      <c r="N61" s="159"/>
      <c r="O61" s="146"/>
      <c r="P61" s="160">
        <f t="shared" si="6"/>
        <v>36134.625</v>
      </c>
    </row>
    <row r="62" spans="1:16" ht="16.5" x14ac:dyDescent="0.3">
      <c r="A62" s="144">
        <v>29</v>
      </c>
      <c r="B62" s="615" t="s">
        <v>462</v>
      </c>
      <c r="C62" s="615"/>
      <c r="D62" s="615"/>
      <c r="E62" s="615"/>
      <c r="F62" s="615"/>
      <c r="G62" s="156"/>
      <c r="H62" s="156"/>
      <c r="I62" s="157">
        <v>1</v>
      </c>
      <c r="J62" s="146">
        <f>+$N$25</f>
        <v>125685</v>
      </c>
      <c r="K62" s="158">
        <v>3</v>
      </c>
      <c r="L62" s="146">
        <f>+N24</f>
        <v>81696</v>
      </c>
      <c r="M62" s="146">
        <f t="shared" si="5"/>
        <v>370773</v>
      </c>
      <c r="N62" s="159"/>
      <c r="O62" s="146"/>
      <c r="P62" s="160">
        <f t="shared" si="6"/>
        <v>46346.625</v>
      </c>
    </row>
    <row r="63" spans="1:16" ht="16.5" x14ac:dyDescent="0.3">
      <c r="A63" s="144">
        <v>30</v>
      </c>
      <c r="B63" s="615" t="s">
        <v>463</v>
      </c>
      <c r="C63" s="615"/>
      <c r="D63" s="615"/>
      <c r="E63" s="615"/>
      <c r="F63" s="615"/>
      <c r="G63" s="156"/>
      <c r="H63" s="156"/>
      <c r="I63" s="157">
        <v>1</v>
      </c>
      <c r="J63" s="146">
        <f>+$N$25</f>
        <v>125685</v>
      </c>
      <c r="K63" s="158">
        <v>4</v>
      </c>
      <c r="L63" s="146">
        <f>+N24</f>
        <v>81696</v>
      </c>
      <c r="M63" s="146">
        <f t="shared" si="5"/>
        <v>452469</v>
      </c>
      <c r="N63" s="159"/>
      <c r="O63" s="146"/>
      <c r="P63" s="160">
        <f t="shared" si="6"/>
        <v>56558.625</v>
      </c>
    </row>
    <row r="64" spans="1:16" ht="16.5" x14ac:dyDescent="0.3">
      <c r="A64" s="144">
        <v>31</v>
      </c>
      <c r="B64" s="615" t="s">
        <v>464</v>
      </c>
      <c r="C64" s="615"/>
      <c r="D64" s="615"/>
      <c r="E64" s="615"/>
      <c r="F64" s="615"/>
      <c r="G64" s="156">
        <v>1</v>
      </c>
      <c r="H64" s="161">
        <f>+N27</f>
        <v>144008</v>
      </c>
      <c r="I64" s="157">
        <v>1</v>
      </c>
      <c r="J64" s="146">
        <f>+N25</f>
        <v>125685</v>
      </c>
      <c r="K64" s="158">
        <v>3</v>
      </c>
      <c r="L64" s="146">
        <f>+N24</f>
        <v>81696</v>
      </c>
      <c r="M64" s="146">
        <f t="shared" si="5"/>
        <v>514781</v>
      </c>
      <c r="N64" s="159"/>
      <c r="O64" s="146"/>
      <c r="P64" s="160">
        <f t="shared" si="6"/>
        <v>64347.625</v>
      </c>
    </row>
    <row r="65" spans="1:16" ht="16.5" x14ac:dyDescent="0.3">
      <c r="A65" s="144">
        <v>32</v>
      </c>
      <c r="B65" s="615" t="s">
        <v>465</v>
      </c>
      <c r="C65" s="615"/>
      <c r="D65" s="615"/>
      <c r="E65" s="615"/>
      <c r="F65" s="615"/>
      <c r="G65" s="156"/>
      <c r="H65" s="161"/>
      <c r="I65" s="157">
        <v>1</v>
      </c>
      <c r="J65" s="146">
        <f>+N26</f>
        <v>132487</v>
      </c>
      <c r="K65" s="158">
        <v>4</v>
      </c>
      <c r="L65" s="146">
        <f>+N18</f>
        <v>69126.409799999994</v>
      </c>
      <c r="M65" s="146">
        <f t="shared" si="5"/>
        <v>408992.63919999998</v>
      </c>
      <c r="N65" s="159"/>
      <c r="O65" s="146"/>
      <c r="P65" s="160">
        <f t="shared" si="6"/>
        <v>51124.079899999997</v>
      </c>
    </row>
    <row r="66" spans="1:16" ht="16.5" x14ac:dyDescent="0.3">
      <c r="A66" s="144">
        <v>33</v>
      </c>
      <c r="B66" s="615" t="s">
        <v>466</v>
      </c>
      <c r="C66" s="615"/>
      <c r="D66" s="615"/>
      <c r="E66" s="615"/>
      <c r="F66" s="615"/>
      <c r="G66" s="156"/>
      <c r="H66" s="156"/>
      <c r="I66" s="157">
        <v>1</v>
      </c>
      <c r="J66" s="146">
        <f>+N19</f>
        <v>119402</v>
      </c>
      <c r="K66" s="158"/>
      <c r="L66" s="146"/>
      <c r="M66" s="146">
        <f t="shared" si="5"/>
        <v>119402</v>
      </c>
      <c r="N66" s="159"/>
      <c r="O66" s="146"/>
      <c r="P66" s="160">
        <f t="shared" si="6"/>
        <v>14925.25</v>
      </c>
    </row>
    <row r="67" spans="1:16" ht="16.5" x14ac:dyDescent="0.3">
      <c r="A67" s="144">
        <v>34</v>
      </c>
      <c r="B67" s="615" t="s">
        <v>467</v>
      </c>
      <c r="C67" s="615"/>
      <c r="D67" s="615"/>
      <c r="E67" s="615"/>
      <c r="F67" s="615"/>
      <c r="G67" s="156"/>
      <c r="H67" s="156"/>
      <c r="I67" s="157">
        <v>1</v>
      </c>
      <c r="J67" s="146">
        <f>+N21</f>
        <v>126727</v>
      </c>
      <c r="K67" s="158"/>
      <c r="L67" s="146"/>
      <c r="M67" s="146">
        <f t="shared" si="5"/>
        <v>126727</v>
      </c>
      <c r="N67" s="159"/>
      <c r="O67" s="146"/>
      <c r="P67" s="160">
        <f t="shared" si="6"/>
        <v>15840.875</v>
      </c>
    </row>
    <row r="68" spans="1:16" ht="16.5" x14ac:dyDescent="0.3">
      <c r="A68" s="144">
        <v>35</v>
      </c>
      <c r="B68" s="615" t="s">
        <v>468</v>
      </c>
      <c r="C68" s="615"/>
      <c r="D68" s="615"/>
      <c r="E68" s="615"/>
      <c r="F68" s="615"/>
      <c r="G68" s="156"/>
      <c r="H68" s="156"/>
      <c r="I68" s="157">
        <v>1</v>
      </c>
      <c r="J68" s="146">
        <f>+N23</f>
        <v>113116</v>
      </c>
      <c r="K68" s="158"/>
      <c r="L68" s="146"/>
      <c r="M68" s="146">
        <f t="shared" si="5"/>
        <v>113116</v>
      </c>
      <c r="N68" s="159"/>
      <c r="O68" s="146"/>
      <c r="P68" s="160">
        <f t="shared" si="6"/>
        <v>14139.5</v>
      </c>
    </row>
    <row r="69" spans="1:16" ht="16.5" x14ac:dyDescent="0.3">
      <c r="A69" s="144">
        <v>36</v>
      </c>
      <c r="B69" s="615" t="s">
        <v>469</v>
      </c>
      <c r="C69" s="615"/>
      <c r="D69" s="615"/>
      <c r="E69" s="615"/>
      <c r="F69" s="615"/>
      <c r="G69" s="156"/>
      <c r="H69" s="156"/>
      <c r="I69" s="157">
        <v>1</v>
      </c>
      <c r="J69" s="146">
        <f>+N25</f>
        <v>125685</v>
      </c>
      <c r="K69" s="158"/>
      <c r="L69" s="146"/>
      <c r="M69" s="146">
        <f t="shared" si="5"/>
        <v>125685</v>
      </c>
      <c r="N69" s="159"/>
      <c r="O69" s="146"/>
      <c r="P69" s="160">
        <f t="shared" si="6"/>
        <v>15710.625</v>
      </c>
    </row>
    <row r="70" spans="1:16" ht="17.25" thickBot="1" x14ac:dyDescent="0.35">
      <c r="A70" s="123"/>
      <c r="B70" s="123"/>
      <c r="C70" s="123"/>
      <c r="D70" s="123"/>
      <c r="E70" s="123"/>
      <c r="F70" s="123"/>
      <c r="G70" s="123"/>
      <c r="H70" s="123"/>
      <c r="I70" s="123"/>
      <c r="J70" s="125"/>
      <c r="K70" s="125"/>
      <c r="L70" s="162"/>
      <c r="M70" s="162"/>
      <c r="N70" s="162"/>
      <c r="O70" s="125"/>
      <c r="P70" s="162"/>
    </row>
    <row r="71" spans="1:16" ht="16.5" x14ac:dyDescent="0.3">
      <c r="A71" s="616" t="s">
        <v>470</v>
      </c>
      <c r="B71" s="617"/>
      <c r="C71" s="617"/>
      <c r="D71" s="617"/>
      <c r="E71" s="617"/>
      <c r="F71" s="617"/>
      <c r="G71" s="617"/>
      <c r="H71" s="617"/>
      <c r="I71" s="617"/>
      <c r="J71" s="617"/>
      <c r="K71" s="617"/>
      <c r="L71" s="617"/>
      <c r="M71" s="617"/>
      <c r="N71" s="617"/>
      <c r="O71" s="617"/>
      <c r="P71" s="618"/>
    </row>
    <row r="72" spans="1:16" ht="16.5" x14ac:dyDescent="0.3">
      <c r="A72" s="152" t="s">
        <v>405</v>
      </c>
      <c r="B72" s="619" t="s">
        <v>427</v>
      </c>
      <c r="C72" s="620"/>
      <c r="D72" s="620"/>
      <c r="E72" s="620"/>
      <c r="F72" s="621"/>
      <c r="G72" s="153" t="s">
        <v>428</v>
      </c>
      <c r="H72" s="163" t="s">
        <v>471</v>
      </c>
      <c r="I72" s="153" t="s">
        <v>428</v>
      </c>
      <c r="J72" s="164" t="s">
        <v>472</v>
      </c>
      <c r="K72" s="154" t="s">
        <v>428</v>
      </c>
      <c r="L72" s="163" t="s">
        <v>473</v>
      </c>
      <c r="M72" s="163" t="s">
        <v>474</v>
      </c>
      <c r="N72" s="163" t="s">
        <v>475</v>
      </c>
      <c r="O72" s="154"/>
      <c r="P72" s="155" t="s">
        <v>433</v>
      </c>
    </row>
    <row r="73" spans="1:16" ht="17.25" thickBot="1" x14ac:dyDescent="0.35">
      <c r="A73" s="148">
        <v>35</v>
      </c>
      <c r="B73" s="622" t="s">
        <v>476</v>
      </c>
      <c r="C73" s="623"/>
      <c r="D73" s="623"/>
      <c r="E73" s="623"/>
      <c r="F73" s="624"/>
      <c r="G73" s="165">
        <v>1</v>
      </c>
      <c r="H73" s="166">
        <f>+N28</f>
        <v>144008</v>
      </c>
      <c r="I73" s="167">
        <v>1</v>
      </c>
      <c r="J73" s="168">
        <f>+N29</f>
        <v>119402</v>
      </c>
      <c r="K73" s="169">
        <v>1</v>
      </c>
      <c r="L73" s="168">
        <f>+N30</f>
        <v>69126</v>
      </c>
      <c r="M73" s="168">
        <f>(G73*H73)+(I73*J73)+(K73*L73)</f>
        <v>332536</v>
      </c>
      <c r="N73" s="170">
        <f>M73</f>
        <v>332536</v>
      </c>
      <c r="O73" s="150"/>
      <c r="P73" s="171">
        <f>+N73/8</f>
        <v>41567</v>
      </c>
    </row>
    <row r="75" spans="1:16" x14ac:dyDescent="0.2">
      <c r="J75" s="172"/>
    </row>
    <row r="78" spans="1:16" x14ac:dyDescent="0.2">
      <c r="M78" s="173"/>
    </row>
    <row r="230" spans="2:2" x14ac:dyDescent="0.2">
      <c r="B230" s="64"/>
    </row>
  </sheetData>
  <mergeCells count="77">
    <mergeCell ref="A10:F10"/>
    <mergeCell ref="A1:E3"/>
    <mergeCell ref="F1:N1"/>
    <mergeCell ref="O1:P3"/>
    <mergeCell ref="F2:N2"/>
    <mergeCell ref="F3:N3"/>
    <mergeCell ref="A4:P4"/>
    <mergeCell ref="A6:E6"/>
    <mergeCell ref="J6:K6"/>
    <mergeCell ref="N8:O8"/>
    <mergeCell ref="A9:F9"/>
    <mergeCell ref="N9:O9"/>
    <mergeCell ref="B18:I18"/>
    <mergeCell ref="A11:B11"/>
    <mergeCell ref="C11:F11"/>
    <mergeCell ref="A12:B12"/>
    <mergeCell ref="C12:F12"/>
    <mergeCell ref="A13:B13"/>
    <mergeCell ref="C13:F13"/>
    <mergeCell ref="A14:B14"/>
    <mergeCell ref="C14:F14"/>
    <mergeCell ref="A15:B15"/>
    <mergeCell ref="C15:F15"/>
    <mergeCell ref="B17:I17"/>
    <mergeCell ref="B30:I30"/>
    <mergeCell ref="B19:I19"/>
    <mergeCell ref="B20:I20"/>
    <mergeCell ref="B21:I21"/>
    <mergeCell ref="B22:I22"/>
    <mergeCell ref="B23:I23"/>
    <mergeCell ref="B24:I24"/>
    <mergeCell ref="B25:I25"/>
    <mergeCell ref="B26:I26"/>
    <mergeCell ref="B27:I27"/>
    <mergeCell ref="B28:I28"/>
    <mergeCell ref="B29:I29"/>
    <mergeCell ref="B43:F43"/>
    <mergeCell ref="A32:P32"/>
    <mergeCell ref="B33:F33"/>
    <mergeCell ref="B34:F34"/>
    <mergeCell ref="B35:F35"/>
    <mergeCell ref="B36:F36"/>
    <mergeCell ref="B37:F37"/>
    <mergeCell ref="B38:F38"/>
    <mergeCell ref="B39:F39"/>
    <mergeCell ref="B40:F40"/>
    <mergeCell ref="B41:F41"/>
    <mergeCell ref="B42:F42"/>
    <mergeCell ref="B55:F55"/>
    <mergeCell ref="B44:F44"/>
    <mergeCell ref="B45:F45"/>
    <mergeCell ref="B46:F46"/>
    <mergeCell ref="B47:F47"/>
    <mergeCell ref="B48:F48"/>
    <mergeCell ref="B49:F49"/>
    <mergeCell ref="B50:F50"/>
    <mergeCell ref="B51:F51"/>
    <mergeCell ref="B52:F52"/>
    <mergeCell ref="B53:F53"/>
    <mergeCell ref="B54:F54"/>
    <mergeCell ref="B67:F67"/>
    <mergeCell ref="B56:F56"/>
    <mergeCell ref="B57:F57"/>
    <mergeCell ref="B58:F58"/>
    <mergeCell ref="B59:F59"/>
    <mergeCell ref="B60:F60"/>
    <mergeCell ref="B61:F61"/>
    <mergeCell ref="B62:F62"/>
    <mergeCell ref="B63:F63"/>
    <mergeCell ref="B64:F64"/>
    <mergeCell ref="B65:F65"/>
    <mergeCell ref="B66:F66"/>
    <mergeCell ref="B68:F68"/>
    <mergeCell ref="B69:F69"/>
    <mergeCell ref="A71:P71"/>
    <mergeCell ref="B72:F72"/>
    <mergeCell ref="B73:F73"/>
  </mergeCells>
  <printOptions horizontalCentered="1"/>
  <pageMargins left="0.25" right="0.25" top="0.75" bottom="0.75" header="0.3" footer="0.3"/>
  <pageSetup scale="38" orientation="landscape" r:id="rId1"/>
  <rowBreaks count="1" manualBreakCount="1">
    <brk id="41"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3D92F-49D0-4F91-BEA8-CFBC7167CBEA}">
  <sheetPr>
    <tabColor theme="5" tint="0.39997558519241921"/>
    <pageSetUpPr fitToPage="1"/>
  </sheetPr>
  <dimension ref="A1:L27"/>
  <sheetViews>
    <sheetView tabSelected="1" view="pageBreakPreview" topLeftCell="A10" zoomScaleNormal="100" zoomScaleSheetLayoutView="100" workbookViewId="0">
      <selection activeCell="B10" sqref="B10:J10"/>
    </sheetView>
  </sheetViews>
  <sheetFormatPr baseColWidth="10" defaultRowHeight="15" x14ac:dyDescent="0.25"/>
  <cols>
    <col min="3" max="3" width="16.7109375" customWidth="1"/>
    <col min="5" max="5" width="13.140625" bestFit="1" customWidth="1"/>
    <col min="6" max="6" width="16.5703125" customWidth="1"/>
    <col min="7" max="7" width="26" bestFit="1" customWidth="1"/>
    <col min="9" max="9" width="17.28515625" bestFit="1" customWidth="1"/>
    <col min="10" max="10" width="15" bestFit="1" customWidth="1"/>
    <col min="11" max="11" width="16.7109375" bestFit="1" customWidth="1"/>
  </cols>
  <sheetData>
    <row r="1" spans="1:11" ht="15.75" x14ac:dyDescent="0.25">
      <c r="A1" s="679" t="s">
        <v>0</v>
      </c>
      <c r="B1" s="679"/>
      <c r="C1" s="680" t="s">
        <v>527</v>
      </c>
      <c r="D1" s="681"/>
      <c r="E1" s="681"/>
      <c r="F1" s="681"/>
      <c r="G1" s="681"/>
      <c r="H1" s="681"/>
      <c r="I1" s="681"/>
      <c r="J1" s="682"/>
    </row>
    <row r="2" spans="1:11" ht="15.75" x14ac:dyDescent="0.25">
      <c r="A2" s="679" t="s">
        <v>1</v>
      </c>
      <c r="B2" s="679"/>
      <c r="C2" s="683" t="s">
        <v>2</v>
      </c>
      <c r="D2" s="683"/>
      <c r="E2" s="683"/>
      <c r="F2" s="683"/>
      <c r="G2" s="683"/>
      <c r="H2" s="683"/>
      <c r="I2" s="683"/>
      <c r="J2" s="683"/>
    </row>
    <row r="3" spans="1:11" ht="15.75" x14ac:dyDescent="0.25">
      <c r="A3" s="684"/>
      <c r="B3" s="685"/>
      <c r="C3" s="685"/>
      <c r="D3" s="685"/>
      <c r="E3" s="685"/>
      <c r="F3" s="685"/>
      <c r="G3" s="685"/>
      <c r="H3" s="685"/>
      <c r="I3" s="685"/>
      <c r="J3" s="686"/>
    </row>
    <row r="4" spans="1:11" ht="30.75" customHeight="1" x14ac:dyDescent="0.25">
      <c r="A4" s="306" t="s">
        <v>3</v>
      </c>
      <c r="B4" s="675" t="s">
        <v>538</v>
      </c>
      <c r="C4" s="675"/>
      <c r="D4" s="306" t="s">
        <v>6</v>
      </c>
      <c r="E4" s="307" t="s">
        <v>539</v>
      </c>
      <c r="F4" s="308" t="s">
        <v>540</v>
      </c>
      <c r="G4" s="308" t="s">
        <v>541</v>
      </c>
      <c r="H4" s="307" t="s">
        <v>542</v>
      </c>
      <c r="I4" s="306" t="s">
        <v>543</v>
      </c>
      <c r="J4" s="306" t="s">
        <v>48</v>
      </c>
    </row>
    <row r="5" spans="1:11" ht="31.5" customHeight="1" x14ac:dyDescent="0.25">
      <c r="A5" s="309" t="s">
        <v>544</v>
      </c>
      <c r="B5" s="688" t="s">
        <v>545</v>
      </c>
      <c r="C5" s="689"/>
      <c r="D5" s="690"/>
      <c r="E5" s="690"/>
      <c r="F5" s="690"/>
      <c r="G5" s="690"/>
      <c r="H5" s="690"/>
      <c r="I5" s="690"/>
      <c r="J5" s="691"/>
    </row>
    <row r="6" spans="1:11" ht="15.75" x14ac:dyDescent="0.25">
      <c r="A6" s="305" t="s">
        <v>546</v>
      </c>
      <c r="B6" s="692" t="s">
        <v>547</v>
      </c>
      <c r="C6" s="692"/>
      <c r="D6" s="310">
        <v>1</v>
      </c>
      <c r="E6" s="311">
        <v>950000</v>
      </c>
      <c r="F6" s="312">
        <v>1.92</v>
      </c>
      <c r="G6" s="311">
        <f>+E6*F6</f>
        <v>1824000</v>
      </c>
      <c r="H6" s="313">
        <v>1</v>
      </c>
      <c r="I6" s="314">
        <v>3.5</v>
      </c>
      <c r="J6" s="311">
        <f>+G6*H6*I6</f>
        <v>6384000</v>
      </c>
    </row>
    <row r="7" spans="1:11" ht="15.75" customHeight="1" x14ac:dyDescent="0.25">
      <c r="A7" s="305" t="s">
        <v>548</v>
      </c>
      <c r="B7" s="692" t="s">
        <v>549</v>
      </c>
      <c r="C7" s="692"/>
      <c r="D7" s="310">
        <v>1</v>
      </c>
      <c r="E7" s="311">
        <v>650000</v>
      </c>
      <c r="F7" s="312">
        <v>1.92</v>
      </c>
      <c r="G7" s="311">
        <f>+E7*F7</f>
        <v>1248000</v>
      </c>
      <c r="H7" s="313">
        <v>1</v>
      </c>
      <c r="I7" s="314">
        <v>3.5</v>
      </c>
      <c r="J7" s="311">
        <f>+G7*H7*I7</f>
        <v>4368000</v>
      </c>
    </row>
    <row r="8" spans="1:11" ht="15.75" x14ac:dyDescent="0.25">
      <c r="A8" s="693" t="s">
        <v>550</v>
      </c>
      <c r="B8" s="693"/>
      <c r="C8" s="693"/>
      <c r="D8" s="693"/>
      <c r="E8" s="693"/>
      <c r="F8" s="693"/>
      <c r="G8" s="693"/>
      <c r="H8" s="693"/>
      <c r="I8" s="693"/>
      <c r="J8" s="315">
        <f>+J6+J7</f>
        <v>10752000</v>
      </c>
    </row>
    <row r="9" spans="1:11" ht="15.75" x14ac:dyDescent="0.25">
      <c r="A9" s="329"/>
      <c r="B9" s="330"/>
      <c r="C9" s="330"/>
      <c r="D9" s="330"/>
      <c r="E9" s="330"/>
      <c r="F9" s="330"/>
      <c r="G9" s="330"/>
      <c r="H9" s="330"/>
      <c r="I9" s="330"/>
      <c r="J9" s="331"/>
    </row>
    <row r="10" spans="1:11" ht="15.75" x14ac:dyDescent="0.25">
      <c r="A10" s="309" t="s">
        <v>551</v>
      </c>
      <c r="B10" s="694" t="s">
        <v>552</v>
      </c>
      <c r="C10" s="694"/>
      <c r="D10" s="694"/>
      <c r="E10" s="694"/>
      <c r="F10" s="694"/>
      <c r="G10" s="694"/>
      <c r="H10" s="694"/>
      <c r="I10" s="694"/>
      <c r="J10" s="694"/>
    </row>
    <row r="11" spans="1:11" ht="15.75" x14ac:dyDescent="0.25">
      <c r="A11" s="309" t="s">
        <v>553</v>
      </c>
      <c r="B11" s="687" t="s">
        <v>566</v>
      </c>
      <c r="C11" s="687"/>
      <c r="D11" s="314">
        <v>1</v>
      </c>
      <c r="E11" s="316"/>
      <c r="F11" s="314"/>
      <c r="G11" s="311">
        <v>550000</v>
      </c>
      <c r="H11" s="313">
        <v>1</v>
      </c>
      <c r="I11" s="314">
        <v>3.5</v>
      </c>
      <c r="J11" s="311">
        <f>+D11*G11*H11*I11</f>
        <v>1925000</v>
      </c>
    </row>
    <row r="12" spans="1:11" ht="48" customHeight="1" x14ac:dyDescent="0.25">
      <c r="A12" s="309" t="s">
        <v>554</v>
      </c>
      <c r="B12" s="695" t="s">
        <v>555</v>
      </c>
      <c r="C12" s="696"/>
      <c r="D12" s="314">
        <v>2</v>
      </c>
      <c r="E12" s="316"/>
      <c r="F12" s="314"/>
      <c r="G12" s="311">
        <v>205000</v>
      </c>
      <c r="H12" s="313">
        <v>1</v>
      </c>
      <c r="I12" s="314">
        <v>3.5</v>
      </c>
      <c r="J12" s="311">
        <f>+D12*G12*H12*I12</f>
        <v>1435000</v>
      </c>
    </row>
    <row r="13" spans="1:11" ht="15.75" x14ac:dyDescent="0.25">
      <c r="A13" s="309" t="s">
        <v>556</v>
      </c>
      <c r="B13" s="687" t="s">
        <v>557</v>
      </c>
      <c r="C13" s="687"/>
      <c r="D13" s="314">
        <v>1</v>
      </c>
      <c r="E13" s="316"/>
      <c r="F13" s="314"/>
      <c r="G13" s="317">
        <v>100000</v>
      </c>
      <c r="H13" s="318">
        <v>1</v>
      </c>
      <c r="I13" s="319">
        <v>3.5</v>
      </c>
      <c r="J13" s="311">
        <f>+D13*G13*H13*I13</f>
        <v>350000</v>
      </c>
    </row>
    <row r="14" spans="1:11" ht="33" customHeight="1" x14ac:dyDescent="0.25">
      <c r="A14" s="309" t="s">
        <v>558</v>
      </c>
      <c r="B14" s="687" t="s">
        <v>559</v>
      </c>
      <c r="C14" s="687"/>
      <c r="D14" s="314">
        <v>1</v>
      </c>
      <c r="E14" s="316"/>
      <c r="F14" s="314"/>
      <c r="G14" s="317">
        <v>53047.428571428572</v>
      </c>
      <c r="H14" s="318">
        <v>1</v>
      </c>
      <c r="I14" s="319">
        <v>3.5</v>
      </c>
      <c r="J14" s="311">
        <f>+D14*G14*H14*I14</f>
        <v>185666</v>
      </c>
      <c r="K14" s="340"/>
    </row>
    <row r="15" spans="1:11" ht="15.75" x14ac:dyDescent="0.25">
      <c r="A15" s="309"/>
      <c r="B15" s="687"/>
      <c r="C15" s="687"/>
      <c r="D15" s="320"/>
      <c r="E15" s="320"/>
      <c r="F15" s="321"/>
      <c r="G15" s="322"/>
      <c r="H15" s="323"/>
      <c r="I15" s="323"/>
      <c r="J15" s="311"/>
    </row>
    <row r="16" spans="1:11" ht="15.75" x14ac:dyDescent="0.25">
      <c r="A16" s="697" t="s">
        <v>560</v>
      </c>
      <c r="B16" s="698"/>
      <c r="C16" s="698"/>
      <c r="D16" s="698"/>
      <c r="E16" s="698"/>
      <c r="F16" s="698"/>
      <c r="G16" s="698"/>
      <c r="H16" s="698"/>
      <c r="I16" s="699"/>
      <c r="J16" s="324">
        <f>+SUM(J11:J14)</f>
        <v>3895666</v>
      </c>
    </row>
    <row r="17" spans="1:12" ht="15.75" x14ac:dyDescent="0.25">
      <c r="A17" s="697" t="s">
        <v>561</v>
      </c>
      <c r="B17" s="698"/>
      <c r="C17" s="698"/>
      <c r="D17" s="698"/>
      <c r="E17" s="698"/>
      <c r="F17" s="698"/>
      <c r="G17" s="698"/>
      <c r="H17" s="698"/>
      <c r="I17" s="699"/>
      <c r="J17" s="324">
        <f>+J8+J16+84.5</f>
        <v>14647750.5</v>
      </c>
    </row>
    <row r="18" spans="1:12" ht="15.75" x14ac:dyDescent="0.25">
      <c r="A18" s="332"/>
      <c r="B18" s="333"/>
      <c r="C18" s="334"/>
      <c r="D18" s="334"/>
      <c r="E18" s="334"/>
      <c r="F18" s="334"/>
      <c r="G18" s="334"/>
      <c r="H18" s="334"/>
      <c r="I18" s="334"/>
      <c r="J18" s="335"/>
    </row>
    <row r="19" spans="1:12" ht="15.75" x14ac:dyDescent="0.25">
      <c r="A19" s="336"/>
      <c r="B19" s="337"/>
      <c r="C19" s="337"/>
      <c r="D19" s="337"/>
      <c r="E19" s="700" t="s">
        <v>562</v>
      </c>
      <c r="F19" s="700"/>
      <c r="G19" s="700"/>
      <c r="H19" s="700"/>
      <c r="I19" s="700"/>
      <c r="J19" s="325">
        <v>0.28999999999999998</v>
      </c>
    </row>
    <row r="20" spans="1:12" ht="15.75" x14ac:dyDescent="0.25">
      <c r="A20" s="336"/>
      <c r="B20" s="337"/>
      <c r="C20" s="337"/>
      <c r="D20" s="337"/>
      <c r="E20" s="700" t="s">
        <v>563</v>
      </c>
      <c r="F20" s="700"/>
      <c r="G20" s="700"/>
      <c r="H20" s="700"/>
      <c r="I20" s="700"/>
      <c r="J20" s="326">
        <f>+J17*J19</f>
        <v>4247847.6449999996</v>
      </c>
    </row>
    <row r="21" spans="1:12" ht="15.75" x14ac:dyDescent="0.25">
      <c r="A21" s="293"/>
      <c r="B21" s="294"/>
      <c r="C21" s="294"/>
      <c r="D21" s="294"/>
      <c r="E21" s="701" t="s">
        <v>564</v>
      </c>
      <c r="F21" s="701"/>
      <c r="G21" s="701"/>
      <c r="H21" s="701"/>
      <c r="I21" s="327">
        <v>0.19</v>
      </c>
      <c r="J21" s="328">
        <f>+(J17+J20)*0.19</f>
        <v>3590163.6475499999</v>
      </c>
    </row>
    <row r="22" spans="1:12" ht="15.75" x14ac:dyDescent="0.25">
      <c r="A22" s="293"/>
      <c r="B22" s="294"/>
      <c r="C22" s="294"/>
      <c r="D22" s="294"/>
      <c r="E22" s="675" t="s">
        <v>565</v>
      </c>
      <c r="F22" s="675"/>
      <c r="G22" s="675"/>
      <c r="H22" s="675"/>
      <c r="I22" s="675"/>
      <c r="J22" s="324">
        <f>+J17+J20+J21</f>
        <v>22485761.792549998</v>
      </c>
      <c r="K22" s="343">
        <v>22485734</v>
      </c>
      <c r="L22" s="340">
        <f>+K22-J22</f>
        <v>-27.79254999756813</v>
      </c>
    </row>
    <row r="23" spans="1:12" ht="15.75" x14ac:dyDescent="0.25">
      <c r="A23" s="293"/>
      <c r="B23" s="294"/>
      <c r="C23" s="294"/>
      <c r="D23" s="294"/>
      <c r="E23" s="294"/>
      <c r="F23" s="702"/>
      <c r="G23" s="702"/>
      <c r="H23" s="702"/>
      <c r="I23" s="19"/>
      <c r="J23" s="338"/>
    </row>
    <row r="24" spans="1:12" ht="15.75" x14ac:dyDescent="0.25">
      <c r="A24" s="293"/>
      <c r="B24" s="294"/>
      <c r="C24" s="294"/>
      <c r="D24" s="294"/>
      <c r="E24" s="294"/>
      <c r="F24" s="19"/>
      <c r="G24" s="19"/>
      <c r="H24" s="703"/>
      <c r="I24" s="703"/>
      <c r="J24" s="339"/>
    </row>
    <row r="25" spans="1:12" x14ac:dyDescent="0.25">
      <c r="A25" s="676" t="s">
        <v>50</v>
      </c>
      <c r="B25" s="677"/>
      <c r="C25" s="677"/>
      <c r="D25" s="677"/>
      <c r="E25" s="678"/>
      <c r="F25" s="344" t="s">
        <v>531</v>
      </c>
      <c r="G25" s="344"/>
      <c r="H25" s="344"/>
      <c r="I25" s="344"/>
      <c r="J25" s="344"/>
      <c r="K25" s="341"/>
      <c r="L25" s="341"/>
    </row>
    <row r="26" spans="1:12" x14ac:dyDescent="0.25">
      <c r="A26" s="676" t="s">
        <v>537</v>
      </c>
      <c r="B26" s="677"/>
      <c r="C26" s="677"/>
      <c r="D26" s="677"/>
      <c r="E26" s="678"/>
      <c r="F26" s="344" t="s">
        <v>532</v>
      </c>
      <c r="G26" s="344"/>
      <c r="H26" s="344"/>
      <c r="I26" s="344"/>
      <c r="J26" s="344"/>
      <c r="K26" s="342"/>
      <c r="L26" s="341"/>
    </row>
    <row r="27" spans="1:12" ht="15.75" thickBot="1" x14ac:dyDescent="0.3">
      <c r="A27" s="704" t="s">
        <v>26</v>
      </c>
      <c r="B27" s="705"/>
      <c r="C27" s="705"/>
      <c r="D27" s="705"/>
      <c r="E27" s="706"/>
      <c r="F27" s="344" t="s">
        <v>26</v>
      </c>
      <c r="G27" s="344"/>
      <c r="H27" s="344"/>
      <c r="I27" s="344"/>
      <c r="J27" s="344"/>
      <c r="K27" s="341"/>
      <c r="L27" s="341"/>
    </row>
  </sheetData>
  <mergeCells count="30">
    <mergeCell ref="A27:E27"/>
    <mergeCell ref="F25:J25"/>
    <mergeCell ref="F26:J26"/>
    <mergeCell ref="F27:J27"/>
    <mergeCell ref="E20:I20"/>
    <mergeCell ref="E21:H21"/>
    <mergeCell ref="E22:I22"/>
    <mergeCell ref="F23:H23"/>
    <mergeCell ref="H24:I24"/>
    <mergeCell ref="B14:C14"/>
    <mergeCell ref="B15:C15"/>
    <mergeCell ref="A16:I16"/>
    <mergeCell ref="A17:I17"/>
    <mergeCell ref="E19:I19"/>
    <mergeCell ref="B4:C4"/>
    <mergeCell ref="A25:E25"/>
    <mergeCell ref="A26:E26"/>
    <mergeCell ref="A1:B1"/>
    <mergeCell ref="C1:J1"/>
    <mergeCell ref="A2:B2"/>
    <mergeCell ref="C2:J2"/>
    <mergeCell ref="A3:J3"/>
    <mergeCell ref="B13:C13"/>
    <mergeCell ref="B5:J5"/>
    <mergeCell ref="B6:C6"/>
    <mergeCell ref="B7:C7"/>
    <mergeCell ref="A8:I8"/>
    <mergeCell ref="B10:J10"/>
    <mergeCell ref="B11:C11"/>
    <mergeCell ref="B12:C12"/>
  </mergeCells>
  <pageMargins left="0.7" right="0.7" top="0.75" bottom="0.75" header="0.3" footer="0.3"/>
  <pageSetup scale="81" fitToHeight="0" orientation="landscape" r:id="rId1"/>
  <colBreaks count="1" manualBreakCount="1">
    <brk id="10" max="1048575" man="1"/>
  </col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5CB7F-8566-4B5A-B241-C20CEADB8C28}">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21</vt:i4>
      </vt:variant>
    </vt:vector>
  </HeadingPairs>
  <TitlesOfParts>
    <vt:vector size="44" baseType="lpstr">
      <vt:lpstr>CANTIDADES</vt:lpstr>
      <vt:lpstr>PRESUPUESTO GENERAL HORNILLAS</vt:lpstr>
      <vt:lpstr>PTO HORNILLA</vt:lpstr>
      <vt:lpstr>1.1</vt:lpstr>
      <vt:lpstr>2.1</vt:lpstr>
      <vt:lpstr>2.2</vt:lpstr>
      <vt:lpstr>2.3</vt:lpstr>
      <vt:lpstr>2.4</vt:lpstr>
      <vt:lpstr>2.5</vt:lpstr>
      <vt:lpstr>2.6</vt:lpstr>
      <vt:lpstr>2.7</vt:lpstr>
      <vt:lpstr>2.8</vt:lpstr>
      <vt:lpstr>2.9</vt:lpstr>
      <vt:lpstr>2.10</vt:lpstr>
      <vt:lpstr>3.1</vt:lpstr>
      <vt:lpstr>3.2</vt:lpstr>
      <vt:lpstr>3.3</vt:lpstr>
      <vt:lpstr>MORTERO 1;4</vt:lpstr>
      <vt:lpstr>INSUMOS</vt:lpstr>
      <vt:lpstr>BASICOS</vt:lpstr>
      <vt:lpstr>M DE OBRA</vt:lpstr>
      <vt:lpstr>ANALISIS INTERVENTORIA</vt:lpstr>
      <vt:lpstr>Hoja2</vt:lpstr>
      <vt:lpstr>'PRESUPUESTO GENERAL HORNILLAS'!_Hlk108468297</vt:lpstr>
      <vt:lpstr>'PTO HORNILLA'!_Hlk108468297</vt:lpstr>
      <vt:lpstr>'1.1'!Área_de_impresión</vt:lpstr>
      <vt:lpstr>'2.1'!Área_de_impresión</vt:lpstr>
      <vt:lpstr>'2.10'!Área_de_impresión</vt:lpstr>
      <vt:lpstr>'2.2'!Área_de_impresión</vt:lpstr>
      <vt:lpstr>'2.3'!Área_de_impresión</vt:lpstr>
      <vt:lpstr>'2.4'!Área_de_impresión</vt:lpstr>
      <vt:lpstr>'2.5'!Área_de_impresión</vt:lpstr>
      <vt:lpstr>'2.6'!Área_de_impresión</vt:lpstr>
      <vt:lpstr>'2.7'!Área_de_impresión</vt:lpstr>
      <vt:lpstr>'2.8'!Área_de_impresión</vt:lpstr>
      <vt:lpstr>'2.9'!Área_de_impresión</vt:lpstr>
      <vt:lpstr>'3.1'!Área_de_impresión</vt:lpstr>
      <vt:lpstr>'3.2'!Área_de_impresión</vt:lpstr>
      <vt:lpstr>'3.3'!Área_de_impresión</vt:lpstr>
      <vt:lpstr>'ANALISIS INTERVENTORIA'!Área_de_impresión</vt:lpstr>
      <vt:lpstr>INSUMOS!Área_de_impresión</vt:lpstr>
      <vt:lpstr>'MORTERO 1;4'!Área_de_impresión</vt:lpstr>
      <vt:lpstr>'PRESUPUESTO GENERAL HORNILLAS'!Área_de_impresión</vt:lpstr>
      <vt:lpstr>'PTO HORNILLA'!Área_de_impresión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APY_OAGR</dc:creator>
  <cp:lastModifiedBy>victor javier rojas</cp:lastModifiedBy>
  <cp:lastPrinted>2022-09-30T20:52:02Z</cp:lastPrinted>
  <dcterms:created xsi:type="dcterms:W3CDTF">2022-08-31T21:31:58Z</dcterms:created>
  <dcterms:modified xsi:type="dcterms:W3CDTF">2022-09-30T21:09:31Z</dcterms:modified>
</cp:coreProperties>
</file>