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E:\Documents\2022\LPXX_22 MTTO CALIDAD HIDRICA LUISA LINA AGUSTIN\PRESUPUESTO MTTO CALIDAD HIDRICA 2\"/>
    </mc:Choice>
  </mc:AlternateContent>
  <xr:revisionPtr revIDLastSave="0" documentId="13_ncr:1_{25394D7A-C8C0-468A-8A1D-F59E59BD9365}" xr6:coauthVersionLast="47" xr6:coauthVersionMax="47" xr10:uidLastSave="{00000000-0000-0000-0000-000000000000}"/>
  <bookViews>
    <workbookView xWindow="-120" yWindow="-120" windowWidth="29040" windowHeight="15840" xr2:uid="{00000000-000D-0000-FFFF-FFFF00000000}"/>
  </bookViews>
  <sheets>
    <sheet name="PRESUPUESTO VALOR UNITARI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9" i="1" l="1"/>
  <c r="E49" i="1"/>
  <c r="E30" i="1"/>
  <c r="E31" i="1" l="1"/>
  <c r="E32" i="1" s="1"/>
  <c r="E50" i="1"/>
  <c r="E51" i="1" s="1"/>
  <c r="C136" i="1" s="1"/>
  <c r="E130" i="1"/>
  <c r="E131" i="1" s="1"/>
  <c r="C137" i="1" s="1"/>
  <c r="C135" i="1" l="1"/>
  <c r="C138" i="1" s="1"/>
  <c r="E132" i="1"/>
</calcChain>
</file>

<file path=xl/sharedStrings.xml><?xml version="1.0" encoding="utf-8"?>
<sst xmlns="http://schemas.openxmlformats.org/spreadsheetml/2006/main" count="224" uniqueCount="208">
  <si>
    <t>PRESUPUESTO VALOR UNITARIO</t>
  </si>
  <si>
    <t xml:space="preserve">OBJETO: REALIZAR EL MANTENIMIENTO Y VERIFICACIÓN DE LOS EQUIPOS PARA EL MONITOREO EN CAMPO Y MONITOREO AUTOMÁTICO DE LA CALIDAD HÍDRICA EN LAS CUENCAS DE LOS RÍOS BOGOTÁ, UBATÉ - SUÁREZ Y DEMÁS CUENCAS DE LA JURISDICCIÓN CAR. </t>
  </si>
  <si>
    <t xml:space="preserve">ÍTEM </t>
  </si>
  <si>
    <t>DESCRIPCIÓN</t>
  </si>
  <si>
    <t>CANTIDAD
(A)</t>
  </si>
  <si>
    <t>VALOR UNITARIO
(B)</t>
  </si>
  <si>
    <t>Mantenimiento preventivo y correctivo  Conductivimetro WTW (campo) con verificación</t>
  </si>
  <si>
    <t>Mantenimiento preventivo y correctivo de pHmetro WTW  (campo) con verificación</t>
  </si>
  <si>
    <t>Mantenimiento preventivo y correctivo de Oxímetro WTW  (campo) con verificación</t>
  </si>
  <si>
    <t>Mantenimiento preventivo y correctivo de Multiparamétrico WTW con verificación (incluye sonda de pH, OD, Conductividad y Turbidez) con verificación</t>
  </si>
  <si>
    <t>Mantenimiento preventivo y correctivo de Fotómetro portátil para medición de cloro libre, total y cianuro NFP12</t>
  </si>
  <si>
    <t>Equipo TetraCon® 325 marca WTW de Alemania</t>
  </si>
  <si>
    <t>Electrodo SenTix® 41 marca WTW de Alemania</t>
  </si>
  <si>
    <t>Solución buffer TEP 4 marca WTW de Alemania</t>
  </si>
  <si>
    <t>Solución buffer TEP 7 marca WTW de Alemania</t>
  </si>
  <si>
    <t>Solución buffer TEP 10 marca WTW de Alemania</t>
  </si>
  <si>
    <t xml:space="preserve"> KIT de repuestos ZBK 325 marca WTW de Alemania</t>
  </si>
  <si>
    <t>Teclado equipo portátil</t>
  </si>
  <si>
    <t>Equipo de mesa</t>
  </si>
  <si>
    <t>Filtro de interferencia para equipo PF12 PlUS</t>
  </si>
  <si>
    <t>Soluciones NANOTECK2.0 para fotómetro</t>
  </si>
  <si>
    <t xml:space="preserve">Soluciones NANOTURB </t>
  </si>
  <si>
    <t>Membranas para sonda de oxígeno FDO 925</t>
  </si>
  <si>
    <t>Estándares de turbiedad 124 y 1010</t>
  </si>
  <si>
    <t>Electrodo SenTix 940 IDS</t>
  </si>
  <si>
    <t>Equipo de celda de conductividad IDS</t>
  </si>
  <si>
    <t>Equipo de medición de conductividad TetraCon 925 IDS</t>
  </si>
  <si>
    <t>Equipo de medición de oxígeno FDO 925 IDS</t>
  </si>
  <si>
    <t>Kit de calibración de conductividad E-Trace</t>
  </si>
  <si>
    <t>Frascos de KCL-250</t>
  </si>
  <si>
    <t>SUBTOTAL GRUPO I</t>
  </si>
  <si>
    <t>IVA</t>
  </si>
  <si>
    <t>Mantenimiento preventivo y correctivo de Flowtracker marca Sontek (incluir cambio de baterías por recargables AA x 8 und y cargador )</t>
  </si>
  <si>
    <t>Mantenimiento preventivo y correctivo de Riversurveyor M9 Marca Sontek (incluir cambio de baterías por recargables AA x 32 und y cargador)</t>
  </si>
  <si>
    <t>Mantenimiento preventivo y correctivo de Bote a control remoto HQ40D para ADCP</t>
  </si>
  <si>
    <t>Mantenimiento preventivo y correctivo de Plataforma M9</t>
  </si>
  <si>
    <t>Mantenimiento preventivo y correctivo de Bote a control remoto Qboat</t>
  </si>
  <si>
    <t>Mantenimiento preventivo y correctivo de Velocimetro Radar Marca Viatronics</t>
  </si>
  <si>
    <t>Mantenimiento preventivo y correctivo de Cajas contadoras Hy Quest</t>
  </si>
  <si>
    <t>Mantenimiento preventivo y correctivo de Motores fuera de borda</t>
  </si>
  <si>
    <t>Mantenimiento preventivo y correctivo de equipos de Bote inflable zoom zodiac</t>
  </si>
  <si>
    <t xml:space="preserve">Mantenimiento preventivo y correctivo de equipos de Bote rigido para 4 personas (incluye remolque, carpa) </t>
  </si>
  <si>
    <t>Equipo bote a control remoto ARC Boat</t>
  </si>
  <si>
    <t>SUBTOTAL GRUPO II</t>
  </si>
  <si>
    <t>1. SERVICIOS DE MANTENIMIENTO PARA CADA UNA DE LAS ESTACIONES</t>
  </si>
  <si>
    <t>1.1 Mantenimiento Preventivo General</t>
  </si>
  <si>
    <t>1.1.1</t>
  </si>
  <si>
    <t>Mantenimiento preventivo de estaciones</t>
  </si>
  <si>
    <t>1.1.2</t>
  </si>
  <si>
    <t xml:space="preserve">Poda </t>
  </si>
  <si>
    <t>1.1.3</t>
  </si>
  <si>
    <t>Sistema de Comunicaciones y transferencia de datos</t>
  </si>
  <si>
    <t>CANTIDAD MESES
(A)</t>
  </si>
  <si>
    <t>VALOR MENSUAL
(C)</t>
  </si>
  <si>
    <t>1.1.4</t>
  </si>
  <si>
    <t>1.1.5</t>
  </si>
  <si>
    <t>Alquiler mensual de UNA (1) Motocicleta todo terreno, 200 cc en adelante con portaequipaje, modelo 2018 en adelante para comisión de campo (Incluye todos los costos de operación, mantenimiento y seguridad vial)para realizar las actividades de mantenimiento de la Red Automática de Monitoreo de la Calidad del Agua.</t>
  </si>
  <si>
    <t>1.1.6</t>
  </si>
  <si>
    <t>Bote Marca Zodiac - Modelo: Zoom 310 Solid 
Medida: 3,10 m x 1,55 m Eslora x Manga -  47 kg Peso
Para 4 personas</t>
  </si>
  <si>
    <t>1.1.7</t>
  </si>
  <si>
    <t>Sistema de auto lavado a todo costo con bomba tipo CIP</t>
  </si>
  <si>
    <t>1.1.8</t>
  </si>
  <si>
    <t>Candado en acero y zinc laminado, con gancho protegido, para uso externo y resistene a condiciones externas. Protección plática en el cuerpo y en el arco para prevenir la entrada de agua al mecanismo. Doble bloqueo con esfera e incluye 3 llaves.</t>
  </si>
  <si>
    <t>1.1.9</t>
  </si>
  <si>
    <t>Tanque IBC de 1000 litros, constituido por una jaula de acero galvanizado y un pallet que encierra un contenedor fabricado en polietileno de alta densidad.</t>
  </si>
  <si>
    <t>1.2 Mantenimiento Eléctrico Preventivo</t>
  </si>
  <si>
    <t>1.2.1</t>
  </si>
  <si>
    <t>Mantenimiento, adecuación, instalación y puesta en marcha del sistema electrico y otros derivados para el funcionamiento de la estación.</t>
  </si>
  <si>
    <t>1.2.2</t>
  </si>
  <si>
    <t>Panel solar policristalino (180watt, 24voltios).</t>
  </si>
  <si>
    <t>1.2.3</t>
  </si>
  <si>
    <t>Batería seca (12v, 55ah)</t>
  </si>
  <si>
    <t>1.2.4</t>
  </si>
  <si>
    <t>Antena amplificadora de señal GSM (tipo Yagi).</t>
  </si>
  <si>
    <t>1.2.5</t>
  </si>
  <si>
    <t>Mantenimiento, adecuación, puesta en marcha e integración al sistema de medición y trasmisión actual de la estación, de un automuestreador EFCON, garantizando su funcionamiento.</t>
  </si>
  <si>
    <t>1.2.6</t>
  </si>
  <si>
    <t>Modulo Multiparametrico MTX2020 3G completo, con puertos para conexión de sondas independientes para la medición de los siguientes parámetros; pH, conductividad eléctrica, oxigeno disuelto, temperatura, turbiedad, solidos suspendidos totales, amonio y nitratos; interface USB Ethernet memoria interna 525600 pares de datos, material ASA, protección IP66 y pantalla a color.</t>
  </si>
  <si>
    <t>1.2.7</t>
  </si>
  <si>
    <t>Pantalla a color compatible con el sistema multiparamétrico IQ-NET M-TC 2020 3G, configurable como controlador y con puerto USB.</t>
  </si>
  <si>
    <t>2. MANTENIMIENTO CORRECTIVO DE EQUIPOS CON BOLSA DE REPUESTOS</t>
  </si>
  <si>
    <t>Mantenimiento de la sonda para medición insitu de pH
Mantenimiento y verificación con estandares certificados de cada uno de los equipos, sondas y repuestos, o cambio de ser necesario.</t>
  </si>
  <si>
    <t>2.1.1</t>
  </si>
  <si>
    <t>Sonda para medición in situ de pH marca WTW referencia Sensolyt 700IQ, Sensor en acero inoxidable, protección intrínseca IP68, inmersión permanente, rango de medida de 0 a 14 unidades de pH, resolución 0.01pH.</t>
  </si>
  <si>
    <t>2.1.2</t>
  </si>
  <si>
    <t>Electrodo combinado de pH SensoLyt SEA marca WTW para sonda de referencia Sensolyt 700IQ.</t>
  </si>
  <si>
    <t>2.1.3</t>
  </si>
  <si>
    <t>Electrodo combinado de medición de ORP (potencial oxido reducción) SensoLyt PtA</t>
  </si>
  <si>
    <t>2.1.4</t>
  </si>
  <si>
    <t>Solución buffer para electrodos de pH SensoLyt 700 IQ WTW (pH4).</t>
  </si>
  <si>
    <t>2.1.5</t>
  </si>
  <si>
    <t>Solución buffer para electrodos de pH SensoLyt 700 IQ WTW (pH7).</t>
  </si>
  <si>
    <t>2.1.6</t>
  </si>
  <si>
    <t>Solución buffer para electrodos de pH SensoLyt 700 IQ WTW (pH10).</t>
  </si>
  <si>
    <t>2.1.7</t>
  </si>
  <si>
    <t>Solución KCl 0.01 mol/L, trazable a PTB/NIST.</t>
  </si>
  <si>
    <t>Mantenimiento de la sonda para medición insitu de Oxígeno Disuelto
Mantenimiento y verificación con estandares certificados de cada uno de los equipos, sondas y repuestos, o cambio de ser necesario.</t>
  </si>
  <si>
    <t>2.2.1</t>
  </si>
  <si>
    <t>Sensor óptico de oxigeno digital, con menor tiempo de respuesta, con tapa de membrana calibrada de fábrica SC-FDO® 701  para medición in situ de oxígeno disuelto marca WTW Sensor FDO 701 IQ,  rango de medida:0…20,00 mg/l (0…20,00 ppm), resolución: 0,01 mg/l (0,01 ppm), t90 (a 25 °C) &lt;60s t95 &lt;80 s, resistente  a la corrosión.</t>
  </si>
  <si>
    <t>2.2.2</t>
  </si>
  <si>
    <t>Membrana para sensor FDO 701 IQ, rango de medida: 0…20,00 mg/l (0…20,00 ppm), resolución: 0,01 mg/l (0,01 ppm), t90 (a 25 °C) &lt;60s t95 &lt;80 s.</t>
  </si>
  <si>
    <t>2.2.3</t>
  </si>
  <si>
    <t>Sensor electroquímico de oxigeno digital, con menor tiempo de respuesta,  para medición in situ de oxígeno disuelto marca WTW Sensor TriOxmatic® 701 IQ , Rango de medición: 0.00 ... 20.00 mg/l con resolución 0.01 mg/l, con t90: 30 s, resistente  a la corrosión.</t>
  </si>
  <si>
    <t>2.2.4</t>
  </si>
  <si>
    <t xml:space="preserve">Kit de mantenimiento para sonda de oxígeno Trioxmatic 701 IQ rango de medición de 0 a 20 mg/L. Incluye solución electrolítica (50ml), solución de limpieza (50ml), dos membranas de recambio WP25i de respuesta rápida t90: 180 s. y film de polishing del catodo marca WTW . </t>
  </si>
  <si>
    <t>Mantenimiento de la sonda para medición insitu de Conductividad Eléctrica
Mantenimiento y verificación con estandares certificados de cada uno de los equipos, sondas y repuestos, o cambio de ser necesario.</t>
  </si>
  <si>
    <t>2.3.1</t>
  </si>
  <si>
    <t>Sonda para medición in situ de conductividad eléctrica marca WTW referencia TetraCon 700 IQ, Sensor acero inoxidable, con 4 electrodos y sensor de temperatura integrado, rango de medida: 0 a 500 millisiemens, resolución: 0,1 microsiemens, protección IP 68.</t>
  </si>
  <si>
    <t>2.3.2</t>
  </si>
  <si>
    <t>Patrón de conductividad 1413 μs/cm (botella 500 mL), trazable a PTB/NIST.</t>
  </si>
  <si>
    <t>2.3.3</t>
  </si>
  <si>
    <t>Patrón de conductividad 5 µs/cm (botella 250 mL), trazable a PTB/NIST.</t>
  </si>
  <si>
    <t>2.3.4</t>
  </si>
  <si>
    <t>Patrón de conductividad 100 µs/cm (botella de 250 mL), trazable a PTB/NIST.</t>
  </si>
  <si>
    <t>Mantenimiento de la sonda para medición insitu de Turbiedad
Mantenimiento y verificación con estandares certificados de cada uno de los equipos, sondas y repuestos, o cambio de ser necesario.</t>
  </si>
  <si>
    <t>2.4.1</t>
  </si>
  <si>
    <t>Sonda para medición in situ de turbiedad marca WTW VisoTurb 700 IQ, sensor en acero inoxidable, principio de medición por infrarrojo, rango de medida: 0 ... 400 NTU, resolución de 1.</t>
  </si>
  <si>
    <t>Mantenimiento de la sonda para medición insitu de Sólidos Suspendidos Totales
Mantenimiento y verificación con estandares certificados de cada uno de los equipos, sondas y repuestos, o cambio de ser necesario.</t>
  </si>
  <si>
    <t>2.5.1</t>
  </si>
  <si>
    <t>Sonda para medición in situ de sólidos suspendidos totales marca WTW VisoLid 700 IQ, sensor para aguas residuales con limpiador ultrasónico, rango de medición: 0 ... 400.0 mg/l, resolución 0.1 mg/l.</t>
  </si>
  <si>
    <t>Mantenimiento de las sondas para medición insitu de Amonio, Nitrato, Cloruro y Potasio
Mantenimiento y verificación con estandares certificados de cada uno de los equipos, sondas y repuestos, o cambio de ser necesario.</t>
  </si>
  <si>
    <t>2.6.1</t>
  </si>
  <si>
    <t>Sonda para medición selectiva de iones de Amonio (NH4), nitrato libre de reactivos (NO3), con compensación automática de potasio (K) / cloruro (Cl) VARiON® Plus 700 IQ,  Rangos de medición: NH4: 0.1 ... 129.0 mg/l, resolución 0.1 mg/L; NO3:  0.5 ... 450.0 mg/l, resolución 0.5 mg/l, K: 0.1 ... 100.0 mg/l, resolución 0.1 mg/L y Cl: 0.1 ... 100.0 mg/l, resolución 0.1 mg/L.</t>
  </si>
  <si>
    <t>2.6.2</t>
  </si>
  <si>
    <t>Sonda para medición de amonio marca WTW  Ammolyt Plus 700 IQ, rango de medición  0.1 ... 100.0 mg/l; 0.1 … 100 mg/l / 0.1 mg/L NH4-N).</t>
  </si>
  <si>
    <t>2.6.3</t>
  </si>
  <si>
    <t>Sonda Nitralyt 700 IQ para medición selectiva de iones de nitratos y cloruros en agua cruda y residual para ser integrado al sistema multíparamétrico IQ SENSOR NET. No incluye electrodos de referencia, de nitrato ni de cloruro.
Metodo de medición electroquímica Rango de medición NO 3 -N: 1 ... 1000 mg / l / 1 mg / l; 0,1 ... 100,0 mg / l / 0,1 mg / l Precisión determinación ± 5% del valor medido ± 0,2 mg / l en soluciones estándar</t>
  </si>
  <si>
    <t>2.6.4</t>
  </si>
  <si>
    <t>Electrodo de Nitrato VARiON® Plus 700 IQ, Ref. NO3, marca WTW, rango de medición: 0.5 ... 450.0 mg/l, resolución 0.5 mg/L, t90&lt; 3 min.</t>
  </si>
  <si>
    <t>2.6.5</t>
  </si>
  <si>
    <t>Electrodo de Amonio VARiON® Plus 700 IQ, Ref. NH4, marca WTW, rango de medición: 0.1 ... 100.0 mg/L, t90&lt; 3 min. (NH4)</t>
  </si>
  <si>
    <t>2.6.6</t>
  </si>
  <si>
    <t>Electrodo de compensación VARiON® Plus 700 IQ de potasio (Rango de medición: 0.1 ... 100.0 mg/L, resolución 0.1 mg/L), t90&lt;
3 min.</t>
  </si>
  <si>
    <t>2.6.7</t>
  </si>
  <si>
    <t>Electrodo de compensación de Cloruro VARiON® Plus 700 IQ,rango de medición: 0.1 ... 100.0 mg/l, resolución 0.1 mg/L, t90&lt; 3 min.</t>
  </si>
  <si>
    <t>2.6.8</t>
  </si>
  <si>
    <t>Electrodo de referencia para sensores Varion700IQ/Nitraly700IQ/Ammolyt 700IQ, marca WTW compatible con sensor VARiON® Plus 700 IQ.</t>
  </si>
  <si>
    <t>Mantenimiento de Equipo Multiparamétrico digital para la medición de pH, conductividad eléctrica y oxígeno disuelto
Mantenimiento y verificación con estandares certificados de cada uno de los equipos, sondas y repuestos, o cambio de ser necesario.</t>
  </si>
  <si>
    <t>2.7.1</t>
  </si>
  <si>
    <t>Equipo Multiparamétrico digital para la medición de pH, conductividad eléctrica y oxígeno disuelto (tres parámetros simultáneamente con la sonda apropiada) de triple canal de entrada y visualización simultanea de los tres sensores conectados, pantalla gráfica a color incluyendo registro de datos e interfaces USB. Maletín de campo Con sensores, incluye QSC-Kit, manual de instrucciones, soporte, vaso de precipitados, tampón 4 y 7, 3 mol /L KCl, estándar de conductividad, CD-ROM, software de controlador para USB, baterías recargables, cable USB, fuente de alimentación, protector SM Pro.</t>
  </si>
  <si>
    <t>2.7.2</t>
  </si>
  <si>
    <t>Sondas de medición de pH, conductividad electrica, turbiedad y oxígeno disuelto. Compatibles con el equipo Multiparamétrico 3630. Sonda digital multiparámetro de tres canales para sensores IDS. Diseñada para mediciones de profundidad hasta 100 m, con sensor de presión incorporado. Preparada para medir el pH, la conductividad, turbiedad y oxígeno. Sonda con protector, peso, tapas de 49 protección para las entradas de los sensores y la salida de la sonda. Incluye manual de instrucciones, CD-ROM con software, cable de conexión de 1,5 m AS/IDS-1,5. Conjunto en un maletín de transporte que incluye SensoLyt® 900-P, TetraCon® 925-P, FDO® 925-P, accesorios. Necesita el Multi 3430/3630 IDS</t>
  </si>
  <si>
    <t>2.7.3</t>
  </si>
  <si>
    <t>Cable para conexión de sensores al equipo Multiparametrico longitud 40 metros</t>
  </si>
  <si>
    <t>Mantenimiento de Bomba Peristáltica</t>
  </si>
  <si>
    <t>2.8.1</t>
  </si>
  <si>
    <t>Manguera para bomba peristáltica Ragazzini.</t>
  </si>
  <si>
    <t>2.8.2</t>
  </si>
  <si>
    <t>Manguera alma de acero x 200 mts anticolapsible.</t>
  </si>
  <si>
    <t>2.8.3</t>
  </si>
  <si>
    <t>Grasa Rotho para bomba peristáltica</t>
  </si>
  <si>
    <t>2.8.4</t>
  </si>
  <si>
    <t>Flotador tipo bola-granada para acondicionamiento de manguera anticolapisble de 1/2" para toma de muestra</t>
  </si>
  <si>
    <t>2.8.5</t>
  </si>
  <si>
    <t xml:space="preserve">Adecuación, instalación y puesta en marcha del cambio del sistema de medición actual (Medición directa en el cuerpo hídrico TIPO 2) a sistema de medición en la estación con vaso de muestreo TIPO 1. </t>
  </si>
  <si>
    <t>Mantenimiento de sistema de medición de caudal</t>
  </si>
  <si>
    <t>2.9.1</t>
  </si>
  <si>
    <t>Sistema de medición de caudal en ríos (velocidad y nivel) Componentes: Rango 0,07-10 m, con 10 m de cable de interconexión, cable apantallado de 2 hilos, con compensación de temperatura (-40+100 ºC), protección IP68.</t>
  </si>
  <si>
    <t>2.10</t>
  </si>
  <si>
    <t>Mantenimiento de equipo Itox</t>
  </si>
  <si>
    <t>2.10.1</t>
  </si>
  <si>
    <t>Vibrio fischeri NRRL B-11177 Macherey-Nagel™  (2000 pruebas)</t>
  </si>
  <si>
    <t>2.10.2</t>
  </si>
  <si>
    <t>TOXtip Toxcontrol x 100 unidades</t>
  </si>
  <si>
    <t>2.10.3</t>
  </si>
  <si>
    <t>TOXtip syringes x 100 unidades</t>
  </si>
  <si>
    <t>2.10.4</t>
  </si>
  <si>
    <t>Service kit: Contains 1 set of tubing, tips and inserts</t>
  </si>
  <si>
    <t>2.10.5</t>
  </si>
  <si>
    <t>Culture flask 100 ml Part number: 04TCB102335</t>
  </si>
  <si>
    <t>2.10.6</t>
  </si>
  <si>
    <t>Stainless steel cap</t>
  </si>
  <si>
    <t>2.10.7</t>
  </si>
  <si>
    <t>TOXcontrol bacteria; Freeze dried luminescent bacteria for low toxicity (clean water) applications.</t>
  </si>
  <si>
    <t>Mantenimiento Estructural</t>
  </si>
  <si>
    <t>2.11.1</t>
  </si>
  <si>
    <t>Movimiento y adecuación para la reinstalación y puesta en marcha de una (1) estación.</t>
  </si>
  <si>
    <t>SUBTOTAL GRUPO III</t>
  </si>
  <si>
    <t xml:space="preserve">IVA </t>
  </si>
  <si>
    <t>VALOR</t>
  </si>
  <si>
    <r>
      <t xml:space="preserve">Nota 1: </t>
    </r>
    <r>
      <rPr>
        <sz val="9"/>
        <rFont val="Arial Narrow"/>
        <family val="2"/>
      </rPr>
      <t>Aplica para todos los Grupos: La propuesta económica deberá contener todos y cada uno de los ítems requeridos, con sus condiciones técnicas, valores unitarios, totales y el IVA; adicional a ello, los oferentes NO podrán exceder su propuesta en el valor total del presupuesto oficial para cada Grupo, ni en los valores unitarios promedio establecidos para cada uno de los ítems, para lo cual deberá tener en consideración el estudio realizado por la Entidad dominado ESTUDIO DEL MERCADO Y/O ANÁLISIS COMPARATIVO DE PRECIOS, que es publicado para su conocimiento.</t>
    </r>
  </si>
  <si>
    <r>
      <t xml:space="preserve">Nota 2: </t>
    </r>
    <r>
      <rPr>
        <sz val="9"/>
        <rFont val="Arial Narrow"/>
        <family val="2"/>
      </rPr>
      <t>La CAR adjudicara el contrato por el valor total del presupuesto oficial dado para cada grupo, el número de servicios de mantenimiento y repuestos se basó en un estimado de posibles servicios, sin embargo, estos servicios estarán sujetos a las necesidades que la Dirección de Laboratorio e Innovación Ambiental - DLIA, estime conveniente, es decir, que se podrá requerir cantidades diferentes en cada ítem, de acuerdo a las necesidades requeridas, hasta agotar el presupuesto oficial que soporta el proceso para cada uno de los grupos.</t>
    </r>
  </si>
  <si>
    <t xml:space="preserve"> GRUPO I MANTENIMIENTO DE EQUIPOS DE CAMPO MEDICION DE PARAMETROS IN-SITU PH, CONDUCTIVIDAD Y OXIGENO DISUELTO</t>
  </si>
  <si>
    <t>GRUPO II:MANTENIMIENTO DE EQUIPOS DE CAMPO PARA MEDICION DE CAUDALES, BOTES Y MOTORES.</t>
  </si>
  <si>
    <t xml:space="preserve">Mantenimiento preventivo y correctivo de equipos de Motores Yamaha fuera de borda </t>
  </si>
  <si>
    <t xml:space="preserve">Mantenimiento preventivo y correctivo de equipos de Motores Suzuki fuera de borda </t>
  </si>
  <si>
    <t>GRUPO III: MANTENIMIENTO DE ESTACIONES AUTOMATICAS DE MONITOREO DE LA CALIDAD DEL AGUA</t>
  </si>
  <si>
    <t>GRIPO I MANTENIMIENTO DE EQUIPOS DE CAMPO MEDICION DE PARAMETROS IN-SITU PH, CONDUCTIVIDAD Y OXIGENO DISUELTO</t>
  </si>
  <si>
    <t>GRUPO II: MANTENIMIENTO DE EQUIPOS DE CAMPO PARA MEDICION DE CAUDALES, BOTES Y MOTORES.</t>
  </si>
  <si>
    <t>_______________________________________________________</t>
  </si>
  <si>
    <t>EDWIN GIOVANNI GARCIA MASMELA</t>
  </si>
  <si>
    <t>DIRECTOR TÉCNICO DE LA DIRECCIÓN DE LABORATORIO E INNOVACIÓN AMBIENTAL</t>
  </si>
  <si>
    <t>David Arango / Contratista CAR - DLIA</t>
  </si>
  <si>
    <t>Proyecto:</t>
  </si>
  <si>
    <t>Camila Cubillos / Contratista CAR - DLIA</t>
  </si>
  <si>
    <t>Katherine Ruiz Duarte / Funcionaria CAR - DLIA</t>
  </si>
  <si>
    <t xml:space="preserve">Katherine Castiblanco /Contratista Contratista CAR - DLIA            </t>
  </si>
  <si>
    <t xml:space="preserve">Revisó: </t>
  </si>
  <si>
    <t>Edwin Giovanni García Masmela</t>
  </si>
  <si>
    <t>Repuestos para equipos de mantenimiento GRUPO I</t>
  </si>
  <si>
    <t>Repuestos para equipos de mantenimiento GRUPO II</t>
  </si>
  <si>
    <t>Alquiler camioneta doble cabina con platón 4x4 2000 CC modelo 2015 en adelante, (incluye conductor y todo costo asociado), para comisión de campo, con el fin de realizar las actividades de mantenimiento de la Red Automática de Monitoreo de la Calidad del Agua.</t>
  </si>
  <si>
    <t xml:space="preserve">PRESUPUESTO POR GRUPOS A VALOR UNITARIO </t>
  </si>
  <si>
    <t>TOTAL PRESUPESTO POR GRUPOS A VALOR UNITARIO</t>
  </si>
  <si>
    <t>PRESUPUESTO A VALOR UNITARIO GRUPO I  MANTENIMIENTO DE EQUIPOS DE CAMPO MEDICION DE PARAMETROS IN-SITU PH, CONDUCTIVIDAD Y OXIGENO DISUELTO</t>
  </si>
  <si>
    <t>PRESUPUESTO A VALOR UNITARIO GRUPO II MANTENIMIENTO DE EQUIPOS DE CAMPO PARA MEDICION DE CAUDALES, BOTES Y MOTORES.</t>
  </si>
  <si>
    <t>PRESUPUESTO A VALOR UNITARIO GRUPO III MANTENIMIENTO DE ESTACIONES AUTOMATICAS DE MONITOREO DE LA CALIDAD DEL AGUA</t>
  </si>
  <si>
    <t>TOTAL PRESUPUESTO A VALOR UNITARIO GRUPOS I, II, 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</si>
</sst>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quot;$&quot;\ #,##0"/>
    <numFmt numFmtId="165" formatCode="&quot;$&quot;#,##0.00"/>
    <numFmt numFmtId="166" formatCode="&quot;$&quot;#,##0"/>
    <numFmt numFmtId="167" formatCode="#,##0.0"/>
    <numFmt numFmtId="168" formatCode="_-[$$-240A]* #,##0_-;\-[$$-240A]* #,##0_-;_-[$$-240A]* &quot;-&quot;??_-;_-@_-"/>
    <numFmt numFmtId="169" formatCode="_-* #,##0_-;\-* #,##0_-;_-* &quot;-&quot;??_-;_-@_-"/>
    <numFmt numFmtId="170" formatCode="_-* #,##0.00_-;\-* #,##0.00_-;_-* &quot;-&quot;_-;_-@_-"/>
  </numFmts>
  <fonts count="14" x14ac:knownFonts="1">
    <font>
      <sz val="11"/>
      <color theme="1"/>
      <name val="Calibri"/>
      <family val="2"/>
      <scheme val="minor"/>
    </font>
    <font>
      <sz val="11"/>
      <color theme="1"/>
      <name val="Calibri"/>
      <family val="2"/>
      <scheme val="minor"/>
    </font>
    <font>
      <b/>
      <sz val="10"/>
      <color theme="1"/>
      <name val="Arial Narrow"/>
      <family val="2"/>
    </font>
    <font>
      <sz val="10"/>
      <color theme="1"/>
      <name val="Arial Narrow"/>
      <family val="2"/>
    </font>
    <font>
      <b/>
      <sz val="9"/>
      <name val="Arial Narrow"/>
      <family val="2"/>
    </font>
    <font>
      <sz val="9"/>
      <name val="Arial Narrow"/>
      <family val="2"/>
    </font>
    <font>
      <sz val="9"/>
      <color rgb="FF000000"/>
      <name val="Arial Narrow"/>
      <family val="2"/>
    </font>
    <font>
      <sz val="9"/>
      <color theme="1"/>
      <name val="Arial Narrow"/>
      <family val="2"/>
    </font>
    <font>
      <b/>
      <sz val="9"/>
      <color theme="1"/>
      <name val="Arial Narrow"/>
      <family val="2"/>
    </font>
    <font>
      <b/>
      <sz val="10"/>
      <color indexed="8"/>
      <name val="Arial Narrow"/>
      <family val="2"/>
    </font>
    <font>
      <sz val="10"/>
      <name val="Arial Narrow"/>
      <family val="2"/>
    </font>
    <font>
      <sz val="11"/>
      <color theme="1"/>
      <name val="Arial Narrow"/>
      <family val="2"/>
    </font>
    <font>
      <b/>
      <sz val="11"/>
      <color theme="1"/>
      <name val="Arial Narrow"/>
      <family val="2"/>
    </font>
    <font>
      <sz val="8"/>
      <color theme="1"/>
      <name val="Arial"/>
      <family val="2"/>
    </font>
  </fonts>
  <fills count="8">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6" tint="0.79998168889431442"/>
        <bgColor indexed="64"/>
      </patternFill>
    </fill>
  </fills>
  <borders count="12">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00">
    <xf numFmtId="0" fontId="0" fillId="0" borderId="0" xfId="0"/>
    <xf numFmtId="0" fontId="3" fillId="0" borderId="0" xfId="0" applyFont="1" applyAlignment="1">
      <alignment vertical="center"/>
    </xf>
    <xf numFmtId="0" fontId="3" fillId="0" borderId="0" xfId="0" applyFont="1"/>
    <xf numFmtId="3" fontId="4" fillId="3" borderId="5" xfId="0" applyNumberFormat="1" applyFont="1" applyFill="1" applyBorder="1" applyAlignment="1">
      <alignment horizontal="center" vertical="center" wrapText="1"/>
    </xf>
    <xf numFmtId="164" fontId="4" fillId="3" borderId="5" xfId="0" applyNumberFormat="1" applyFont="1" applyFill="1" applyBorder="1" applyAlignment="1">
      <alignment horizontal="center" vertical="center" wrapText="1"/>
    </xf>
    <xf numFmtId="3" fontId="5" fillId="4" borderId="5" xfId="0" applyNumberFormat="1" applyFont="1" applyFill="1" applyBorder="1" applyAlignment="1">
      <alignment horizontal="center" vertical="center" wrapText="1"/>
    </xf>
    <xf numFmtId="0" fontId="6" fillId="0" borderId="5" xfId="0" applyFont="1" applyBorder="1" applyAlignment="1">
      <alignment horizontal="left" vertical="center" wrapText="1"/>
    </xf>
    <xf numFmtId="164" fontId="7" fillId="0" borderId="5" xfId="0" applyNumberFormat="1" applyFont="1" applyBorder="1" applyAlignment="1">
      <alignment horizontal="right" vertical="center"/>
    </xf>
    <xf numFmtId="0" fontId="7" fillId="0" borderId="5" xfId="0" applyFont="1" applyBorder="1" applyAlignment="1">
      <alignment vertical="center" wrapText="1"/>
    </xf>
    <xf numFmtId="0" fontId="6" fillId="0" borderId="5" xfId="0" applyFont="1" applyBorder="1" applyAlignment="1">
      <alignment vertical="center" wrapText="1"/>
    </xf>
    <xf numFmtId="3" fontId="5" fillId="4" borderId="6" xfId="0" applyNumberFormat="1" applyFont="1" applyFill="1" applyBorder="1" applyAlignment="1">
      <alignment horizontal="center" vertical="center" wrapText="1"/>
    </xf>
    <xf numFmtId="0" fontId="6" fillId="0" borderId="6" xfId="0" applyFont="1" applyBorder="1" applyAlignment="1">
      <alignment vertical="center" wrapText="1"/>
    </xf>
    <xf numFmtId="3" fontId="4" fillId="5" borderId="3" xfId="0" applyNumberFormat="1" applyFont="1" applyFill="1" applyBorder="1" applyAlignment="1">
      <alignment vertical="center" wrapText="1"/>
    </xf>
    <xf numFmtId="164" fontId="7" fillId="0" borderId="6" xfId="0" applyNumberFormat="1" applyFont="1" applyBorder="1" applyAlignment="1">
      <alignment horizontal="right" vertical="center"/>
    </xf>
    <xf numFmtId="2" fontId="3" fillId="0" borderId="0" xfId="0" applyNumberFormat="1" applyFont="1" applyAlignment="1">
      <alignment vertical="center"/>
    </xf>
    <xf numFmtId="164" fontId="3" fillId="0" borderId="0" xfId="0" applyNumberFormat="1" applyFont="1" applyAlignment="1">
      <alignment vertical="center"/>
    </xf>
    <xf numFmtId="167" fontId="5" fillId="4" borderId="10" xfId="0" applyNumberFormat="1" applyFont="1" applyFill="1" applyBorder="1" applyAlignment="1">
      <alignment horizontal="center" vertical="center"/>
    </xf>
    <xf numFmtId="49" fontId="7" fillId="0" borderId="5" xfId="0" applyNumberFormat="1" applyFont="1" applyBorder="1" applyAlignment="1">
      <alignment horizontal="justify" vertical="center" wrapText="1"/>
    </xf>
    <xf numFmtId="3" fontId="5" fillId="6" borderId="3" xfId="0" applyNumberFormat="1" applyFont="1" applyFill="1" applyBorder="1" applyAlignment="1">
      <alignment vertical="center" wrapText="1"/>
    </xf>
    <xf numFmtId="4" fontId="5" fillId="4" borderId="10" xfId="0" applyNumberFormat="1" applyFont="1" applyFill="1" applyBorder="1" applyAlignment="1">
      <alignment horizontal="center" vertical="center"/>
    </xf>
    <xf numFmtId="3" fontId="5" fillId="5" borderId="3" xfId="0" applyNumberFormat="1" applyFont="1" applyFill="1" applyBorder="1" applyAlignment="1">
      <alignment vertical="center" wrapText="1"/>
    </xf>
    <xf numFmtId="167" fontId="5" fillId="4" borderId="5" xfId="0" applyNumberFormat="1" applyFont="1" applyFill="1" applyBorder="1" applyAlignment="1">
      <alignment horizontal="center" vertical="center" wrapText="1"/>
    </xf>
    <xf numFmtId="167" fontId="5" fillId="6" borderId="5" xfId="0" applyNumberFormat="1" applyFont="1" applyFill="1" applyBorder="1" applyAlignment="1">
      <alignment horizontal="center" vertical="center" wrapText="1"/>
    </xf>
    <xf numFmtId="49" fontId="5" fillId="6" borderId="5" xfId="0" applyNumberFormat="1" applyFont="1" applyFill="1" applyBorder="1" applyAlignment="1">
      <alignment horizontal="center" vertical="center" wrapText="1"/>
    </xf>
    <xf numFmtId="3" fontId="3" fillId="0" borderId="0" xfId="0" applyNumberFormat="1" applyFont="1" applyAlignment="1">
      <alignment vertical="center"/>
    </xf>
    <xf numFmtId="168" fontId="3" fillId="0" borderId="0" xfId="0" applyNumberFormat="1" applyFont="1" applyAlignment="1">
      <alignment vertical="center"/>
    </xf>
    <xf numFmtId="169" fontId="3" fillId="0" borderId="0" xfId="1" applyNumberFormat="1" applyFont="1" applyFill="1" applyBorder="1" applyAlignment="1">
      <alignment vertical="center"/>
    </xf>
    <xf numFmtId="3" fontId="3" fillId="0" borderId="0" xfId="0" applyNumberFormat="1" applyFont="1" applyAlignment="1">
      <alignment horizontal="center" vertical="center"/>
    </xf>
    <xf numFmtId="0" fontId="2" fillId="0" borderId="0" xfId="0" applyFont="1" applyAlignment="1">
      <alignment vertical="center"/>
    </xf>
    <xf numFmtId="164" fontId="3" fillId="0" borderId="0" xfId="0" applyNumberFormat="1" applyFont="1" applyAlignment="1">
      <alignment horizontal="right" vertical="center"/>
    </xf>
    <xf numFmtId="0" fontId="11" fillId="0" borderId="0" xfId="0" applyFont="1"/>
    <xf numFmtId="0" fontId="3" fillId="0" borderId="0" xfId="0" applyFont="1" applyAlignment="1">
      <alignment horizontal="center" vertical="center"/>
    </xf>
    <xf numFmtId="0" fontId="2" fillId="5" borderId="5" xfId="0" applyFont="1" applyFill="1" applyBorder="1" applyAlignment="1">
      <alignment horizontal="center" vertical="center"/>
    </xf>
    <xf numFmtId="165" fontId="4" fillId="4" borderId="5" xfId="0" applyNumberFormat="1" applyFont="1" applyFill="1" applyBorder="1" applyAlignment="1">
      <alignment vertical="center" wrapText="1"/>
    </xf>
    <xf numFmtId="9" fontId="4" fillId="4" borderId="5" xfId="2" applyFont="1" applyFill="1" applyBorder="1" applyAlignment="1">
      <alignment vertical="center" wrapText="1"/>
    </xf>
    <xf numFmtId="165" fontId="4" fillId="4" borderId="5" xfId="1" applyNumberFormat="1" applyFont="1" applyFill="1" applyBorder="1" applyAlignment="1">
      <alignment vertical="center" wrapText="1"/>
    </xf>
    <xf numFmtId="0" fontId="6" fillId="4" borderId="6" xfId="0" applyFont="1" applyFill="1" applyBorder="1" applyAlignment="1">
      <alignment vertical="center" wrapText="1"/>
    </xf>
    <xf numFmtId="164" fontId="7" fillId="4" borderId="6" xfId="0" applyNumberFormat="1" applyFont="1" applyFill="1" applyBorder="1" applyAlignment="1">
      <alignment horizontal="right" vertical="center"/>
    </xf>
    <xf numFmtId="166" fontId="4" fillId="4" borderId="5" xfId="0" applyNumberFormat="1" applyFont="1" applyFill="1" applyBorder="1" applyAlignment="1">
      <alignment vertical="center" wrapText="1"/>
    </xf>
    <xf numFmtId="166" fontId="4" fillId="4" borderId="5" xfId="2" applyNumberFormat="1" applyFont="1" applyFill="1" applyBorder="1" applyAlignment="1">
      <alignment vertical="center" wrapText="1"/>
    </xf>
    <xf numFmtId="49" fontId="7" fillId="0" borderId="6" xfId="0" applyNumberFormat="1" applyFont="1" applyBorder="1" applyAlignment="1">
      <alignment horizontal="justify" vertical="center" wrapText="1"/>
    </xf>
    <xf numFmtId="0" fontId="3" fillId="4" borderId="5" xfId="0" applyFont="1" applyFill="1" applyBorder="1" applyAlignment="1">
      <alignment horizontal="left" vertical="center" wrapText="1"/>
    </xf>
    <xf numFmtId="0" fontId="2" fillId="4" borderId="0" xfId="0" applyFont="1" applyFill="1" applyAlignment="1">
      <alignment horizontal="center" vertical="center"/>
    </xf>
    <xf numFmtId="0" fontId="12" fillId="4" borderId="0" xfId="0" applyFont="1" applyFill="1" applyAlignment="1">
      <alignment horizontal="center" vertical="center"/>
    </xf>
    <xf numFmtId="0" fontId="3" fillId="4" borderId="0" xfId="0" applyFont="1" applyFill="1" applyAlignment="1">
      <alignment horizontal="center" vertical="center"/>
    </xf>
    <xf numFmtId="0" fontId="13" fillId="4" borderId="0" xfId="0" applyFont="1" applyFill="1" applyAlignment="1">
      <alignment horizontal="justify" vertical="center"/>
    </xf>
    <xf numFmtId="0" fontId="13" fillId="4" borderId="0" xfId="0" applyFont="1" applyFill="1"/>
    <xf numFmtId="0" fontId="13" fillId="4" borderId="0" xfId="0" applyFont="1" applyFill="1" applyAlignment="1">
      <alignment vertical="center" wrapText="1"/>
    </xf>
    <xf numFmtId="166" fontId="8" fillId="7" borderId="5" xfId="0" applyNumberFormat="1" applyFont="1" applyFill="1" applyBorder="1" applyAlignment="1">
      <alignment vertical="center"/>
    </xf>
    <xf numFmtId="164" fontId="2" fillId="4" borderId="0" xfId="0" applyNumberFormat="1" applyFont="1" applyFill="1" applyAlignment="1">
      <alignment horizontal="center" vertical="center"/>
    </xf>
    <xf numFmtId="0" fontId="9" fillId="4" borderId="0" xfId="0" applyFont="1" applyFill="1" applyAlignment="1">
      <alignment vertical="center" wrapText="1"/>
    </xf>
    <xf numFmtId="0" fontId="10" fillId="4" borderId="0" xfId="0" applyFont="1" applyFill="1"/>
    <xf numFmtId="170" fontId="10" fillId="4" borderId="0" xfId="0" applyNumberFormat="1" applyFont="1" applyFill="1"/>
    <xf numFmtId="3" fontId="4" fillId="5" borderId="4" xfId="0" applyNumberFormat="1" applyFont="1" applyFill="1" applyBorder="1" applyAlignment="1">
      <alignment vertical="center" wrapText="1"/>
    </xf>
    <xf numFmtId="3" fontId="5" fillId="6" borderId="4" xfId="0" applyNumberFormat="1" applyFont="1" applyFill="1" applyBorder="1" applyAlignment="1">
      <alignment vertical="center" wrapText="1"/>
    </xf>
    <xf numFmtId="3" fontId="5" fillId="5" borderId="4" xfId="0" applyNumberFormat="1" applyFont="1" applyFill="1" applyBorder="1" applyAlignment="1">
      <alignment vertical="center" wrapText="1"/>
    </xf>
    <xf numFmtId="0" fontId="4" fillId="4" borderId="0" xfId="0" applyFont="1" applyFill="1" applyAlignment="1">
      <alignment horizontal="left" wrapText="1"/>
    </xf>
    <xf numFmtId="0" fontId="5" fillId="4" borderId="0" xfId="0" applyFont="1" applyFill="1" applyAlignment="1">
      <alignment horizontal="left" wrapText="1"/>
    </xf>
    <xf numFmtId="0" fontId="2" fillId="4" borderId="0" xfId="0" applyFont="1" applyFill="1" applyAlignment="1">
      <alignment horizontal="left" vertical="center" wrapText="1"/>
    </xf>
    <xf numFmtId="0" fontId="2" fillId="5" borderId="5" xfId="0" applyFont="1" applyFill="1" applyBorder="1" applyAlignment="1">
      <alignment horizontal="center" vertical="center"/>
    </xf>
    <xf numFmtId="164" fontId="2" fillId="4" borderId="5" xfId="0" applyNumberFormat="1" applyFont="1" applyFill="1" applyBorder="1" applyAlignment="1">
      <alignment horizontal="center" vertical="center"/>
    </xf>
    <xf numFmtId="0" fontId="2" fillId="4" borderId="5" xfId="0" applyFont="1" applyFill="1" applyBorder="1" applyAlignment="1">
      <alignment horizontal="center" vertical="center"/>
    </xf>
    <xf numFmtId="164" fontId="2" fillId="5" borderId="5" xfId="0" applyNumberFormat="1" applyFont="1" applyFill="1" applyBorder="1" applyAlignment="1">
      <alignment horizontal="center" vertical="center"/>
    </xf>
    <xf numFmtId="49" fontId="7" fillId="6" borderId="2" xfId="0" applyNumberFormat="1" applyFont="1" applyFill="1" applyBorder="1" applyAlignment="1">
      <alignment horizontal="left" vertical="center" wrapText="1"/>
    </xf>
    <xf numFmtId="49" fontId="7" fillId="6" borderId="3" xfId="0" applyNumberFormat="1" applyFont="1" applyFill="1" applyBorder="1" applyAlignment="1">
      <alignment horizontal="left" vertical="center" wrapText="1"/>
    </xf>
    <xf numFmtId="49" fontId="7" fillId="6" borderId="4" xfId="0" applyNumberFormat="1" applyFont="1" applyFill="1" applyBorder="1" applyAlignment="1">
      <alignment horizontal="left" vertical="center" wrapText="1"/>
    </xf>
    <xf numFmtId="0" fontId="7" fillId="4" borderId="7" xfId="0" applyFont="1" applyFill="1" applyBorder="1" applyAlignment="1">
      <alignment horizontal="center" vertical="center" wrapText="1"/>
    </xf>
    <xf numFmtId="0" fontId="7" fillId="4" borderId="8" xfId="0" applyFont="1" applyFill="1" applyBorder="1" applyAlignment="1">
      <alignment horizontal="center" vertical="center" wrapText="1"/>
    </xf>
    <xf numFmtId="3" fontId="4" fillId="4" borderId="5" xfId="0" applyNumberFormat="1" applyFont="1" applyFill="1" applyBorder="1" applyAlignment="1">
      <alignment horizontal="right" vertical="center" wrapText="1"/>
    </xf>
    <xf numFmtId="0" fontId="8" fillId="7" borderId="2" xfId="0" applyFont="1" applyFill="1" applyBorder="1" applyAlignment="1">
      <alignment horizontal="right" vertical="center"/>
    </xf>
    <xf numFmtId="0" fontId="8" fillId="7" borderId="3" xfId="0" applyFont="1" applyFill="1" applyBorder="1" applyAlignment="1">
      <alignment horizontal="right" vertical="center"/>
    </xf>
    <xf numFmtId="0" fontId="7" fillId="4" borderId="2" xfId="0" applyFont="1" applyFill="1" applyBorder="1" applyAlignment="1">
      <alignment horizontal="center" vertical="center" wrapText="1"/>
    </xf>
    <xf numFmtId="0" fontId="7" fillId="4" borderId="4" xfId="0" applyFont="1" applyFill="1" applyBorder="1" applyAlignment="1">
      <alignment horizontal="center" vertical="center" wrapText="1"/>
    </xf>
    <xf numFmtId="3" fontId="4" fillId="5" borderId="2" xfId="0" applyNumberFormat="1" applyFont="1" applyFill="1" applyBorder="1" applyAlignment="1">
      <alignment horizontal="left" vertical="center" wrapText="1"/>
    </xf>
    <xf numFmtId="3" fontId="4" fillId="5" borderId="3" xfId="0" applyNumberFormat="1" applyFont="1" applyFill="1" applyBorder="1" applyAlignment="1">
      <alignment horizontal="left" vertical="center" wrapText="1"/>
    </xf>
    <xf numFmtId="3" fontId="5" fillId="6" borderId="2" xfId="0" applyNumberFormat="1" applyFont="1" applyFill="1" applyBorder="1" applyAlignment="1">
      <alignment horizontal="left" vertical="center" wrapText="1"/>
    </xf>
    <xf numFmtId="3" fontId="5" fillId="6" borderId="3" xfId="0" applyNumberFormat="1" applyFont="1" applyFill="1" applyBorder="1" applyAlignment="1">
      <alignment horizontal="left"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3" fontId="4" fillId="2" borderId="9" xfId="0" applyNumberFormat="1" applyFont="1" applyFill="1" applyBorder="1" applyAlignment="1">
      <alignment horizontal="left" vertical="center"/>
    </xf>
    <xf numFmtId="3" fontId="4" fillId="2" borderId="1" xfId="0" applyNumberFormat="1" applyFont="1" applyFill="1" applyBorder="1" applyAlignment="1">
      <alignment horizontal="left" vertical="center"/>
    </xf>
    <xf numFmtId="3" fontId="4" fillId="2" borderId="11" xfId="0" applyNumberFormat="1" applyFont="1" applyFill="1" applyBorder="1" applyAlignment="1">
      <alignment horizontal="left" vertical="center"/>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3" fontId="4" fillId="6" borderId="2" xfId="0" applyNumberFormat="1" applyFont="1" applyFill="1" applyBorder="1" applyAlignment="1">
      <alignment horizontal="left" vertical="center" wrapText="1"/>
    </xf>
    <xf numFmtId="3" fontId="4" fillId="6" borderId="3" xfId="0" applyNumberFormat="1" applyFont="1" applyFill="1" applyBorder="1" applyAlignment="1">
      <alignment horizontal="left" vertical="center" wrapText="1"/>
    </xf>
    <xf numFmtId="3" fontId="4" fillId="6" borderId="4" xfId="0" applyNumberFormat="1" applyFont="1" applyFill="1" applyBorder="1" applyAlignment="1">
      <alignment horizontal="left"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3" fontId="4" fillId="2" borderId="2" xfId="0" applyNumberFormat="1" applyFont="1" applyFill="1" applyBorder="1" applyAlignment="1">
      <alignment horizontal="left" vertical="center" wrapText="1"/>
    </xf>
    <xf numFmtId="3" fontId="4" fillId="2" borderId="3" xfId="0" applyNumberFormat="1" applyFont="1" applyFill="1" applyBorder="1" applyAlignment="1">
      <alignment horizontal="left" vertical="center" wrapText="1"/>
    </xf>
    <xf numFmtId="3" fontId="4" fillId="2" borderId="4" xfId="0" applyNumberFormat="1" applyFont="1" applyFill="1" applyBorder="1" applyAlignment="1">
      <alignment horizontal="left" vertical="center" wrapText="1"/>
    </xf>
    <xf numFmtId="0" fontId="3" fillId="4" borderId="0" xfId="0" applyFont="1" applyFill="1" applyAlignment="1">
      <alignment horizontal="center" vertical="center"/>
    </xf>
    <xf numFmtId="0" fontId="2" fillId="4" borderId="0" xfId="0" applyFont="1" applyFill="1" applyAlignment="1">
      <alignment horizontal="center" vertical="center"/>
    </xf>
    <xf numFmtId="0" fontId="13" fillId="4" borderId="0" xfId="0" applyFont="1" applyFill="1" applyAlignment="1">
      <alignment horizontal="left" vertical="center"/>
    </xf>
    <xf numFmtId="0" fontId="13" fillId="4" borderId="0" xfId="0" applyFont="1" applyFill="1" applyAlignment="1">
      <alignment horizontal="left"/>
    </xf>
    <xf numFmtId="3" fontId="4" fillId="2" borderId="5" xfId="0" applyNumberFormat="1" applyFont="1" applyFill="1" applyBorder="1" applyAlignment="1">
      <alignment horizontal="left" vertical="center" wrapText="1"/>
    </xf>
    <xf numFmtId="0" fontId="2" fillId="5" borderId="5" xfId="0" applyFont="1" applyFill="1" applyBorder="1" applyAlignment="1">
      <alignment horizontal="right" vertical="center"/>
    </xf>
  </cellXfs>
  <cellStyles count="3">
    <cellStyle name="Millares" xfId="1" builtinId="3"/>
    <cellStyle name="Normal" xfId="0" builtinId="0"/>
    <cellStyle name="Porcentaje" xfId="2" builtinId="5"/>
  </cellStyles>
  <dxfs count="4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53"/>
  <sheetViews>
    <sheetView tabSelected="1" topLeftCell="A121" workbookViewId="0">
      <selection activeCell="B138" sqref="B138"/>
    </sheetView>
  </sheetViews>
  <sheetFormatPr baseColWidth="10" defaultColWidth="15.5703125" defaultRowHeight="12.75" x14ac:dyDescent="0.25"/>
  <cols>
    <col min="1" max="1" width="8.7109375" style="1" customWidth="1"/>
    <col min="2" max="2" width="67" style="1" customWidth="1"/>
    <col min="3" max="3" width="9" style="31" customWidth="1"/>
    <col min="4" max="4" width="8.85546875" style="31" customWidth="1"/>
    <col min="5" max="5" width="15.5703125" style="29" customWidth="1"/>
    <col min="6" max="6" width="2.140625" style="1" customWidth="1"/>
    <col min="7" max="16384" width="15.5703125" style="1"/>
  </cols>
  <sheetData>
    <row r="1" spans="1:5" ht="15" customHeight="1" x14ac:dyDescent="0.25">
      <c r="A1" s="89" t="s">
        <v>0</v>
      </c>
      <c r="B1" s="89"/>
      <c r="C1" s="89"/>
      <c r="D1" s="89"/>
      <c r="E1" s="89"/>
    </row>
    <row r="2" spans="1:5" ht="45.75" customHeight="1" x14ac:dyDescent="0.25">
      <c r="A2" s="90" t="s">
        <v>1</v>
      </c>
      <c r="B2" s="90"/>
      <c r="C2" s="90"/>
      <c r="D2" s="90"/>
      <c r="E2" s="90"/>
    </row>
    <row r="3" spans="1:5" s="2" customFormat="1" ht="21" customHeight="1" x14ac:dyDescent="0.2">
      <c r="A3" s="91" t="s">
        <v>182</v>
      </c>
      <c r="B3" s="92"/>
      <c r="C3" s="92"/>
      <c r="D3" s="92"/>
      <c r="E3" s="93"/>
    </row>
    <row r="4" spans="1:5" ht="40.9" customHeight="1" x14ac:dyDescent="0.25">
      <c r="A4" s="3" t="s">
        <v>2</v>
      </c>
      <c r="B4" s="3" t="s">
        <v>3</v>
      </c>
      <c r="C4" s="77" t="s">
        <v>4</v>
      </c>
      <c r="D4" s="78"/>
      <c r="E4" s="4" t="s">
        <v>5</v>
      </c>
    </row>
    <row r="5" spans="1:5" ht="13.5" x14ac:dyDescent="0.25">
      <c r="A5" s="5">
        <v>1</v>
      </c>
      <c r="B5" s="6" t="s">
        <v>6</v>
      </c>
      <c r="C5" s="82">
        <v>1</v>
      </c>
      <c r="D5" s="83"/>
      <c r="E5" s="7">
        <v>633200</v>
      </c>
    </row>
    <row r="6" spans="1:5" ht="13.5" x14ac:dyDescent="0.25">
      <c r="A6" s="5">
        <v>2</v>
      </c>
      <c r="B6" s="8" t="s">
        <v>7</v>
      </c>
      <c r="C6" s="82">
        <v>1</v>
      </c>
      <c r="D6" s="83"/>
      <c r="E6" s="7">
        <v>552600</v>
      </c>
    </row>
    <row r="7" spans="1:5" ht="13.5" x14ac:dyDescent="0.25">
      <c r="A7" s="5">
        <v>3</v>
      </c>
      <c r="B7" s="9" t="s">
        <v>8</v>
      </c>
      <c r="C7" s="82">
        <v>1</v>
      </c>
      <c r="D7" s="83"/>
      <c r="E7" s="7">
        <v>550800</v>
      </c>
    </row>
    <row r="8" spans="1:5" ht="27" x14ac:dyDescent="0.25">
      <c r="A8" s="5">
        <v>4</v>
      </c>
      <c r="B8" s="9" t="s">
        <v>9</v>
      </c>
      <c r="C8" s="82">
        <v>1</v>
      </c>
      <c r="D8" s="83"/>
      <c r="E8" s="7">
        <v>816400</v>
      </c>
    </row>
    <row r="9" spans="1:5" ht="27" x14ac:dyDescent="0.25">
      <c r="A9" s="10">
        <v>5</v>
      </c>
      <c r="B9" s="11" t="s">
        <v>10</v>
      </c>
      <c r="C9" s="82">
        <v>1</v>
      </c>
      <c r="D9" s="83"/>
      <c r="E9" s="7">
        <v>638333</v>
      </c>
    </row>
    <row r="10" spans="1:5" ht="28.5" customHeight="1" x14ac:dyDescent="0.25">
      <c r="A10" s="73" t="s">
        <v>199</v>
      </c>
      <c r="B10" s="74"/>
      <c r="C10" s="12"/>
      <c r="D10" s="12"/>
      <c r="E10" s="53"/>
    </row>
    <row r="11" spans="1:5" ht="13.5" x14ac:dyDescent="0.25">
      <c r="A11" s="5">
        <v>6</v>
      </c>
      <c r="B11" s="9" t="s">
        <v>11</v>
      </c>
      <c r="C11" s="82">
        <v>1</v>
      </c>
      <c r="D11" s="83"/>
      <c r="E11" s="7">
        <v>3401485</v>
      </c>
    </row>
    <row r="12" spans="1:5" ht="13.5" x14ac:dyDescent="0.25">
      <c r="A12" s="5">
        <v>7</v>
      </c>
      <c r="B12" s="9" t="s">
        <v>12</v>
      </c>
      <c r="C12" s="82">
        <v>1</v>
      </c>
      <c r="D12" s="83"/>
      <c r="E12" s="7">
        <v>1462004</v>
      </c>
    </row>
    <row r="13" spans="1:5" ht="13.5" x14ac:dyDescent="0.25">
      <c r="A13" s="5">
        <v>8</v>
      </c>
      <c r="B13" s="9" t="s">
        <v>13</v>
      </c>
      <c r="C13" s="82">
        <v>1</v>
      </c>
      <c r="D13" s="83"/>
      <c r="E13" s="7">
        <v>343500</v>
      </c>
    </row>
    <row r="14" spans="1:5" ht="13.5" x14ac:dyDescent="0.25">
      <c r="A14" s="5">
        <v>9</v>
      </c>
      <c r="B14" s="9" t="s">
        <v>14</v>
      </c>
      <c r="C14" s="82">
        <v>1</v>
      </c>
      <c r="D14" s="83"/>
      <c r="E14" s="7">
        <v>343250</v>
      </c>
    </row>
    <row r="15" spans="1:5" ht="13.5" x14ac:dyDescent="0.25">
      <c r="A15" s="5">
        <v>10</v>
      </c>
      <c r="B15" s="9" t="s">
        <v>15</v>
      </c>
      <c r="C15" s="82">
        <v>1</v>
      </c>
      <c r="D15" s="83"/>
      <c r="E15" s="7">
        <v>343000</v>
      </c>
    </row>
    <row r="16" spans="1:5" ht="13.5" x14ac:dyDescent="0.25">
      <c r="A16" s="5">
        <v>11</v>
      </c>
      <c r="B16" s="9" t="s">
        <v>16</v>
      </c>
      <c r="C16" s="82">
        <v>1</v>
      </c>
      <c r="D16" s="83"/>
      <c r="E16" s="7">
        <v>1938378</v>
      </c>
    </row>
    <row r="17" spans="1:8" ht="13.5" x14ac:dyDescent="0.25">
      <c r="A17" s="5">
        <v>12</v>
      </c>
      <c r="B17" s="9" t="s">
        <v>17</v>
      </c>
      <c r="C17" s="82">
        <v>1</v>
      </c>
      <c r="D17" s="83"/>
      <c r="E17" s="7">
        <v>836000</v>
      </c>
    </row>
    <row r="18" spans="1:8" ht="13.5" x14ac:dyDescent="0.25">
      <c r="A18" s="5">
        <v>13</v>
      </c>
      <c r="B18" s="9" t="s">
        <v>18</v>
      </c>
      <c r="C18" s="82">
        <v>1</v>
      </c>
      <c r="D18" s="83"/>
      <c r="E18" s="7">
        <v>3094250</v>
      </c>
    </row>
    <row r="19" spans="1:8" ht="13.5" x14ac:dyDescent="0.25">
      <c r="A19" s="5">
        <v>14</v>
      </c>
      <c r="B19" s="9" t="s">
        <v>19</v>
      </c>
      <c r="C19" s="82">
        <v>1</v>
      </c>
      <c r="D19" s="83"/>
      <c r="E19" s="7">
        <v>537675</v>
      </c>
    </row>
    <row r="20" spans="1:8" ht="13.5" x14ac:dyDescent="0.25">
      <c r="A20" s="5">
        <v>15</v>
      </c>
      <c r="B20" s="9" t="s">
        <v>20</v>
      </c>
      <c r="C20" s="82">
        <v>1</v>
      </c>
      <c r="D20" s="83"/>
      <c r="E20" s="7">
        <v>1701950</v>
      </c>
    </row>
    <row r="21" spans="1:8" ht="13.5" x14ac:dyDescent="0.25">
      <c r="A21" s="5">
        <v>16</v>
      </c>
      <c r="B21" s="9" t="s">
        <v>21</v>
      </c>
      <c r="C21" s="82">
        <v>1</v>
      </c>
      <c r="D21" s="83"/>
      <c r="E21" s="7">
        <v>1540650</v>
      </c>
    </row>
    <row r="22" spans="1:8" ht="13.5" x14ac:dyDescent="0.25">
      <c r="A22" s="5">
        <v>17</v>
      </c>
      <c r="B22" s="9" t="s">
        <v>22</v>
      </c>
      <c r="C22" s="82">
        <v>1</v>
      </c>
      <c r="D22" s="83"/>
      <c r="E22" s="7">
        <v>1225144</v>
      </c>
    </row>
    <row r="23" spans="1:8" ht="13.5" x14ac:dyDescent="0.25">
      <c r="A23" s="5">
        <v>18</v>
      </c>
      <c r="B23" s="9" t="s">
        <v>23</v>
      </c>
      <c r="C23" s="82">
        <v>1</v>
      </c>
      <c r="D23" s="83"/>
      <c r="E23" s="7">
        <v>1937748</v>
      </c>
    </row>
    <row r="24" spans="1:8" ht="13.5" x14ac:dyDescent="0.25">
      <c r="A24" s="5">
        <v>19</v>
      </c>
      <c r="B24" s="9" t="s">
        <v>24</v>
      </c>
      <c r="C24" s="82">
        <v>1</v>
      </c>
      <c r="D24" s="83"/>
      <c r="E24" s="7">
        <v>1690785</v>
      </c>
    </row>
    <row r="25" spans="1:8" ht="13.5" x14ac:dyDescent="0.25">
      <c r="A25" s="5">
        <v>20</v>
      </c>
      <c r="B25" s="9" t="s">
        <v>25</v>
      </c>
      <c r="C25" s="82">
        <v>1</v>
      </c>
      <c r="D25" s="83"/>
      <c r="E25" s="7">
        <v>3556549</v>
      </c>
    </row>
    <row r="26" spans="1:8" ht="13.5" x14ac:dyDescent="0.25">
      <c r="A26" s="5">
        <v>21</v>
      </c>
      <c r="B26" s="9" t="s">
        <v>26</v>
      </c>
      <c r="C26" s="82">
        <v>1</v>
      </c>
      <c r="D26" s="83"/>
      <c r="E26" s="7">
        <v>3424485</v>
      </c>
    </row>
    <row r="27" spans="1:8" ht="13.5" x14ac:dyDescent="0.25">
      <c r="A27" s="5">
        <v>22</v>
      </c>
      <c r="B27" s="9" t="s">
        <v>27</v>
      </c>
      <c r="C27" s="82">
        <v>1</v>
      </c>
      <c r="D27" s="83"/>
      <c r="E27" s="7">
        <v>6415795</v>
      </c>
    </row>
    <row r="28" spans="1:8" ht="13.5" x14ac:dyDescent="0.25">
      <c r="A28" s="5">
        <v>23</v>
      </c>
      <c r="B28" s="9" t="s">
        <v>28</v>
      </c>
      <c r="C28" s="82">
        <v>1</v>
      </c>
      <c r="D28" s="83"/>
      <c r="E28" s="7">
        <v>904041</v>
      </c>
    </row>
    <row r="29" spans="1:8" ht="13.5" x14ac:dyDescent="0.25">
      <c r="A29" s="10">
        <v>24</v>
      </c>
      <c r="B29" s="11" t="s">
        <v>29</v>
      </c>
      <c r="C29" s="87">
        <v>1</v>
      </c>
      <c r="D29" s="88"/>
      <c r="E29" s="13">
        <v>167366</v>
      </c>
    </row>
    <row r="30" spans="1:8" ht="12.75" customHeight="1" x14ac:dyDescent="0.25">
      <c r="A30" s="68" t="s">
        <v>30</v>
      </c>
      <c r="B30" s="68"/>
      <c r="C30" s="68"/>
      <c r="D30" s="68"/>
      <c r="E30" s="33">
        <f>ROUND((SUM(E5:E29)),0)</f>
        <v>38055388</v>
      </c>
    </row>
    <row r="31" spans="1:8" ht="12.75" customHeight="1" x14ac:dyDescent="0.25">
      <c r="A31" s="68" t="s">
        <v>31</v>
      </c>
      <c r="B31" s="68"/>
      <c r="C31" s="68"/>
      <c r="D31" s="34">
        <v>0.19</v>
      </c>
      <c r="E31" s="35">
        <f>ROUND((SUM(E30*D31)),0)</f>
        <v>7230524</v>
      </c>
    </row>
    <row r="32" spans="1:8" ht="30.75" customHeight="1" x14ac:dyDescent="0.25">
      <c r="A32" s="68" t="s">
        <v>204</v>
      </c>
      <c r="B32" s="68"/>
      <c r="C32" s="68"/>
      <c r="D32" s="68"/>
      <c r="E32" s="33">
        <f>ROUND((SUM(E30:E31)),0)</f>
        <v>45285912</v>
      </c>
      <c r="H32" s="14"/>
    </row>
    <row r="33" spans="1:8" s="2" customFormat="1" ht="21" customHeight="1" x14ac:dyDescent="0.2">
      <c r="A33" s="98" t="s">
        <v>183</v>
      </c>
      <c r="B33" s="98"/>
      <c r="C33" s="98"/>
      <c r="D33" s="98"/>
      <c r="E33" s="98"/>
    </row>
    <row r="34" spans="1:8" ht="40.9" customHeight="1" x14ac:dyDescent="0.25">
      <c r="A34" s="3" t="s">
        <v>2</v>
      </c>
      <c r="B34" s="3" t="s">
        <v>3</v>
      </c>
      <c r="C34" s="77" t="s">
        <v>4</v>
      </c>
      <c r="D34" s="78"/>
      <c r="E34" s="4" t="s">
        <v>5</v>
      </c>
    </row>
    <row r="35" spans="1:8" ht="27" x14ac:dyDescent="0.25">
      <c r="A35" s="5">
        <v>1</v>
      </c>
      <c r="B35" s="8" t="s">
        <v>32</v>
      </c>
      <c r="C35" s="82">
        <v>1</v>
      </c>
      <c r="D35" s="83"/>
      <c r="E35" s="7">
        <v>4736588</v>
      </c>
    </row>
    <row r="36" spans="1:8" ht="27" x14ac:dyDescent="0.25">
      <c r="A36" s="5">
        <v>2</v>
      </c>
      <c r="B36" s="9" t="s">
        <v>33</v>
      </c>
      <c r="C36" s="82">
        <v>1</v>
      </c>
      <c r="D36" s="83"/>
      <c r="E36" s="7">
        <v>6047527</v>
      </c>
    </row>
    <row r="37" spans="1:8" ht="13.5" x14ac:dyDescent="0.25">
      <c r="A37" s="5">
        <v>3</v>
      </c>
      <c r="B37" s="9" t="s">
        <v>34</v>
      </c>
      <c r="C37" s="82">
        <v>1</v>
      </c>
      <c r="D37" s="83"/>
      <c r="E37" s="7">
        <v>1983540</v>
      </c>
    </row>
    <row r="38" spans="1:8" ht="13.5" x14ac:dyDescent="0.25">
      <c r="A38" s="5">
        <v>4</v>
      </c>
      <c r="B38" s="9" t="s">
        <v>35</v>
      </c>
      <c r="C38" s="82">
        <v>1</v>
      </c>
      <c r="D38" s="83"/>
      <c r="E38" s="7">
        <v>1924579</v>
      </c>
    </row>
    <row r="39" spans="1:8" ht="13.5" x14ac:dyDescent="0.25">
      <c r="A39" s="5">
        <v>5</v>
      </c>
      <c r="B39" s="9" t="s">
        <v>36</v>
      </c>
      <c r="C39" s="82">
        <v>1</v>
      </c>
      <c r="D39" s="83"/>
      <c r="E39" s="7">
        <v>1889790</v>
      </c>
    </row>
    <row r="40" spans="1:8" ht="13.5" x14ac:dyDescent="0.25">
      <c r="A40" s="5">
        <v>6</v>
      </c>
      <c r="B40" s="9" t="s">
        <v>37</v>
      </c>
      <c r="C40" s="82">
        <v>1</v>
      </c>
      <c r="D40" s="83"/>
      <c r="E40" s="7">
        <v>1983750</v>
      </c>
    </row>
    <row r="41" spans="1:8" ht="13.5" x14ac:dyDescent="0.25">
      <c r="A41" s="10">
        <v>7</v>
      </c>
      <c r="B41" s="11" t="s">
        <v>38</v>
      </c>
      <c r="C41" s="82">
        <v>1</v>
      </c>
      <c r="D41" s="83"/>
      <c r="E41" s="7">
        <v>1981750</v>
      </c>
      <c r="H41" s="15"/>
    </row>
    <row r="42" spans="1:8" ht="15.6" customHeight="1" x14ac:dyDescent="0.25">
      <c r="A42" s="5">
        <v>8</v>
      </c>
      <c r="B42" s="8" t="s">
        <v>184</v>
      </c>
      <c r="C42" s="82">
        <v>1</v>
      </c>
      <c r="D42" s="83"/>
      <c r="E42" s="7">
        <v>6110250</v>
      </c>
      <c r="H42" s="15"/>
    </row>
    <row r="43" spans="1:8" ht="13.5" x14ac:dyDescent="0.25">
      <c r="A43" s="5">
        <v>9</v>
      </c>
      <c r="B43" s="8" t="s">
        <v>185</v>
      </c>
      <c r="C43" s="82">
        <v>1</v>
      </c>
      <c r="D43" s="83"/>
      <c r="E43" s="7">
        <v>6110250</v>
      </c>
    </row>
    <row r="44" spans="1:8" ht="13.5" x14ac:dyDescent="0.25">
      <c r="A44" s="10">
        <v>10</v>
      </c>
      <c r="B44" s="8" t="s">
        <v>39</v>
      </c>
      <c r="C44" s="82">
        <v>1</v>
      </c>
      <c r="D44" s="83"/>
      <c r="E44" s="7">
        <v>6110250</v>
      </c>
    </row>
    <row r="45" spans="1:8" ht="13.5" x14ac:dyDescent="0.25">
      <c r="A45" s="5">
        <v>11</v>
      </c>
      <c r="B45" s="8" t="s">
        <v>40</v>
      </c>
      <c r="C45" s="82">
        <v>1</v>
      </c>
      <c r="D45" s="83"/>
      <c r="E45" s="7">
        <v>6110250</v>
      </c>
    </row>
    <row r="46" spans="1:8" ht="13.5" x14ac:dyDescent="0.25">
      <c r="A46" s="5">
        <v>12</v>
      </c>
      <c r="B46" s="9" t="s">
        <v>41</v>
      </c>
      <c r="C46" s="82">
        <v>1</v>
      </c>
      <c r="D46" s="83"/>
      <c r="E46" s="7">
        <v>6114750</v>
      </c>
    </row>
    <row r="47" spans="1:8" ht="13.5" customHeight="1" x14ac:dyDescent="0.25">
      <c r="A47" s="73" t="s">
        <v>200</v>
      </c>
      <c r="B47" s="74"/>
      <c r="C47" s="12"/>
      <c r="D47" s="12"/>
      <c r="E47" s="53"/>
    </row>
    <row r="48" spans="1:8" ht="13.5" x14ac:dyDescent="0.25">
      <c r="A48" s="10">
        <v>13</v>
      </c>
      <c r="B48" s="36" t="s">
        <v>42</v>
      </c>
      <c r="C48" s="66">
        <v>1</v>
      </c>
      <c r="D48" s="67"/>
      <c r="E48" s="37">
        <v>237053877</v>
      </c>
    </row>
    <row r="49" spans="1:10" ht="12.75" customHeight="1" x14ac:dyDescent="0.25">
      <c r="A49" s="68" t="s">
        <v>43</v>
      </c>
      <c r="B49" s="68"/>
      <c r="C49" s="68"/>
      <c r="D49" s="68"/>
      <c r="E49" s="38">
        <f>ROUND((SUM(E35:E48)),0)</f>
        <v>288157151</v>
      </c>
      <c r="G49" s="15"/>
      <c r="H49" s="15"/>
    </row>
    <row r="50" spans="1:10" ht="12.75" customHeight="1" x14ac:dyDescent="0.25">
      <c r="A50" s="68" t="s">
        <v>31</v>
      </c>
      <c r="B50" s="68"/>
      <c r="C50" s="68"/>
      <c r="D50" s="34">
        <v>0.19</v>
      </c>
      <c r="E50" s="39">
        <f>ROUND((SUM(E49*D50)),0)</f>
        <v>54749859</v>
      </c>
    </row>
    <row r="51" spans="1:10" ht="30" customHeight="1" x14ac:dyDescent="0.25">
      <c r="A51" s="68" t="s">
        <v>205</v>
      </c>
      <c r="B51" s="68"/>
      <c r="C51" s="68"/>
      <c r="D51" s="68"/>
      <c r="E51" s="38">
        <f>ROUND((SUM(E49:E50)),0)</f>
        <v>342907010</v>
      </c>
      <c r="H51" s="14"/>
    </row>
    <row r="52" spans="1:10" s="2" customFormat="1" ht="21" customHeight="1" x14ac:dyDescent="0.2">
      <c r="A52" s="79" t="s">
        <v>186</v>
      </c>
      <c r="B52" s="80"/>
      <c r="C52" s="80"/>
      <c r="D52" s="80"/>
      <c r="E52" s="81"/>
    </row>
    <row r="53" spans="1:10" ht="40.9" customHeight="1" x14ac:dyDescent="0.25">
      <c r="A53" s="3" t="s">
        <v>2</v>
      </c>
      <c r="B53" s="3" t="s">
        <v>3</v>
      </c>
      <c r="C53" s="77" t="s">
        <v>4</v>
      </c>
      <c r="D53" s="78"/>
      <c r="E53" s="4" t="s">
        <v>5</v>
      </c>
    </row>
    <row r="54" spans="1:10" ht="13.9" customHeight="1" x14ac:dyDescent="0.25">
      <c r="A54" s="73" t="s">
        <v>44</v>
      </c>
      <c r="B54" s="74"/>
      <c r="C54" s="12"/>
      <c r="D54" s="12"/>
      <c r="E54" s="53"/>
    </row>
    <row r="55" spans="1:10" ht="13.9" customHeight="1" x14ac:dyDescent="0.25">
      <c r="A55" s="84" t="s">
        <v>45</v>
      </c>
      <c r="B55" s="85"/>
      <c r="C55" s="85"/>
      <c r="D55" s="85"/>
      <c r="E55" s="86"/>
    </row>
    <row r="56" spans="1:10" ht="13.5" x14ac:dyDescent="0.25">
      <c r="A56" s="16" t="s">
        <v>46</v>
      </c>
      <c r="B56" s="17" t="s">
        <v>47</v>
      </c>
      <c r="C56" s="71">
        <v>1</v>
      </c>
      <c r="D56" s="72"/>
      <c r="E56" s="7">
        <v>321500</v>
      </c>
    </row>
    <row r="57" spans="1:10" ht="13.5" x14ac:dyDescent="0.25">
      <c r="A57" s="16" t="s">
        <v>48</v>
      </c>
      <c r="B57" s="17" t="s">
        <v>49</v>
      </c>
      <c r="C57" s="71">
        <v>1</v>
      </c>
      <c r="D57" s="72"/>
      <c r="E57" s="7">
        <v>112500</v>
      </c>
      <c r="H57" s="15"/>
    </row>
    <row r="58" spans="1:10" ht="13.5" x14ac:dyDescent="0.25">
      <c r="A58" s="16" t="s">
        <v>50</v>
      </c>
      <c r="B58" s="17" t="s">
        <v>51</v>
      </c>
      <c r="C58" s="71">
        <v>1</v>
      </c>
      <c r="D58" s="72"/>
      <c r="E58" s="7">
        <v>192750</v>
      </c>
    </row>
    <row r="59" spans="1:10" ht="40.9" customHeight="1" x14ac:dyDescent="0.25">
      <c r="A59" s="3" t="s">
        <v>2</v>
      </c>
      <c r="B59" s="3" t="s">
        <v>3</v>
      </c>
      <c r="C59" s="77" t="s">
        <v>52</v>
      </c>
      <c r="D59" s="78"/>
      <c r="E59" s="4" t="s">
        <v>53</v>
      </c>
    </row>
    <row r="60" spans="1:10" ht="55.5" customHeight="1" x14ac:dyDescent="0.25">
      <c r="A60" s="16" t="s">
        <v>54</v>
      </c>
      <c r="B60" s="17" t="s">
        <v>201</v>
      </c>
      <c r="C60" s="71">
        <v>1</v>
      </c>
      <c r="D60" s="72"/>
      <c r="E60" s="7">
        <v>9962261</v>
      </c>
      <c r="H60" s="15"/>
      <c r="J60" s="15"/>
    </row>
    <row r="61" spans="1:10" ht="66" customHeight="1" x14ac:dyDescent="0.25">
      <c r="A61" s="16" t="s">
        <v>55</v>
      </c>
      <c r="B61" s="17" t="s">
        <v>56</v>
      </c>
      <c r="C61" s="71">
        <v>1</v>
      </c>
      <c r="D61" s="72"/>
      <c r="E61" s="7">
        <v>1070500</v>
      </c>
      <c r="J61" s="15"/>
    </row>
    <row r="62" spans="1:10" ht="40.9" customHeight="1" x14ac:dyDescent="0.25">
      <c r="A62" s="3" t="s">
        <v>2</v>
      </c>
      <c r="B62" s="3" t="s">
        <v>3</v>
      </c>
      <c r="C62" s="77" t="s">
        <v>4</v>
      </c>
      <c r="D62" s="78"/>
      <c r="E62" s="4" t="s">
        <v>5</v>
      </c>
    </row>
    <row r="63" spans="1:10" ht="47.25" customHeight="1" x14ac:dyDescent="0.25">
      <c r="A63" s="16" t="s">
        <v>57</v>
      </c>
      <c r="B63" s="17" t="s">
        <v>58</v>
      </c>
      <c r="C63" s="71">
        <v>1</v>
      </c>
      <c r="D63" s="72"/>
      <c r="E63" s="7">
        <v>20923750</v>
      </c>
    </row>
    <row r="64" spans="1:10" ht="13.5" x14ac:dyDescent="0.25">
      <c r="A64" s="16" t="s">
        <v>59</v>
      </c>
      <c r="B64" s="17" t="s">
        <v>60</v>
      </c>
      <c r="C64" s="71">
        <v>1</v>
      </c>
      <c r="D64" s="72"/>
      <c r="E64" s="7">
        <v>8556000</v>
      </c>
    </row>
    <row r="65" spans="1:5" ht="58.5" customHeight="1" x14ac:dyDescent="0.25">
      <c r="A65" s="16" t="s">
        <v>61</v>
      </c>
      <c r="B65" s="17" t="s">
        <v>62</v>
      </c>
      <c r="C65" s="71">
        <v>1</v>
      </c>
      <c r="D65" s="72"/>
      <c r="E65" s="7">
        <v>171250</v>
      </c>
    </row>
    <row r="66" spans="1:5" ht="42" customHeight="1" x14ac:dyDescent="0.25">
      <c r="A66" s="16" t="s">
        <v>63</v>
      </c>
      <c r="B66" s="17" t="s">
        <v>64</v>
      </c>
      <c r="C66" s="71">
        <v>1</v>
      </c>
      <c r="D66" s="72"/>
      <c r="E66" s="7">
        <v>2144000</v>
      </c>
    </row>
    <row r="67" spans="1:5" ht="13.9" customHeight="1" x14ac:dyDescent="0.25">
      <c r="A67" s="75" t="s">
        <v>65</v>
      </c>
      <c r="B67" s="76"/>
      <c r="C67" s="18"/>
      <c r="D67" s="18"/>
      <c r="E67" s="54"/>
    </row>
    <row r="68" spans="1:5" ht="27" x14ac:dyDescent="0.25">
      <c r="A68" s="19" t="s">
        <v>66</v>
      </c>
      <c r="B68" s="17" t="s">
        <v>67</v>
      </c>
      <c r="C68" s="71">
        <v>1</v>
      </c>
      <c r="D68" s="72"/>
      <c r="E68" s="7">
        <v>5356250</v>
      </c>
    </row>
    <row r="69" spans="1:5" ht="13.5" x14ac:dyDescent="0.25">
      <c r="A69" s="19" t="s">
        <v>68</v>
      </c>
      <c r="B69" s="17" t="s">
        <v>69</v>
      </c>
      <c r="C69" s="71">
        <v>1</v>
      </c>
      <c r="D69" s="72"/>
      <c r="E69" s="7">
        <v>965750</v>
      </c>
    </row>
    <row r="70" spans="1:5" ht="13.5" x14ac:dyDescent="0.25">
      <c r="A70" s="19" t="s">
        <v>70</v>
      </c>
      <c r="B70" s="17" t="s">
        <v>71</v>
      </c>
      <c r="C70" s="71">
        <v>1</v>
      </c>
      <c r="D70" s="72"/>
      <c r="E70" s="7">
        <v>856500</v>
      </c>
    </row>
    <row r="71" spans="1:5" ht="13.5" x14ac:dyDescent="0.25">
      <c r="A71" s="19" t="s">
        <v>72</v>
      </c>
      <c r="B71" s="17" t="s">
        <v>73</v>
      </c>
      <c r="C71" s="71">
        <v>1</v>
      </c>
      <c r="D71" s="72"/>
      <c r="E71" s="7">
        <v>1016250</v>
      </c>
    </row>
    <row r="72" spans="1:5" ht="42.75" customHeight="1" x14ac:dyDescent="0.25">
      <c r="A72" s="19" t="s">
        <v>74</v>
      </c>
      <c r="B72" s="17" t="s">
        <v>75</v>
      </c>
      <c r="C72" s="71">
        <v>1</v>
      </c>
      <c r="D72" s="72"/>
      <c r="E72" s="7">
        <v>3000750</v>
      </c>
    </row>
    <row r="73" spans="1:5" ht="81.75" customHeight="1" x14ac:dyDescent="0.25">
      <c r="A73" s="19" t="s">
        <v>76</v>
      </c>
      <c r="B73" s="17" t="s">
        <v>77</v>
      </c>
      <c r="C73" s="71">
        <v>1</v>
      </c>
      <c r="D73" s="72"/>
      <c r="E73" s="7">
        <v>36473500</v>
      </c>
    </row>
    <row r="74" spans="1:5" ht="42" customHeight="1" x14ac:dyDescent="0.25">
      <c r="A74" s="19" t="s">
        <v>78</v>
      </c>
      <c r="B74" s="17" t="s">
        <v>79</v>
      </c>
      <c r="C74" s="71">
        <v>1</v>
      </c>
      <c r="D74" s="72"/>
      <c r="E74" s="7">
        <v>18674500</v>
      </c>
    </row>
    <row r="75" spans="1:5" ht="13.9" customHeight="1" x14ac:dyDescent="0.25">
      <c r="A75" s="73" t="s">
        <v>80</v>
      </c>
      <c r="B75" s="74"/>
      <c r="C75" s="20"/>
      <c r="D75" s="20"/>
      <c r="E75" s="55"/>
    </row>
    <row r="76" spans="1:5" ht="27" customHeight="1" x14ac:dyDescent="0.25">
      <c r="A76" s="21">
        <v>2.1</v>
      </c>
      <c r="B76" s="63" t="s">
        <v>81</v>
      </c>
      <c r="C76" s="64"/>
      <c r="D76" s="64"/>
      <c r="E76" s="65"/>
    </row>
    <row r="77" spans="1:5" ht="50.25" customHeight="1" x14ac:dyDescent="0.25">
      <c r="A77" s="16" t="s">
        <v>82</v>
      </c>
      <c r="B77" s="17" t="s">
        <v>83</v>
      </c>
      <c r="C77" s="71">
        <v>1</v>
      </c>
      <c r="D77" s="72"/>
      <c r="E77" s="7">
        <v>8044000</v>
      </c>
    </row>
    <row r="78" spans="1:5" ht="13.5" x14ac:dyDescent="0.25">
      <c r="A78" s="16" t="s">
        <v>84</v>
      </c>
      <c r="B78" s="17" t="s">
        <v>85</v>
      </c>
      <c r="C78" s="71">
        <v>1</v>
      </c>
      <c r="D78" s="72"/>
      <c r="E78" s="7">
        <v>2360000</v>
      </c>
    </row>
    <row r="79" spans="1:5" ht="13.5" x14ac:dyDescent="0.25">
      <c r="A79" s="16" t="s">
        <v>86</v>
      </c>
      <c r="B79" s="17" t="s">
        <v>87</v>
      </c>
      <c r="C79" s="71">
        <v>1</v>
      </c>
      <c r="D79" s="72"/>
      <c r="E79" s="7">
        <v>3104750</v>
      </c>
    </row>
    <row r="80" spans="1:5" ht="13.5" x14ac:dyDescent="0.25">
      <c r="A80" s="16" t="s">
        <v>88</v>
      </c>
      <c r="B80" s="17" t="s">
        <v>89</v>
      </c>
      <c r="C80" s="71">
        <v>1</v>
      </c>
      <c r="D80" s="72"/>
      <c r="E80" s="7">
        <v>343500</v>
      </c>
    </row>
    <row r="81" spans="1:5" ht="13.5" x14ac:dyDescent="0.25">
      <c r="A81" s="16" t="s">
        <v>90</v>
      </c>
      <c r="B81" s="17" t="s">
        <v>91</v>
      </c>
      <c r="C81" s="71">
        <v>1</v>
      </c>
      <c r="D81" s="72"/>
      <c r="E81" s="7">
        <v>343500</v>
      </c>
    </row>
    <row r="82" spans="1:5" ht="13.5" x14ac:dyDescent="0.25">
      <c r="A82" s="16" t="s">
        <v>92</v>
      </c>
      <c r="B82" s="17" t="s">
        <v>93</v>
      </c>
      <c r="C82" s="71">
        <v>1</v>
      </c>
      <c r="D82" s="72"/>
      <c r="E82" s="7">
        <v>343500</v>
      </c>
    </row>
    <row r="83" spans="1:5" ht="13.5" x14ac:dyDescent="0.25">
      <c r="A83" s="16" t="s">
        <v>94</v>
      </c>
      <c r="B83" s="17" t="s">
        <v>95</v>
      </c>
      <c r="C83" s="71">
        <v>1</v>
      </c>
      <c r="D83" s="72"/>
      <c r="E83" s="7">
        <v>803000</v>
      </c>
    </row>
    <row r="84" spans="1:5" ht="27" customHeight="1" x14ac:dyDescent="0.25">
      <c r="A84" s="22">
        <v>2.2000000000000002</v>
      </c>
      <c r="B84" s="63" t="s">
        <v>96</v>
      </c>
      <c r="C84" s="64"/>
      <c r="D84" s="64"/>
      <c r="E84" s="65"/>
    </row>
    <row r="85" spans="1:5" ht="65.25" customHeight="1" x14ac:dyDescent="0.25">
      <c r="A85" s="5" t="s">
        <v>97</v>
      </c>
      <c r="B85" s="17" t="s">
        <v>98</v>
      </c>
      <c r="C85" s="71">
        <v>1</v>
      </c>
      <c r="D85" s="72"/>
      <c r="E85" s="7">
        <v>13926250</v>
      </c>
    </row>
    <row r="86" spans="1:5" ht="39" customHeight="1" x14ac:dyDescent="0.25">
      <c r="A86" s="5" t="s">
        <v>99</v>
      </c>
      <c r="B86" s="17" t="s">
        <v>100</v>
      </c>
      <c r="C86" s="71">
        <v>1</v>
      </c>
      <c r="D86" s="72"/>
      <c r="E86" s="7">
        <v>1340000</v>
      </c>
    </row>
    <row r="87" spans="1:5" ht="45.75" customHeight="1" x14ac:dyDescent="0.25">
      <c r="A87" s="5" t="s">
        <v>101</v>
      </c>
      <c r="B87" s="17" t="s">
        <v>102</v>
      </c>
      <c r="C87" s="71">
        <v>1</v>
      </c>
      <c r="D87" s="72"/>
      <c r="E87" s="7">
        <v>13472750</v>
      </c>
    </row>
    <row r="88" spans="1:5" ht="57.75" customHeight="1" x14ac:dyDescent="0.25">
      <c r="A88" s="5" t="s">
        <v>103</v>
      </c>
      <c r="B88" s="17" t="s">
        <v>104</v>
      </c>
      <c r="C88" s="71">
        <v>1</v>
      </c>
      <c r="D88" s="72"/>
      <c r="E88" s="7">
        <v>3163250</v>
      </c>
    </row>
    <row r="89" spans="1:5" ht="27" customHeight="1" x14ac:dyDescent="0.25">
      <c r="A89" s="22">
        <v>2.2999999999999998</v>
      </c>
      <c r="B89" s="63" t="s">
        <v>105</v>
      </c>
      <c r="C89" s="64"/>
      <c r="D89" s="64"/>
      <c r="E89" s="65"/>
    </row>
    <row r="90" spans="1:5" ht="61.5" customHeight="1" x14ac:dyDescent="0.25">
      <c r="A90" s="5" t="s">
        <v>106</v>
      </c>
      <c r="B90" s="17" t="s">
        <v>107</v>
      </c>
      <c r="C90" s="71">
        <v>1</v>
      </c>
      <c r="D90" s="72"/>
      <c r="E90" s="7">
        <v>9122750</v>
      </c>
    </row>
    <row r="91" spans="1:5" ht="13.5" x14ac:dyDescent="0.25">
      <c r="A91" s="5" t="s">
        <v>108</v>
      </c>
      <c r="B91" s="17" t="s">
        <v>109</v>
      </c>
      <c r="C91" s="71">
        <v>1</v>
      </c>
      <c r="D91" s="72"/>
      <c r="E91" s="7">
        <v>803500</v>
      </c>
    </row>
    <row r="92" spans="1:5" ht="13.5" x14ac:dyDescent="0.25">
      <c r="A92" s="5" t="s">
        <v>110</v>
      </c>
      <c r="B92" s="17" t="s">
        <v>111</v>
      </c>
      <c r="C92" s="71">
        <v>1</v>
      </c>
      <c r="D92" s="72"/>
      <c r="E92" s="7">
        <v>1071250</v>
      </c>
    </row>
    <row r="93" spans="1:5" ht="13.5" x14ac:dyDescent="0.25">
      <c r="A93" s="5" t="s">
        <v>112</v>
      </c>
      <c r="B93" s="17" t="s">
        <v>113</v>
      </c>
      <c r="C93" s="71">
        <v>1</v>
      </c>
      <c r="D93" s="72"/>
      <c r="E93" s="7">
        <v>1071000</v>
      </c>
    </row>
    <row r="94" spans="1:5" ht="27" customHeight="1" x14ac:dyDescent="0.25">
      <c r="A94" s="22">
        <v>2.4</v>
      </c>
      <c r="B94" s="63" t="s">
        <v>114</v>
      </c>
      <c r="C94" s="64"/>
      <c r="D94" s="64"/>
      <c r="E94" s="65"/>
    </row>
    <row r="95" spans="1:5" ht="45.75" customHeight="1" x14ac:dyDescent="0.25">
      <c r="A95" s="5" t="s">
        <v>115</v>
      </c>
      <c r="B95" s="17" t="s">
        <v>116</v>
      </c>
      <c r="C95" s="71">
        <v>1</v>
      </c>
      <c r="D95" s="72"/>
      <c r="E95" s="7">
        <v>23545500</v>
      </c>
    </row>
    <row r="96" spans="1:5" ht="27" customHeight="1" x14ac:dyDescent="0.25">
      <c r="A96" s="22">
        <v>2.5</v>
      </c>
      <c r="B96" s="63" t="s">
        <v>117</v>
      </c>
      <c r="C96" s="64"/>
      <c r="D96" s="64"/>
      <c r="E96" s="65"/>
    </row>
    <row r="97" spans="1:5" ht="48.75" customHeight="1" x14ac:dyDescent="0.25">
      <c r="A97" s="5" t="s">
        <v>118</v>
      </c>
      <c r="B97" s="17" t="s">
        <v>119</v>
      </c>
      <c r="C97" s="71">
        <v>1</v>
      </c>
      <c r="D97" s="72"/>
      <c r="E97" s="7">
        <v>27885000</v>
      </c>
    </row>
    <row r="98" spans="1:5" ht="27" customHeight="1" x14ac:dyDescent="0.25">
      <c r="A98" s="22">
        <v>2.6</v>
      </c>
      <c r="B98" s="63" t="s">
        <v>120</v>
      </c>
      <c r="C98" s="64"/>
      <c r="D98" s="64"/>
      <c r="E98" s="65"/>
    </row>
    <row r="99" spans="1:5" ht="71.25" customHeight="1" x14ac:dyDescent="0.25">
      <c r="A99" s="5" t="s">
        <v>121</v>
      </c>
      <c r="B99" s="17" t="s">
        <v>122</v>
      </c>
      <c r="C99" s="71">
        <v>1</v>
      </c>
      <c r="D99" s="72"/>
      <c r="E99" s="7">
        <v>36357750</v>
      </c>
    </row>
    <row r="100" spans="1:5" ht="27" x14ac:dyDescent="0.25">
      <c r="A100" s="5" t="s">
        <v>123</v>
      </c>
      <c r="B100" s="17" t="s">
        <v>124</v>
      </c>
      <c r="C100" s="71">
        <v>1</v>
      </c>
      <c r="D100" s="72"/>
      <c r="E100" s="7">
        <v>28381750</v>
      </c>
    </row>
    <row r="101" spans="1:5" ht="87.75" customHeight="1" x14ac:dyDescent="0.25">
      <c r="A101" s="5" t="s">
        <v>125</v>
      </c>
      <c r="B101" s="17" t="s">
        <v>126</v>
      </c>
      <c r="C101" s="71">
        <v>1</v>
      </c>
      <c r="D101" s="72"/>
      <c r="E101" s="7">
        <v>30559500</v>
      </c>
    </row>
    <row r="102" spans="1:5" ht="27" x14ac:dyDescent="0.25">
      <c r="A102" s="5" t="s">
        <v>127</v>
      </c>
      <c r="B102" s="17" t="s">
        <v>128</v>
      </c>
      <c r="C102" s="71">
        <v>1</v>
      </c>
      <c r="D102" s="72"/>
      <c r="E102" s="7">
        <v>3052500</v>
      </c>
    </row>
    <row r="103" spans="1:5" ht="27" x14ac:dyDescent="0.25">
      <c r="A103" s="5" t="s">
        <v>129</v>
      </c>
      <c r="B103" s="17" t="s">
        <v>130</v>
      </c>
      <c r="C103" s="71">
        <v>1</v>
      </c>
      <c r="D103" s="72"/>
      <c r="E103" s="7">
        <v>3052250</v>
      </c>
    </row>
    <row r="104" spans="1:5" ht="40.5" x14ac:dyDescent="0.25">
      <c r="A104" s="5" t="s">
        <v>131</v>
      </c>
      <c r="B104" s="17" t="s">
        <v>132</v>
      </c>
      <c r="C104" s="71">
        <v>1</v>
      </c>
      <c r="D104" s="72"/>
      <c r="E104" s="7">
        <v>3058750</v>
      </c>
    </row>
    <row r="105" spans="1:5" ht="27" x14ac:dyDescent="0.25">
      <c r="A105" s="5" t="s">
        <v>133</v>
      </c>
      <c r="B105" s="17" t="s">
        <v>134</v>
      </c>
      <c r="C105" s="71">
        <v>1</v>
      </c>
      <c r="D105" s="72"/>
      <c r="E105" s="7">
        <v>3055250</v>
      </c>
    </row>
    <row r="106" spans="1:5" ht="27" x14ac:dyDescent="0.25">
      <c r="A106" s="5" t="s">
        <v>135</v>
      </c>
      <c r="B106" s="17" t="s">
        <v>136</v>
      </c>
      <c r="C106" s="71">
        <v>1</v>
      </c>
      <c r="D106" s="72"/>
      <c r="E106" s="7">
        <v>4178500</v>
      </c>
    </row>
    <row r="107" spans="1:5" ht="27" customHeight="1" x14ac:dyDescent="0.25">
      <c r="A107" s="22">
        <v>2.7</v>
      </c>
      <c r="B107" s="63" t="s">
        <v>137</v>
      </c>
      <c r="C107" s="64"/>
      <c r="D107" s="64"/>
      <c r="E107" s="65"/>
    </row>
    <row r="108" spans="1:5" ht="128.25" customHeight="1" x14ac:dyDescent="0.25">
      <c r="A108" s="5" t="s">
        <v>138</v>
      </c>
      <c r="B108" s="17" t="s">
        <v>139</v>
      </c>
      <c r="C108" s="71">
        <v>1</v>
      </c>
      <c r="D108" s="72"/>
      <c r="E108" s="7">
        <v>42480750</v>
      </c>
    </row>
    <row r="109" spans="1:5" ht="132" customHeight="1" x14ac:dyDescent="0.25">
      <c r="A109" s="5" t="s">
        <v>140</v>
      </c>
      <c r="B109" s="17" t="s">
        <v>141</v>
      </c>
      <c r="C109" s="71">
        <v>1</v>
      </c>
      <c r="D109" s="72"/>
      <c r="E109" s="7">
        <v>33040500</v>
      </c>
    </row>
    <row r="110" spans="1:5" ht="24.75" customHeight="1" x14ac:dyDescent="0.25">
      <c r="A110" s="5" t="s">
        <v>142</v>
      </c>
      <c r="B110" s="17" t="s">
        <v>143</v>
      </c>
      <c r="C110" s="71">
        <v>1</v>
      </c>
      <c r="D110" s="72"/>
      <c r="E110" s="7">
        <v>4499250</v>
      </c>
    </row>
    <row r="111" spans="1:5" ht="27" customHeight="1" x14ac:dyDescent="0.25">
      <c r="A111" s="22">
        <v>2.8</v>
      </c>
      <c r="B111" s="63" t="s">
        <v>144</v>
      </c>
      <c r="C111" s="64"/>
      <c r="D111" s="64"/>
      <c r="E111" s="65"/>
    </row>
    <row r="112" spans="1:5" ht="13.5" x14ac:dyDescent="0.25">
      <c r="A112" s="5" t="s">
        <v>145</v>
      </c>
      <c r="B112" s="17" t="s">
        <v>146</v>
      </c>
      <c r="C112" s="71">
        <v>1</v>
      </c>
      <c r="D112" s="72"/>
      <c r="E112" s="7">
        <v>1391500</v>
      </c>
    </row>
    <row r="113" spans="1:5" ht="13.5" x14ac:dyDescent="0.25">
      <c r="A113" s="5" t="s">
        <v>147</v>
      </c>
      <c r="B113" s="17" t="s">
        <v>148</v>
      </c>
      <c r="C113" s="71">
        <v>1</v>
      </c>
      <c r="D113" s="72"/>
      <c r="E113" s="7">
        <v>1575500</v>
      </c>
    </row>
    <row r="114" spans="1:5" ht="13.5" x14ac:dyDescent="0.25">
      <c r="A114" s="5" t="s">
        <v>149</v>
      </c>
      <c r="B114" s="17" t="s">
        <v>150</v>
      </c>
      <c r="C114" s="71">
        <v>1</v>
      </c>
      <c r="D114" s="72"/>
      <c r="E114" s="7">
        <v>235750</v>
      </c>
    </row>
    <row r="115" spans="1:5" ht="13.5" x14ac:dyDescent="0.25">
      <c r="A115" s="5" t="s">
        <v>151</v>
      </c>
      <c r="B115" s="17" t="s">
        <v>152</v>
      </c>
      <c r="C115" s="71">
        <v>1</v>
      </c>
      <c r="D115" s="72"/>
      <c r="E115" s="7">
        <v>187500</v>
      </c>
    </row>
    <row r="116" spans="1:5" ht="44.25" customHeight="1" x14ac:dyDescent="0.25">
      <c r="A116" s="5" t="s">
        <v>153</v>
      </c>
      <c r="B116" s="17" t="s">
        <v>154</v>
      </c>
      <c r="C116" s="71">
        <v>1</v>
      </c>
      <c r="D116" s="72"/>
      <c r="E116" s="7">
        <v>25102250</v>
      </c>
    </row>
    <row r="117" spans="1:5" ht="27" customHeight="1" x14ac:dyDescent="0.25">
      <c r="A117" s="22">
        <v>2.9</v>
      </c>
      <c r="B117" s="63" t="s">
        <v>155</v>
      </c>
      <c r="C117" s="64"/>
      <c r="D117" s="64"/>
      <c r="E117" s="65"/>
    </row>
    <row r="118" spans="1:5" ht="54" customHeight="1" x14ac:dyDescent="0.25">
      <c r="A118" s="5" t="s">
        <v>156</v>
      </c>
      <c r="B118" s="17" t="s">
        <v>157</v>
      </c>
      <c r="C118" s="71">
        <v>1</v>
      </c>
      <c r="D118" s="72"/>
      <c r="E118" s="7">
        <v>21420000</v>
      </c>
    </row>
    <row r="119" spans="1:5" ht="27" customHeight="1" x14ac:dyDescent="0.25">
      <c r="A119" s="23" t="s">
        <v>158</v>
      </c>
      <c r="B119" s="63" t="s">
        <v>159</v>
      </c>
      <c r="C119" s="64"/>
      <c r="D119" s="64"/>
      <c r="E119" s="65"/>
    </row>
    <row r="120" spans="1:5" ht="13.9" customHeight="1" x14ac:dyDescent="0.25">
      <c r="A120" s="5" t="s">
        <v>160</v>
      </c>
      <c r="B120" s="17" t="s">
        <v>161</v>
      </c>
      <c r="C120" s="71">
        <v>1</v>
      </c>
      <c r="D120" s="72"/>
      <c r="E120" s="7">
        <v>58918750</v>
      </c>
    </row>
    <row r="121" spans="1:5" ht="13.9" customHeight="1" x14ac:dyDescent="0.25">
      <c r="A121" s="5" t="s">
        <v>162</v>
      </c>
      <c r="B121" s="17" t="s">
        <v>163</v>
      </c>
      <c r="C121" s="71">
        <v>1</v>
      </c>
      <c r="D121" s="72"/>
      <c r="E121" s="7">
        <v>1393250</v>
      </c>
    </row>
    <row r="122" spans="1:5" ht="13.9" customHeight="1" x14ac:dyDescent="0.25">
      <c r="A122" s="5" t="s">
        <v>164</v>
      </c>
      <c r="B122" s="17" t="s">
        <v>165</v>
      </c>
      <c r="C122" s="71">
        <v>1</v>
      </c>
      <c r="D122" s="72"/>
      <c r="E122" s="7">
        <v>1393250</v>
      </c>
    </row>
    <row r="123" spans="1:5" ht="13.9" customHeight="1" x14ac:dyDescent="0.25">
      <c r="A123" s="5" t="s">
        <v>166</v>
      </c>
      <c r="B123" s="17" t="s">
        <v>167</v>
      </c>
      <c r="C123" s="71">
        <v>1</v>
      </c>
      <c r="D123" s="72"/>
      <c r="E123" s="7">
        <v>1179250</v>
      </c>
    </row>
    <row r="124" spans="1:5" ht="13.9" customHeight="1" x14ac:dyDescent="0.25">
      <c r="A124" s="5" t="s">
        <v>168</v>
      </c>
      <c r="B124" s="17" t="s">
        <v>169</v>
      </c>
      <c r="C124" s="71">
        <v>1</v>
      </c>
      <c r="D124" s="72"/>
      <c r="E124" s="7">
        <v>1177750</v>
      </c>
    </row>
    <row r="125" spans="1:5" ht="13.9" customHeight="1" x14ac:dyDescent="0.25">
      <c r="A125" s="5" t="s">
        <v>170</v>
      </c>
      <c r="B125" s="17" t="s">
        <v>171</v>
      </c>
      <c r="C125" s="71">
        <v>1</v>
      </c>
      <c r="D125" s="72"/>
      <c r="E125" s="7">
        <v>1180250</v>
      </c>
    </row>
    <row r="126" spans="1:5" ht="13.9" customHeight="1" x14ac:dyDescent="0.25">
      <c r="A126" s="5" t="s">
        <v>172</v>
      </c>
      <c r="B126" s="17" t="s">
        <v>173</v>
      </c>
      <c r="C126" s="71">
        <v>1</v>
      </c>
      <c r="D126" s="72"/>
      <c r="E126" s="7">
        <v>53662500</v>
      </c>
    </row>
    <row r="127" spans="1:5" ht="27" customHeight="1" x14ac:dyDescent="0.25">
      <c r="A127" s="23">
        <v>2.11</v>
      </c>
      <c r="B127" s="63" t="s">
        <v>174</v>
      </c>
      <c r="C127" s="64"/>
      <c r="D127" s="64"/>
      <c r="E127" s="65"/>
    </row>
    <row r="128" spans="1:5" ht="19.5" customHeight="1" x14ac:dyDescent="0.25">
      <c r="A128" s="10" t="s">
        <v>175</v>
      </c>
      <c r="B128" s="40" t="s">
        <v>176</v>
      </c>
      <c r="C128" s="66">
        <v>1</v>
      </c>
      <c r="D128" s="67"/>
      <c r="E128" s="13">
        <v>83479500</v>
      </c>
    </row>
    <row r="129" spans="1:11" ht="12.75" customHeight="1" x14ac:dyDescent="0.25">
      <c r="A129" s="68" t="s">
        <v>177</v>
      </c>
      <c r="B129" s="68"/>
      <c r="C129" s="68"/>
      <c r="D129" s="68"/>
      <c r="E129" s="38">
        <f>ROUND((SUM(E56:E58,E60:E61,E63:E66,E68:E74,E77:E83,E85:E88,E90:E93,E95,E97,E99:E106,E108:E110,E112:E116,E118,E120:E126,E128)),0)</f>
        <v>664555261</v>
      </c>
    </row>
    <row r="130" spans="1:11" ht="12.75" customHeight="1" x14ac:dyDescent="0.25">
      <c r="A130" s="68" t="s">
        <v>178</v>
      </c>
      <c r="B130" s="68"/>
      <c r="C130" s="68"/>
      <c r="D130" s="34">
        <v>0.19</v>
      </c>
      <c r="E130" s="39">
        <f>ROUND((SUM(E129*D130)),0)</f>
        <v>126265500</v>
      </c>
      <c r="H130" s="15"/>
    </row>
    <row r="131" spans="1:11" ht="12.75" customHeight="1" x14ac:dyDescent="0.25">
      <c r="A131" s="68" t="s">
        <v>206</v>
      </c>
      <c r="B131" s="68"/>
      <c r="C131" s="68"/>
      <c r="D131" s="68"/>
      <c r="E131" s="38">
        <f>ROUND((SUM(E129:E130)),0)</f>
        <v>790820761</v>
      </c>
      <c r="H131" s="14"/>
    </row>
    <row r="132" spans="1:11" ht="15" customHeight="1" x14ac:dyDescent="0.25">
      <c r="A132" s="69" t="s">
        <v>207</v>
      </c>
      <c r="B132" s="70"/>
      <c r="C132" s="70"/>
      <c r="D132" s="70"/>
      <c r="E132" s="48">
        <f>SUM(E32+E51+E131)</f>
        <v>1179013683</v>
      </c>
      <c r="H132" s="25"/>
      <c r="J132" s="26"/>
      <c r="K132" s="24"/>
    </row>
    <row r="133" spans="1:11" ht="21.75" customHeight="1" x14ac:dyDescent="0.25">
      <c r="A133" s="58"/>
      <c r="B133" s="58"/>
      <c r="C133" s="58"/>
      <c r="D133" s="58"/>
      <c r="E133" s="58"/>
      <c r="H133" s="27"/>
      <c r="I133" s="28"/>
    </row>
    <row r="134" spans="1:11" ht="24" customHeight="1" x14ac:dyDescent="0.25">
      <c r="A134" s="42"/>
      <c r="B134" s="32" t="s">
        <v>202</v>
      </c>
      <c r="C134" s="59" t="s">
        <v>179</v>
      </c>
      <c r="D134" s="59"/>
      <c r="E134" s="59"/>
      <c r="F134" s="29"/>
    </row>
    <row r="135" spans="1:11" ht="25.5" customHeight="1" x14ac:dyDescent="0.25">
      <c r="A135" s="42"/>
      <c r="B135" s="41" t="s">
        <v>187</v>
      </c>
      <c r="C135" s="60">
        <f>+E32</f>
        <v>45285912</v>
      </c>
      <c r="D135" s="61"/>
      <c r="E135" s="61"/>
      <c r="F135" s="29"/>
    </row>
    <row r="136" spans="1:11" ht="24.75" customHeight="1" x14ac:dyDescent="0.25">
      <c r="A136" s="42"/>
      <c r="B136" s="41" t="s">
        <v>188</v>
      </c>
      <c r="C136" s="60">
        <f>+E51</f>
        <v>342907010</v>
      </c>
      <c r="D136" s="61"/>
      <c r="E136" s="61"/>
      <c r="F136" s="29"/>
    </row>
    <row r="137" spans="1:11" ht="25.5" customHeight="1" x14ac:dyDescent="0.25">
      <c r="A137" s="42"/>
      <c r="B137" s="41" t="s">
        <v>186</v>
      </c>
      <c r="C137" s="60">
        <f>+E131</f>
        <v>790820761</v>
      </c>
      <c r="D137" s="61"/>
      <c r="E137" s="61"/>
      <c r="F137" s="29"/>
    </row>
    <row r="138" spans="1:11" ht="35.25" customHeight="1" x14ac:dyDescent="0.25">
      <c r="A138" s="42"/>
      <c r="B138" s="99" t="s">
        <v>203</v>
      </c>
      <c r="C138" s="62">
        <f>SUM(C135:E137)</f>
        <v>1179013683</v>
      </c>
      <c r="D138" s="62"/>
      <c r="E138" s="62"/>
      <c r="F138" s="29"/>
    </row>
    <row r="139" spans="1:11" ht="18" customHeight="1" x14ac:dyDescent="0.25">
      <c r="A139" s="42"/>
      <c r="B139" s="42"/>
      <c r="C139" s="49"/>
      <c r="D139" s="42"/>
      <c r="E139" s="42"/>
      <c r="F139" s="29"/>
    </row>
    <row r="140" spans="1:11" ht="18" customHeight="1" x14ac:dyDescent="0.25">
      <c r="A140" s="56"/>
      <c r="B140" s="57"/>
      <c r="C140" s="57"/>
      <c r="D140" s="57"/>
      <c r="E140" s="57"/>
      <c r="F140" s="50"/>
      <c r="G140" s="50"/>
    </row>
    <row r="141" spans="1:11" s="30" customFormat="1" ht="57.75" customHeight="1" x14ac:dyDescent="0.3">
      <c r="A141" s="56" t="s">
        <v>180</v>
      </c>
      <c r="B141" s="57"/>
      <c r="C141" s="57"/>
      <c r="D141" s="57"/>
      <c r="E141" s="57"/>
      <c r="F141" s="51"/>
      <c r="G141" s="52"/>
    </row>
    <row r="142" spans="1:11" s="30" customFormat="1" ht="57.75" customHeight="1" x14ac:dyDescent="0.3">
      <c r="A142" s="56" t="s">
        <v>181</v>
      </c>
      <c r="B142" s="57"/>
      <c r="C142" s="57"/>
      <c r="D142" s="57"/>
      <c r="E142" s="57"/>
      <c r="F142" s="51"/>
      <c r="G142" s="52"/>
    </row>
    <row r="143" spans="1:11" ht="82.5" customHeight="1" x14ac:dyDescent="0.25">
      <c r="A143" s="42"/>
      <c r="B143" s="42"/>
      <c r="C143" s="49"/>
      <c r="D143" s="42"/>
      <c r="E143" s="42"/>
      <c r="F143" s="29"/>
    </row>
    <row r="144" spans="1:11" s="30" customFormat="1" ht="24" customHeight="1" x14ac:dyDescent="0.3">
      <c r="A144" s="94" t="s">
        <v>189</v>
      </c>
      <c r="B144" s="94"/>
      <c r="C144" s="94"/>
      <c r="D144" s="94"/>
      <c r="E144" s="94"/>
    </row>
    <row r="145" spans="1:6" s="30" customFormat="1" ht="16.5" x14ac:dyDescent="0.3">
      <c r="A145" s="95" t="s">
        <v>190</v>
      </c>
      <c r="B145" s="95"/>
      <c r="C145" s="95"/>
      <c r="D145" s="95"/>
      <c r="E145" s="95"/>
    </row>
    <row r="146" spans="1:6" s="30" customFormat="1" ht="16.5" x14ac:dyDescent="0.3">
      <c r="A146" s="95" t="s">
        <v>191</v>
      </c>
      <c r="B146" s="95"/>
      <c r="C146" s="95"/>
      <c r="D146" s="95"/>
      <c r="E146" s="95"/>
    </row>
    <row r="147" spans="1:6" ht="13.5" customHeight="1" x14ac:dyDescent="0.25">
      <c r="A147" s="43"/>
      <c r="B147" s="43"/>
      <c r="C147" s="44"/>
      <c r="D147" s="44"/>
      <c r="E147" s="44"/>
      <c r="F147" s="29"/>
    </row>
    <row r="148" spans="1:6" ht="10.5" customHeight="1" x14ac:dyDescent="0.25">
      <c r="A148" s="45"/>
      <c r="B148" s="96" t="s">
        <v>192</v>
      </c>
      <c r="C148" s="96"/>
      <c r="D148" s="96"/>
      <c r="E148" s="96"/>
      <c r="F148" s="29"/>
    </row>
    <row r="149" spans="1:6" ht="12" customHeight="1" x14ac:dyDescent="0.25">
      <c r="A149" s="45" t="s">
        <v>193</v>
      </c>
      <c r="B149" s="96" t="s">
        <v>194</v>
      </c>
      <c r="C149" s="96"/>
      <c r="D149" s="96"/>
      <c r="E149" s="96"/>
      <c r="F149" s="29"/>
    </row>
    <row r="150" spans="1:6" ht="12" customHeight="1" x14ac:dyDescent="0.2">
      <c r="A150" s="46"/>
      <c r="B150" s="97" t="s">
        <v>195</v>
      </c>
      <c r="C150" s="97"/>
      <c r="D150" s="97"/>
      <c r="E150" s="97"/>
      <c r="F150" s="29"/>
    </row>
    <row r="151" spans="1:6" ht="12" customHeight="1" x14ac:dyDescent="0.2">
      <c r="A151" s="45"/>
      <c r="B151" s="97" t="s">
        <v>196</v>
      </c>
      <c r="C151" s="97"/>
      <c r="D151" s="97"/>
      <c r="E151" s="97"/>
      <c r="F151" s="29"/>
    </row>
    <row r="152" spans="1:6" x14ac:dyDescent="0.25">
      <c r="A152" s="47"/>
      <c r="B152" s="47"/>
      <c r="C152" s="47"/>
      <c r="D152" s="47"/>
      <c r="E152" s="47"/>
      <c r="F152" s="29"/>
    </row>
    <row r="153" spans="1:6" x14ac:dyDescent="0.25">
      <c r="A153" s="47" t="s">
        <v>197</v>
      </c>
      <c r="B153" s="47" t="s">
        <v>198</v>
      </c>
      <c r="C153" s="44"/>
      <c r="D153" s="44"/>
      <c r="E153" s="44"/>
      <c r="F153" s="29"/>
    </row>
  </sheetData>
  <mergeCells count="148">
    <mergeCell ref="A144:E144"/>
    <mergeCell ref="A145:E145"/>
    <mergeCell ref="A146:E146"/>
    <mergeCell ref="B148:E148"/>
    <mergeCell ref="B149:E149"/>
    <mergeCell ref="B150:E150"/>
    <mergeCell ref="B151:E151"/>
    <mergeCell ref="C7:D7"/>
    <mergeCell ref="C8:D8"/>
    <mergeCell ref="C9:D9"/>
    <mergeCell ref="A10:B10"/>
    <mergeCell ref="C11:D11"/>
    <mergeCell ref="C12:D12"/>
    <mergeCell ref="C22:D22"/>
    <mergeCell ref="C23:D23"/>
    <mergeCell ref="C24:D24"/>
    <mergeCell ref="A31:C31"/>
    <mergeCell ref="A32:D32"/>
    <mergeCell ref="A33:E33"/>
    <mergeCell ref="C34:D34"/>
    <mergeCell ref="C35:D35"/>
    <mergeCell ref="C36:D36"/>
    <mergeCell ref="C25:D25"/>
    <mergeCell ref="C26:D26"/>
    <mergeCell ref="A1:E1"/>
    <mergeCell ref="A2:E2"/>
    <mergeCell ref="A3:E3"/>
    <mergeCell ref="C4:D4"/>
    <mergeCell ref="C5:D5"/>
    <mergeCell ref="C6:D6"/>
    <mergeCell ref="C19:D19"/>
    <mergeCell ref="C20:D20"/>
    <mergeCell ref="C21:D21"/>
    <mergeCell ref="C13:D13"/>
    <mergeCell ref="C14:D14"/>
    <mergeCell ref="C15:D15"/>
    <mergeCell ref="C16:D16"/>
    <mergeCell ref="C17:D17"/>
    <mergeCell ref="C18:D18"/>
    <mergeCell ref="C27:D27"/>
    <mergeCell ref="C28:D28"/>
    <mergeCell ref="C29:D29"/>
    <mergeCell ref="A30:D30"/>
    <mergeCell ref="C43:D43"/>
    <mergeCell ref="C44:D44"/>
    <mergeCell ref="C45:D45"/>
    <mergeCell ref="C46:D46"/>
    <mergeCell ref="A47:B47"/>
    <mergeCell ref="C48:D48"/>
    <mergeCell ref="C37:D37"/>
    <mergeCell ref="C38:D38"/>
    <mergeCell ref="C39:D39"/>
    <mergeCell ref="C40:D40"/>
    <mergeCell ref="C41:D41"/>
    <mergeCell ref="C42:D42"/>
    <mergeCell ref="A55:E55"/>
    <mergeCell ref="C56:D56"/>
    <mergeCell ref="C57:D57"/>
    <mergeCell ref="C58:D58"/>
    <mergeCell ref="C59:D59"/>
    <mergeCell ref="C60:D60"/>
    <mergeCell ref="A49:D49"/>
    <mergeCell ref="A50:C50"/>
    <mergeCell ref="A51:D51"/>
    <mergeCell ref="A52:E52"/>
    <mergeCell ref="C53:D53"/>
    <mergeCell ref="A54:B54"/>
    <mergeCell ref="A67:B67"/>
    <mergeCell ref="C68:D68"/>
    <mergeCell ref="C69:D69"/>
    <mergeCell ref="C70:D70"/>
    <mergeCell ref="C71:D71"/>
    <mergeCell ref="C72:D72"/>
    <mergeCell ref="C61:D61"/>
    <mergeCell ref="C62:D62"/>
    <mergeCell ref="C63:D63"/>
    <mergeCell ref="C64:D64"/>
    <mergeCell ref="C65:D65"/>
    <mergeCell ref="C66:D66"/>
    <mergeCell ref="C79:D79"/>
    <mergeCell ref="C80:D80"/>
    <mergeCell ref="C81:D81"/>
    <mergeCell ref="C82:D82"/>
    <mergeCell ref="C83:D83"/>
    <mergeCell ref="B84:E84"/>
    <mergeCell ref="C73:D73"/>
    <mergeCell ref="C74:D74"/>
    <mergeCell ref="A75:B75"/>
    <mergeCell ref="B76:E76"/>
    <mergeCell ref="C77:D77"/>
    <mergeCell ref="C78:D78"/>
    <mergeCell ref="C91:D91"/>
    <mergeCell ref="C92:D92"/>
    <mergeCell ref="C93:D93"/>
    <mergeCell ref="B94:E94"/>
    <mergeCell ref="C95:D95"/>
    <mergeCell ref="B96:E96"/>
    <mergeCell ref="C85:D85"/>
    <mergeCell ref="C86:D86"/>
    <mergeCell ref="C87:D87"/>
    <mergeCell ref="C88:D88"/>
    <mergeCell ref="B89:E89"/>
    <mergeCell ref="C90:D90"/>
    <mergeCell ref="C103:D103"/>
    <mergeCell ref="C104:D104"/>
    <mergeCell ref="C105:D105"/>
    <mergeCell ref="C106:D106"/>
    <mergeCell ref="B107:E107"/>
    <mergeCell ref="C108:D108"/>
    <mergeCell ref="C97:D97"/>
    <mergeCell ref="B98:E98"/>
    <mergeCell ref="C99:D99"/>
    <mergeCell ref="C100:D100"/>
    <mergeCell ref="C101:D101"/>
    <mergeCell ref="C102:D102"/>
    <mergeCell ref="C115:D115"/>
    <mergeCell ref="C116:D116"/>
    <mergeCell ref="B117:E117"/>
    <mergeCell ref="C118:D118"/>
    <mergeCell ref="B119:E119"/>
    <mergeCell ref="C120:D120"/>
    <mergeCell ref="C109:D109"/>
    <mergeCell ref="C110:D110"/>
    <mergeCell ref="B111:E111"/>
    <mergeCell ref="C112:D112"/>
    <mergeCell ref="C113:D113"/>
    <mergeCell ref="C114:D114"/>
    <mergeCell ref="B127:E127"/>
    <mergeCell ref="C128:D128"/>
    <mergeCell ref="A129:D129"/>
    <mergeCell ref="A130:C130"/>
    <mergeCell ref="A131:D131"/>
    <mergeCell ref="A132:D132"/>
    <mergeCell ref="C121:D121"/>
    <mergeCell ref="C122:D122"/>
    <mergeCell ref="C123:D123"/>
    <mergeCell ref="C124:D124"/>
    <mergeCell ref="C125:D125"/>
    <mergeCell ref="C126:D126"/>
    <mergeCell ref="A140:E140"/>
    <mergeCell ref="A141:E141"/>
    <mergeCell ref="A142:E142"/>
    <mergeCell ref="A133:E133"/>
    <mergeCell ref="C134:E134"/>
    <mergeCell ref="C135:E135"/>
    <mergeCell ref="C136:E136"/>
    <mergeCell ref="C137:E137"/>
    <mergeCell ref="C138:E138"/>
  </mergeCells>
  <conditionalFormatting sqref="B115:B116">
    <cfRule type="duplicateValues" dxfId="41" priority="38"/>
  </conditionalFormatting>
  <conditionalFormatting sqref="B112:B114">
    <cfRule type="duplicateValues" dxfId="40" priority="37"/>
  </conditionalFormatting>
  <conditionalFormatting sqref="B109:B110">
    <cfRule type="duplicateValues" dxfId="39" priority="36"/>
  </conditionalFormatting>
  <conditionalFormatting sqref="B105:B106 B108">
    <cfRule type="duplicateValues" dxfId="38" priority="35"/>
  </conditionalFormatting>
  <conditionalFormatting sqref="B103:B104">
    <cfRule type="duplicateValues" dxfId="37" priority="34"/>
  </conditionalFormatting>
  <conditionalFormatting sqref="B99:B102">
    <cfRule type="duplicateValues" dxfId="36" priority="33"/>
  </conditionalFormatting>
  <conditionalFormatting sqref="B97">
    <cfRule type="duplicateValues" dxfId="35" priority="32"/>
  </conditionalFormatting>
  <conditionalFormatting sqref="B91:B93 B95">
    <cfRule type="duplicateValues" dxfId="34" priority="31"/>
  </conditionalFormatting>
  <conditionalFormatting sqref="B88 B90">
    <cfRule type="duplicateValues" dxfId="33" priority="30"/>
  </conditionalFormatting>
  <conditionalFormatting sqref="B83 B85:B87">
    <cfRule type="duplicateValues" dxfId="32" priority="29"/>
  </conditionalFormatting>
  <conditionalFormatting sqref="B81:B82">
    <cfRule type="duplicateValues" dxfId="31" priority="28"/>
  </conditionalFormatting>
  <conditionalFormatting sqref="B77:B80">
    <cfRule type="duplicateValues" dxfId="30" priority="27"/>
  </conditionalFormatting>
  <conditionalFormatting sqref="B76">
    <cfRule type="duplicateValues" dxfId="29" priority="26"/>
  </conditionalFormatting>
  <conditionalFormatting sqref="B72:B74">
    <cfRule type="duplicateValues" dxfId="28" priority="25"/>
  </conditionalFormatting>
  <conditionalFormatting sqref="B70:B71">
    <cfRule type="duplicateValues" dxfId="27" priority="24"/>
  </conditionalFormatting>
  <conditionalFormatting sqref="B66 B68:B69">
    <cfRule type="duplicateValues" dxfId="26" priority="23"/>
  </conditionalFormatting>
  <conditionalFormatting sqref="B64:B65">
    <cfRule type="duplicateValues" dxfId="25" priority="22"/>
  </conditionalFormatting>
  <conditionalFormatting sqref="B58 B63">
    <cfRule type="duplicateValues" dxfId="24" priority="21"/>
  </conditionalFormatting>
  <conditionalFormatting sqref="B56:B57">
    <cfRule type="duplicateValues" dxfId="23" priority="20"/>
  </conditionalFormatting>
  <conditionalFormatting sqref="B84">
    <cfRule type="duplicateValues" dxfId="22" priority="19"/>
  </conditionalFormatting>
  <conditionalFormatting sqref="B89">
    <cfRule type="duplicateValues" dxfId="21" priority="18"/>
  </conditionalFormatting>
  <conditionalFormatting sqref="B94">
    <cfRule type="duplicateValues" dxfId="20" priority="17"/>
  </conditionalFormatting>
  <conditionalFormatting sqref="B96">
    <cfRule type="duplicateValues" dxfId="19" priority="16"/>
  </conditionalFormatting>
  <conditionalFormatting sqref="B98">
    <cfRule type="duplicateValues" dxfId="18" priority="15"/>
  </conditionalFormatting>
  <conditionalFormatting sqref="B107">
    <cfRule type="duplicateValues" dxfId="17" priority="14"/>
  </conditionalFormatting>
  <conditionalFormatting sqref="B111">
    <cfRule type="duplicateValues" dxfId="16" priority="13"/>
  </conditionalFormatting>
  <conditionalFormatting sqref="B117">
    <cfRule type="duplicateValues" dxfId="15" priority="12"/>
  </conditionalFormatting>
  <conditionalFormatting sqref="B119">
    <cfRule type="duplicateValues" dxfId="14" priority="11"/>
  </conditionalFormatting>
  <conditionalFormatting sqref="B124:B125">
    <cfRule type="duplicateValues" dxfId="13" priority="10"/>
  </conditionalFormatting>
  <conditionalFormatting sqref="B122:B123">
    <cfRule type="duplicateValues" dxfId="12" priority="9"/>
  </conditionalFormatting>
  <conditionalFormatting sqref="B120:B121">
    <cfRule type="duplicateValues" dxfId="11" priority="8"/>
  </conditionalFormatting>
  <conditionalFormatting sqref="B118">
    <cfRule type="duplicateValues" dxfId="10" priority="39"/>
  </conditionalFormatting>
  <conditionalFormatting sqref="B126">
    <cfRule type="duplicateValues" dxfId="9" priority="40"/>
  </conditionalFormatting>
  <conditionalFormatting sqref="B128">
    <cfRule type="duplicateValues" dxfId="8" priority="41"/>
  </conditionalFormatting>
  <conditionalFormatting sqref="B11:B14 B16:B20 B22:B24 B26:B29">
    <cfRule type="duplicateValues" dxfId="7" priority="7"/>
  </conditionalFormatting>
  <conditionalFormatting sqref="B15">
    <cfRule type="duplicateValues" dxfId="6" priority="6"/>
  </conditionalFormatting>
  <conditionalFormatting sqref="B21">
    <cfRule type="duplicateValues" dxfId="5" priority="5"/>
  </conditionalFormatting>
  <conditionalFormatting sqref="B25">
    <cfRule type="duplicateValues" dxfId="4" priority="4"/>
  </conditionalFormatting>
  <conditionalFormatting sqref="B5:B9">
    <cfRule type="duplicateValues" dxfId="3" priority="42"/>
  </conditionalFormatting>
  <conditionalFormatting sqref="B48">
    <cfRule type="duplicateValues" dxfId="2" priority="3"/>
  </conditionalFormatting>
  <conditionalFormatting sqref="B127">
    <cfRule type="duplicateValues" dxfId="1" priority="2"/>
  </conditionalFormatting>
  <conditionalFormatting sqref="B60:B61">
    <cfRule type="duplicateValues" dxfId="0" priority="1"/>
  </conditionalFormatting>
  <pageMargins left="0.70866141732283472" right="0.70866141732283472" top="0.74803149606299213" bottom="0.74803149606299213" header="0.31496062992125984" footer="0.31496062992125984"/>
  <pageSetup paperSize="41"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VALOR UNITARIO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Agustin Fierro Castro</dc:creator>
  <cp:lastModifiedBy>Maria Olga Socha Pinto</cp:lastModifiedBy>
  <cp:lastPrinted>2022-10-25T20:51:14Z</cp:lastPrinted>
  <dcterms:created xsi:type="dcterms:W3CDTF">2022-10-19T17:01:13Z</dcterms:created>
  <dcterms:modified xsi:type="dcterms:W3CDTF">2022-10-26T01:17:56Z</dcterms:modified>
</cp:coreProperties>
</file>