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U:\Contratación S H e I 2022\Procesos 2022\Selección abreviada 2022\Buenos Aires\Formulario 1\"/>
    </mc:Choice>
  </mc:AlternateContent>
  <xr:revisionPtr revIDLastSave="0" documentId="13_ncr:1_{9A62FB61-049B-4DBA-B099-FC68AD388A0D}" xr6:coauthVersionLast="47" xr6:coauthVersionMax="47" xr10:uidLastSave="{00000000-0000-0000-0000-000000000000}"/>
  <bookViews>
    <workbookView xWindow="-120" yWindow="-120" windowWidth="29040" windowHeight="15840" xr2:uid="{00000000-000D-0000-FFFF-FFFF00000000}"/>
  </bookViews>
  <sheets>
    <sheet name="PRESUPUESTO OFICIAL (Entidad)" sheetId="1" r:id="rId1"/>
    <sheet name="PROPUESTA ECONÓ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Hlk108161668" localSheetId="0">'PRESUPUESTO OFICIAL (Entidad)'!$B$13</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PAGO'!$A$1:$Q$92</definedName>
    <definedName name="_xlnm.Print_Area" localSheetId="0">'PRESUPUESTO OFICIAL (Entidad)'!$A$1:$K$68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(Entidad)'!$1:$11</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18" i="1" l="1"/>
  <c r="H36" i="1"/>
  <c r="H38" i="1"/>
  <c r="H54" i="1"/>
  <c r="H29" i="1"/>
  <c r="H23" i="1" s="1"/>
  <c r="H25" i="1" s="1"/>
  <c r="H30" i="1" l="1"/>
  <c r="H32" i="1" s="1"/>
  <c r="H31" i="1"/>
  <c r="H35" i="1"/>
  <c r="H39" i="1" s="1"/>
  <c r="H24" i="1"/>
  <c r="I25" i="1" l="1"/>
  <c r="J25" i="1" l="1"/>
  <c r="J30" i="1"/>
  <c r="J31" i="1"/>
  <c r="J19" i="1"/>
  <c r="J55" i="1"/>
  <c r="J56" i="1"/>
  <c r="J57" i="1"/>
  <c r="J43" i="1"/>
  <c r="J44" i="1"/>
  <c r="J45" i="1"/>
  <c r="J46" i="1"/>
  <c r="J47" i="1"/>
  <c r="J48" i="1"/>
  <c r="J49" i="1"/>
  <c r="J50" i="1"/>
  <c r="J51" i="1"/>
  <c r="J36" i="1"/>
  <c r="J37" i="1"/>
  <c r="J39" i="1"/>
  <c r="J32" i="1"/>
  <c r="J21" i="1"/>
  <c r="J22" i="1"/>
  <c r="J23" i="1"/>
  <c r="J24" i="1"/>
  <c r="J26" i="1"/>
  <c r="J20" i="1"/>
  <c r="K61" i="2" l="1"/>
  <c r="J54" i="1" l="1"/>
  <c r="J42" i="1"/>
  <c r="J35" i="1"/>
  <c r="J29" i="1"/>
  <c r="J27" i="1" l="1"/>
  <c r="J52" i="1"/>
  <c r="J58" i="1"/>
  <c r="J33" i="1"/>
  <c r="J38" i="1"/>
  <c r="J40" i="1" l="1"/>
  <c r="J60" i="1" s="1"/>
</calcChain>
</file>

<file path=xl/sharedStrings.xml><?xml version="1.0" encoding="utf-8"?>
<sst xmlns="http://schemas.openxmlformats.org/spreadsheetml/2006/main" count="260" uniqueCount="190">
  <si>
    <t>No.</t>
  </si>
  <si>
    <t>ÍTEM DE PAGO</t>
  </si>
  <si>
    <t>GENERAL</t>
  </si>
  <si>
    <t>PARTICULAR</t>
  </si>
  <si>
    <t>DESCRIPCIÓN</t>
  </si>
  <si>
    <t>CANTIDAD</t>
  </si>
  <si>
    <t xml:space="preserve">VALOR UNITARIO </t>
  </si>
  <si>
    <t>VALOR TOTAL</t>
  </si>
  <si>
    <t>UNID.</t>
  </si>
  <si>
    <t>ESPECIFICACIONES</t>
  </si>
  <si>
    <t>FORMULARIO 1 - PRESUPUESTO OFICIAL</t>
  </si>
  <si>
    <t>ALCALDÍA DE TULUÁ</t>
  </si>
  <si>
    <t>SECRETARÍA DE HÁBITAT E INFRAESTRUCTURA</t>
  </si>
  <si>
    <t>PORCENTAJE</t>
  </si>
  <si>
    <t>ADMINISTRACIÓN</t>
  </si>
  <si>
    <t xml:space="preserve">A = </t>
  </si>
  <si>
    <t>IMPREVISTO</t>
  </si>
  <si>
    <t xml:space="preserve">I = </t>
  </si>
  <si>
    <t>UTILIDAD</t>
  </si>
  <si>
    <t>U =</t>
  </si>
  <si>
    <t xml:space="preserve">A. I. U. </t>
  </si>
  <si>
    <t>1. PRELIMINARES</t>
  </si>
  <si>
    <t>1.1</t>
  </si>
  <si>
    <t>1.2</t>
  </si>
  <si>
    <t>1.3</t>
  </si>
  <si>
    <t>1.4.</t>
  </si>
  <si>
    <t>1.5.</t>
  </si>
  <si>
    <t>1.6</t>
  </si>
  <si>
    <t>1.7</t>
  </si>
  <si>
    <t>1.8</t>
  </si>
  <si>
    <t>1.9</t>
  </si>
  <si>
    <t>LOCALIZACIÓN-REPLANTEO VÍAS URBANAS</t>
  </si>
  <si>
    <t>ML</t>
  </si>
  <si>
    <t>CERRAMIENTO TELA FIB.TEJIDA H=2.10M-BORD</t>
  </si>
  <si>
    <t>´080108</t>
  </si>
  <si>
    <t>080104</t>
  </si>
  <si>
    <t>010201</t>
  </si>
  <si>
    <t>PALETERO DIURNO</t>
  </si>
  <si>
    <t>BODEGAJE</t>
  </si>
  <si>
    <t>INSTALACIÓN PROVISIONAL ACUEDUCTO</t>
  </si>
  <si>
    <t>INSTALACIÓN PROVISIONAL ENERGÍA</t>
  </si>
  <si>
    <t>EXCAVACIÓN A MAQUINA(CAJEO) [SR]</t>
  </si>
  <si>
    <t>ACARREO MATERIALES PÉTREOS-TIERRA-VARIOS</t>
  </si>
  <si>
    <t>M3K</t>
  </si>
  <si>
    <t>MES</t>
  </si>
  <si>
    <t>M3</t>
  </si>
  <si>
    <t>HR</t>
  </si>
  <si>
    <t>SUBTOTAL</t>
  </si>
  <si>
    <t>2.RELLENOS Y SUBBASES</t>
  </si>
  <si>
    <t>2.1</t>
  </si>
  <si>
    <t>2.3</t>
  </si>
  <si>
    <t>CONFORM.COMPACT.SUBRASANTE CBR=95</t>
  </si>
  <si>
    <t>M2</t>
  </si>
  <si>
    <t>SUB-BASE COMPAC.MAT.SELEC-INV NORTE ST</t>
  </si>
  <si>
    <t>3. PAVIMENTOS</t>
  </si>
  <si>
    <t>3.1</t>
  </si>
  <si>
    <t>3.2</t>
  </si>
  <si>
    <t>3.3</t>
  </si>
  <si>
    <t>080209</t>
  </si>
  <si>
    <t>080522</t>
  </si>
  <si>
    <t>SARDINEL EN CONCRETO 15X15 MAS HIERRO</t>
  </si>
  <si>
    <t>APU</t>
  </si>
  <si>
    <t>3.4</t>
  </si>
  <si>
    <t>3.5</t>
  </si>
  <si>
    <t>ACERO DE REFUERZO FLEJADO 60000 PSI 420Mpa</t>
  </si>
  <si>
    <t>CANASTILLA - PASAJUNTA EN DOVELAS DE ACERO 1”</t>
  </si>
  <si>
    <t>KG</t>
  </si>
  <si>
    <t>4.2</t>
  </si>
  <si>
    <t>4.3</t>
  </si>
  <si>
    <t>4.4</t>
  </si>
  <si>
    <t>4.5</t>
  </si>
  <si>
    <t>4.6</t>
  </si>
  <si>
    <t>4.7</t>
  </si>
  <si>
    <t>4.8</t>
  </si>
  <si>
    <t>4.10</t>
  </si>
  <si>
    <t>4. DESAGÜES Y REPARACIONES</t>
  </si>
  <si>
    <t>080704</t>
  </si>
  <si>
    <t>010206</t>
  </si>
  <si>
    <t>RELLENO MATERIAL SITIO COMPACTADO CILIND</t>
  </si>
  <si>
    <t>TUB PVC NOVAFORT 10"</t>
  </si>
  <si>
    <t>020707</t>
  </si>
  <si>
    <t>020430</t>
  </si>
  <si>
    <t>EMPALME TUB CONCR 8"-12" CAMARA CONCRETO</t>
  </si>
  <si>
    <t>UND</t>
  </si>
  <si>
    <t>020406</t>
  </si>
  <si>
    <t>RECONSTRUCCION LOSA SUPE-TAPA CAMARA</t>
  </si>
  <si>
    <t>080520</t>
  </si>
  <si>
    <t>REALCE CAMARA DE INSPECCION</t>
  </si>
  <si>
    <t>MANGUERA PF+UAD 1/2"</t>
  </si>
  <si>
    <t>EXCAVACION TIERRA A MANO</t>
  </si>
  <si>
    <t>TUBERIA PVC 2 VENTILACION</t>
  </si>
  <si>
    <r>
      <rPr>
        <b/>
        <sz val="11"/>
        <color theme="1"/>
        <rFont val="Arial"/>
        <family val="2"/>
      </rPr>
      <t xml:space="preserve">NOTA 1: </t>
    </r>
    <r>
      <rPr>
        <sz val="11"/>
        <color theme="1"/>
        <rFont val="Arial"/>
        <family val="2"/>
      </rPr>
      <t>Se debe tener en cuenta que el PRECIO UNITARIO incluye el valor de A.I.U.</t>
    </r>
  </si>
  <si>
    <r>
      <rPr>
        <b/>
        <sz val="11"/>
        <color theme="1"/>
        <rFont val="Arial"/>
        <family val="2"/>
      </rPr>
      <t xml:space="preserve">NOTA 3: </t>
    </r>
    <r>
      <rPr>
        <sz val="11"/>
        <color theme="1"/>
        <rFont val="Arial"/>
        <family val="2"/>
      </rPr>
      <t>El A. I. U. y su discriminación deben estar en porcentaje (%).</t>
    </r>
  </si>
  <si>
    <r>
      <rPr>
        <b/>
        <sz val="11"/>
        <color theme="1"/>
        <rFont val="Arial"/>
        <family val="2"/>
      </rPr>
      <t>NOTA 4:</t>
    </r>
    <r>
      <rPr>
        <sz val="11"/>
        <color theme="1"/>
        <rFont val="Arial"/>
        <family val="2"/>
      </rPr>
      <t xml:space="preserve"> El presupuesto oficial fue elaborado con base en el Listado de Precios unitarios oficiales de la Gobernación del Valle del Cauca”, para la vigencia 2021, establecido en el decreto No. 1-17-1276, del diez (10)de noviembre de 2021, los cuales fueron acogidos por el Municipio de Tuluá, mediante la Resolución No. 200-059-413,del veintidós(22) de junio de 2022.Tanto el Listado de Precios Unitarios Oficiales y sus correspondientes Análisis de Precios Unitarios están publicados en la página web de la Gobernación del Valle del Cauca.</t>
    </r>
  </si>
  <si>
    <r>
      <rPr>
        <b/>
        <sz val="11"/>
        <color theme="1"/>
        <rFont val="Arial"/>
        <family val="2"/>
      </rPr>
      <t>NOTA 6:</t>
    </r>
    <r>
      <rPr>
        <sz val="11"/>
        <color theme="1"/>
        <rFont val="Arial"/>
        <family val="2"/>
      </rPr>
      <t xml:space="preserve"> Incluye un ajuste del 5,62% para materiales, equipos y transporte, y un incremento del 10,07% de la mano de obra, a los ítems del Listado de Precios unitarios, teniendo en consideración la variación del Índice de Precios al Consumidor (IPC) para el 2021 (segúnel DANE),y el incremento salarial por cambio de año, hasta tanto no sea expedido un nuevo listado de precios unitarios oficiales de la Gobernación del Valle del Cauca para el año 2022 (artículos 6° y 7°)</t>
    </r>
  </si>
  <si>
    <t>LINEA DEMARCACION ACRILICA A=12CM</t>
  </si>
  <si>
    <t>RECUBRIMIENTO PINTURA TRAFICO INCLUYE COMPRESOR</t>
  </si>
  <si>
    <t>SENALIZ VERTIC EN LAMINA REFLECTIV 60</t>
  </si>
  <si>
    <t>SUMIDERO SENCILLO TIPO B</t>
  </si>
  <si>
    <t>REJILLA METÁLICA SUMIDERO</t>
  </si>
  <si>
    <t>020434</t>
  </si>
  <si>
    <t xml:space="preserve">FORMULARIO 1 </t>
  </si>
  <si>
    <t>PROPUESTA ECONÓMICA</t>
  </si>
  <si>
    <t>Firma del Proponente o su Representante Legal</t>
  </si>
  <si>
    <t>__________________________________________________________</t>
  </si>
  <si>
    <t>Matricula No. :</t>
  </si>
  <si>
    <t>Representante Legal del Interventor o su Apoderado</t>
  </si>
  <si>
    <t>Nombre:</t>
  </si>
  <si>
    <t>Firma</t>
  </si>
  <si>
    <t>OBSERVACIONES INTERVENTORÍA</t>
  </si>
  <si>
    <t xml:space="preserve"> </t>
  </si>
  <si>
    <t>Representante Legal del Contratista o su Apoderado</t>
  </si>
  <si>
    <t>Precio Unitario Total Aproximado al peso $</t>
  </si>
  <si>
    <t>SUBTOTAL $</t>
  </si>
  <si>
    <t xml:space="preserve">IMPREVISTOS </t>
  </si>
  <si>
    <t>ADMINISTRACION</t>
  </si>
  <si>
    <t>Valor Total</t>
  </si>
  <si>
    <t>Porcentaje</t>
  </si>
  <si>
    <t>Descripción</t>
  </si>
  <si>
    <t>V. COSTOS INDIRECTOS</t>
  </si>
  <si>
    <t>TOTAL COSTO DIRECTO $</t>
  </si>
  <si>
    <t>Vr. UNITARIO</t>
  </si>
  <si>
    <t>RENDIMIENTO</t>
  </si>
  <si>
    <t>JORNAL TOTAL</t>
  </si>
  <si>
    <t>PRESTACIONES</t>
  </si>
  <si>
    <t>JORNAL</t>
  </si>
  <si>
    <t>TRABAJADOR</t>
  </si>
  <si>
    <t>IV. MANO DE OBRA</t>
  </si>
  <si>
    <t>TARIFA</t>
  </si>
  <si>
    <r>
      <t>M</t>
    </r>
    <r>
      <rPr>
        <b/>
        <vertAlign val="superscript"/>
        <sz val="8"/>
        <rFont val="Arial Narrow"/>
        <family val="2"/>
      </rPr>
      <t>3</t>
    </r>
    <r>
      <rPr>
        <b/>
        <sz val="8"/>
        <rFont val="Arial Narrow"/>
        <family val="2"/>
      </rPr>
      <t xml:space="preserve"> o Ton/Km</t>
    </r>
  </si>
  <si>
    <t>DISTANCIA</t>
  </si>
  <si>
    <t>VOL. o PESO</t>
  </si>
  <si>
    <t>MATERIAL</t>
  </si>
  <si>
    <t>III. TRANSPORTES</t>
  </si>
  <si>
    <t>PRECIO UNIT.</t>
  </si>
  <si>
    <t>UNIDAD</t>
  </si>
  <si>
    <t>II. MATERIALES</t>
  </si>
  <si>
    <t>TARIFA/HORA</t>
  </si>
  <si>
    <t>TIPO</t>
  </si>
  <si>
    <t>MARCA</t>
  </si>
  <si>
    <t>I. EQUIPO</t>
  </si>
  <si>
    <t>ITEM</t>
  </si>
  <si>
    <t>DATOS ESPECÍFICOS</t>
  </si>
  <si>
    <t>ITEMS NO PREVISTOS</t>
  </si>
  <si>
    <t>ITEMS DE LA PROPUESTA ECONÓMICA</t>
  </si>
  <si>
    <t>AA</t>
  </si>
  <si>
    <t>MM</t>
  </si>
  <si>
    <t>DD</t>
  </si>
  <si>
    <t>FECHA</t>
  </si>
  <si>
    <t xml:space="preserve">ANALISIS DE PRECIOS UNITARIOS </t>
  </si>
  <si>
    <t>DE</t>
  </si>
  <si>
    <t>PÁGINA</t>
  </si>
  <si>
    <t xml:space="preserve">[NÚMERO DEL PROCESO] </t>
  </si>
  <si>
    <t>VERSIÓN</t>
  </si>
  <si>
    <t xml:space="preserve">[NOMBRE DE LA ENTIDAD] </t>
  </si>
  <si>
    <t>APROBACIÓN POR SUPERVISÓN / INTERVENTORÍA</t>
  </si>
  <si>
    <t>Nota 1: Cuando se trate de Análisis de precios unitarios correspondientes a ítems de la propuesta económica aprobada, el sUPERVISOR / Interventor aprueba el desglose de los componentes manteniendo el mismo precio unitario de cada ítem, cumpliendo con las especificaciones de construcción vigentes para el proyecto.</t>
  </si>
  <si>
    <t>Nota 2: Cuando se trate de Análisis de precios unitarios de ítems no previstos, el Supervisor /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</si>
  <si>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TOTAL A. I. U.</t>
  </si>
  <si>
    <t>2.4</t>
  </si>
  <si>
    <t>080603</t>
  </si>
  <si>
    <t>A=</t>
  </si>
  <si>
    <t>I=</t>
  </si>
  <si>
    <t xml:space="preserve">UTILIDAD
</t>
  </si>
  <si>
    <t>U=</t>
  </si>
  <si>
    <t>A.I.U.=</t>
  </si>
  <si>
    <r>
      <t xml:space="preserve">NOTA 2: </t>
    </r>
    <r>
      <rPr>
        <sz val="11"/>
        <rFont val="Arial"/>
        <family val="2"/>
        <charset val="1"/>
      </rPr>
      <t xml:space="preserve">Cuando la fracción decimal del peso sea  igual o superior a cinco (5) se aproximará por exceso al número entero siguiente del peso y cuando la fracción decimal del peso sea inferior a cinco (5) se aproximará por defecto al número entero del peso. </t>
    </r>
  </si>
  <si>
    <r>
      <rPr>
        <b/>
        <sz val="11"/>
        <rFont val="Arial"/>
        <family val="2"/>
      </rPr>
      <t>NOTA 3:</t>
    </r>
    <r>
      <rPr>
        <sz val="11"/>
        <rFont val="Arial"/>
        <family val="2"/>
        <charset val="1"/>
      </rPr>
      <t xml:space="preserve"> El A.I.U y su discriminación deben estar en porcentaje (%). </t>
    </r>
  </si>
  <si>
    <r>
      <rPr>
        <b/>
        <sz val="11"/>
        <color theme="1"/>
        <rFont val="Arial"/>
        <family val="2"/>
      </rPr>
      <t xml:space="preserve">NOTA 2: </t>
    </r>
    <r>
      <rPr>
        <sz val="11"/>
        <color theme="1"/>
        <rFont val="Arial"/>
        <family val="2"/>
      </rPr>
      <t>Cuando la fracción decimal del peso sea igual o superior a cinco (5) se aproximará por exceso al número entero siguiente del peso y cuando la fracción decimal del peso sea inferior a cinco (5) se aproximará por defecto alnúmero entero del peso.</t>
    </r>
  </si>
  <si>
    <r>
      <rPr>
        <b/>
        <sz val="11"/>
        <color theme="1"/>
        <rFont val="Arial"/>
        <family val="2"/>
      </rPr>
      <t>NOTA 5:</t>
    </r>
    <r>
      <rPr>
        <sz val="11"/>
        <color theme="1"/>
        <rFont val="Arial"/>
        <family val="2"/>
      </rPr>
      <t xml:space="preserve"> Según el artículo 4° de la resolución 200-059-413, del veintidós (22)de junio de 2022, el valor máximo por concepto de Administración, Imprevistos y Utilidades (A.I.U.) es del treinta y ocho por ciento (38%), el cual hace parte integral del presupuesto.</t>
    </r>
  </si>
  <si>
    <t>2.2</t>
  </si>
  <si>
    <t>RELLENO IMPORTADO BALASTRO ( ST)</t>
  </si>
  <si>
    <t>S /C</t>
  </si>
  <si>
    <t>DESCARGUE BOTADERO</t>
  </si>
  <si>
    <t>080304</t>
  </si>
  <si>
    <t>PAV.CONCR.MR=40 INC. JUNTA -BAKE</t>
  </si>
  <si>
    <r>
      <rPr>
        <b/>
        <sz val="11"/>
        <rFont val="Arial"/>
        <family val="2"/>
      </rPr>
      <t xml:space="preserve">NOTA 1: </t>
    </r>
    <r>
      <rPr>
        <sz val="11"/>
        <rFont val="Arial"/>
        <family val="2"/>
        <charset val="1"/>
      </rPr>
      <t xml:space="preserve">Se debe tener en cuenta que el PRECIO UNITARIO incluye el valor de A.I.U. </t>
    </r>
  </si>
  <si>
    <r>
      <rPr>
        <b/>
        <sz val="11"/>
        <rFont val="Arial"/>
        <family val="2"/>
      </rPr>
      <t xml:space="preserve">NOTA 4:  </t>
    </r>
    <r>
      <rPr>
        <sz val="11"/>
        <rFont val="Arial"/>
        <family val="2"/>
      </rPr>
      <t>El presupuesto oficial fue elaborado con base en el Listado de Precios Unitarios Oficiales de la Gobernación del Valle del Cauca”, para la vigencia 2021, establecido en el decreto No. 1-17-1276, del diez  (10) de noviembre de 2021, acogido por el Municipio de Tuluá, mediante la Resolución No. 200-059-413, del veintidós (22) de junio de 2022. Tanto el Listado de Precios Unitarios Oficiales, y sus correspondientes Análisis de Precios Unitarios, están publicados en la página web de la Gobernación del Valle del Cauca..</t>
    </r>
  </si>
  <si>
    <r>
      <rPr>
        <b/>
        <sz val="11"/>
        <rFont val="Arial"/>
        <family val="2"/>
      </rPr>
      <t>NOTA 5:</t>
    </r>
    <r>
      <rPr>
        <sz val="11"/>
        <rFont val="Arial"/>
        <family val="2"/>
      </rPr>
      <t xml:space="preserve"> De acuerdo el artículo 4° de la resolución 200-059-413, del veintidós (22) de junio de 2022, el valor máximo por concepto de Administración, Imprevistos y Utilidades (A. I. U.) es del treinta y ocho por ciento (38%), el cual hace parte integral y complementaria del presupuesto. Igualmente, por medio del articulo 5° se ajustan en cinco coma sesenta y dos  por ciento (5,62%) los ítems de los presupuestos oficiales, el cual es el valor del IPC en el 2021 (según el DANE).</t>
    </r>
  </si>
  <si>
    <t>TOTAL A.I.U</t>
  </si>
  <si>
    <t>CONSTRUCCIÓN DE PAVIMENTO RÍGIDO EN  LA CALLE 26 K ENTRE CARRERA 1 OESTE  Y 10; URBANIZACION  BUENOS AIRES, MUNICIPIO DE TULUÁ</t>
  </si>
  <si>
    <t>SELECCIÓN ABREVIADA DE MENOR CUANTÍA 330.20.3.49</t>
  </si>
  <si>
    <t>4.1</t>
  </si>
  <si>
    <t>4.9</t>
  </si>
  <si>
    <t>5. SEÑALIZACIÓN</t>
  </si>
  <si>
    <t>5.1</t>
  </si>
  <si>
    <t>5.2</t>
  </si>
  <si>
    <t>5.3</t>
  </si>
  <si>
    <t>5.4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</si>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</sst>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43" formatCode="_-* #,##0.00_-;\-* #,##0.00_-;_-* &quot;-&quot;??_-;_-@_-"/>
    <numFmt numFmtId="164" formatCode="_ * #,##0.00_ ;_ * \-#,##0.00_ ;_ * &quot;-&quot;??_ ;_ @_ "/>
    <numFmt numFmtId="165" formatCode="_-* #,##0.00\ _€_-;\-* #,##0.00\ _€_-;_-* &quot;-&quot;??\ _€_-;_-@_-"/>
    <numFmt numFmtId="166" formatCode="_(* #,##0.00_);_(* \(#,##0.00\);_(* &quot;-&quot;??_);_(@_)"/>
    <numFmt numFmtId="167" formatCode="_(&quot;$&quot;\ * #,##0.00_);_(&quot;$&quot;\ * \(#,##0.00\);_(&quot;$&quot;\ * &quot;-&quot;??_);_(@_)"/>
    <numFmt numFmtId="168" formatCode="0.00&quot; Lt&quot;"/>
    <numFmt numFmtId="169" formatCode="[$$-240A]\ * #,##0.00\ ;[$$-240A]\ * \-#,##0.00\ ;[$$-240A]\ * \-#\ ;@\ "/>
    <numFmt numFmtId="170" formatCode="* #,##0.00&quot; Pts &quot;;\-* #,##0.00&quot; Pts &quot;;* \-#&quot; Pts &quot;;@\ "/>
    <numFmt numFmtId="171" formatCode="_-* #,##0.00\ &quot;Pts&quot;_-;\-* #,##0.00\ &quot;Pts&quot;_-;_-* &quot;-&quot;??\ &quot;Pts&quot;_-;_-@_-"/>
    <numFmt numFmtId="172" formatCode="_ &quot;$&quot;\ * #,##0_ ;_ &quot;$&quot;\ * \-#,##0_ ;_ &quot;$&quot;\ * &quot;-&quot;_ ;_ @_ "/>
    <numFmt numFmtId="173" formatCode="&quot;$&quot;\ #,##0.00;[Red]&quot;$&quot;\ \-#,##0.00"/>
    <numFmt numFmtId="174" formatCode="&quot;$ &quot;#,##0.00;[Red]&quot;$ -&quot;#,##0.00"/>
    <numFmt numFmtId="175" formatCode="&quot; $ &quot;* #,##0\ ;&quot; $ &quot;* \-#,##0\ ;&quot; $ &quot;* &quot;- &quot;;@\ "/>
    <numFmt numFmtId="176" formatCode="* #,##0.00\ ;\-* #,##0.00\ ;* \-#\ ;@\ "/>
  </numFmts>
  <fonts count="27"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0"/>
      <name val="Arial"/>
      <family val="2"/>
    </font>
    <font>
      <sz val="10"/>
      <name val="Arial Narrow"/>
      <family val="2"/>
    </font>
    <font>
      <sz val="12"/>
      <name val="Arial Narrow"/>
      <family val="2"/>
    </font>
    <font>
      <sz val="5"/>
      <name val="Arial Narrow"/>
      <family val="2"/>
    </font>
    <font>
      <sz val="8"/>
      <name val="Arial Narrow"/>
      <family val="2"/>
    </font>
    <font>
      <b/>
      <sz val="10"/>
      <name val="Arial"/>
      <family val="2"/>
    </font>
    <font>
      <b/>
      <sz val="8"/>
      <name val="Arial Narrow"/>
      <family val="2"/>
    </font>
    <font>
      <b/>
      <sz val="10"/>
      <name val="Arial Narrow"/>
      <family val="2"/>
    </font>
    <font>
      <sz val="10"/>
      <name val="Arial"/>
      <family val="2"/>
    </font>
    <font>
      <b/>
      <vertAlign val="superscript"/>
      <sz val="8"/>
      <name val="Arial Narrow"/>
      <family val="2"/>
    </font>
    <font>
      <b/>
      <sz val="8"/>
      <color theme="1"/>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8"/>
      <color rgb="FF595959"/>
      <name val="Arial"/>
      <family val="2"/>
      <charset val="1"/>
    </font>
    <font>
      <sz val="11"/>
      <color rgb="FF000000"/>
      <name val="Calibri"/>
      <family val="2"/>
      <charset val="1"/>
    </font>
    <font>
      <sz val="10"/>
      <name val="Arial"/>
      <family val="2"/>
      <charset val="1"/>
    </font>
    <font>
      <sz val="11"/>
      <name val="Arial"/>
      <family val="2"/>
    </font>
    <font>
      <b/>
      <sz val="11"/>
      <name val="Arial"/>
      <family val="2"/>
    </font>
    <font>
      <sz val="11"/>
      <name val="Arial"/>
      <family val="2"/>
      <charset val="1"/>
    </font>
    <font>
      <b/>
      <sz val="11"/>
      <name val="Arial"/>
      <family val="2"/>
      <charset val="1"/>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rgb="FFFFC000"/>
      </patternFill>
    </fill>
    <fill>
      <patternFill patternType="solid">
        <fgColor rgb="FFBFBFBF"/>
        <bgColor rgb="FFC0C0C0"/>
      </patternFill>
    </fill>
  </fills>
  <borders count="74">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indexed="64"/>
      </right>
      <top/>
      <bottom/>
      <diagonal/>
    </border>
    <border>
      <left style="double">
        <color indexed="64"/>
      </left>
      <right/>
      <top/>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style="double">
        <color auto="1"/>
      </right>
      <top style="double">
        <color auto="1"/>
      </top>
      <bottom/>
      <diagonal/>
    </border>
    <border>
      <left/>
      <right/>
      <top style="double">
        <color auto="1"/>
      </top>
      <bottom/>
      <diagonal/>
    </border>
    <border>
      <left style="double">
        <color indexed="64"/>
      </left>
      <right/>
      <top style="double">
        <color indexed="64"/>
      </top>
      <bottom/>
      <diagonal/>
    </border>
    <border>
      <left style="medium">
        <color indexed="64"/>
      </left>
      <right style="medium">
        <color indexed="64"/>
      </right>
      <top/>
      <bottom/>
      <diagonal/>
    </border>
  </borders>
  <cellStyleXfs count="42">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xf numFmtId="164" fontId="12" fillId="0" borderId="0" applyFont="0" applyFill="0" applyBorder="0" applyAlignment="0" applyProtection="0"/>
    <xf numFmtId="9" fontId="12" fillId="0" borderId="0" applyFont="0" applyFill="0" applyBorder="0" applyAlignment="0" applyProtection="0"/>
    <xf numFmtId="0" fontId="16" fillId="0" borderId="0"/>
    <xf numFmtId="0" fontId="17" fillId="0" borderId="0" applyNumberFormat="0" applyFill="0" applyBorder="0" applyAlignment="0" applyProtection="0">
      <alignment vertical="top"/>
      <protection locked="0"/>
    </xf>
    <xf numFmtId="43" fontId="1" fillId="0" borderId="0" applyFont="0" applyFill="0" applyBorder="0" applyAlignment="0" applyProtection="0"/>
    <xf numFmtId="0" fontId="21" fillId="0" borderId="0"/>
    <xf numFmtId="0" fontId="22" fillId="0" borderId="0"/>
    <xf numFmtId="0" fontId="22" fillId="0" borderId="0"/>
    <xf numFmtId="0" fontId="22" fillId="0" borderId="0"/>
    <xf numFmtId="166" fontId="1" fillId="0" borderId="0" applyFont="0" applyFill="0" applyBorder="0" applyAlignment="0" applyProtection="0"/>
    <xf numFmtId="167" fontId="4" fillId="0" borderId="0" applyFont="0" applyFill="0" applyBorder="0" applyAlignment="0" applyProtection="0"/>
    <xf numFmtId="0" fontId="21" fillId="0" borderId="0"/>
    <xf numFmtId="168" fontId="4" fillId="0" borderId="0" applyBorder="0" applyProtection="0"/>
    <xf numFmtId="0" fontId="22" fillId="0" borderId="0"/>
    <xf numFmtId="170" fontId="4" fillId="0" borderId="0" applyBorder="0" applyProtection="0"/>
    <xf numFmtId="44" fontId="1" fillId="0" borderId="0" applyFont="0" applyFill="0" applyBorder="0" applyAlignment="0" applyProtection="0"/>
    <xf numFmtId="0" fontId="22" fillId="0" borderId="0"/>
    <xf numFmtId="0" fontId="1" fillId="0" borderId="0"/>
    <xf numFmtId="164" fontId="4" fillId="0" borderId="0" applyFont="0" applyFill="0" applyBorder="0" applyAlignment="0" applyProtection="0"/>
    <xf numFmtId="0" fontId="4" fillId="0" borderId="0"/>
    <xf numFmtId="0" fontId="1" fillId="0" borderId="0"/>
    <xf numFmtId="9" fontId="4" fillId="0" borderId="0" applyFont="0" applyFill="0" applyBorder="0" applyAlignment="0" applyProtection="0"/>
    <xf numFmtId="0" fontId="4" fillId="0" borderId="0"/>
    <xf numFmtId="171" fontId="4" fillId="0" borderId="0" applyFont="0" applyFill="0" applyBorder="0" applyAlignment="0" applyProtection="0"/>
    <xf numFmtId="0" fontId="4" fillId="0" borderId="0"/>
    <xf numFmtId="0" fontId="4"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0" fontId="22" fillId="0" borderId="0"/>
    <xf numFmtId="9" fontId="21" fillId="0" borderId="0" applyBorder="0" applyProtection="0"/>
    <xf numFmtId="174" fontId="4" fillId="0" borderId="0" applyBorder="0" applyProtection="0"/>
    <xf numFmtId="175" fontId="4" fillId="0" borderId="0" applyBorder="0" applyProtection="0"/>
    <xf numFmtId="176" fontId="21" fillId="0" borderId="0" applyBorder="0" applyProtection="0"/>
    <xf numFmtId="44"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cellStyleXfs>
  <cellXfs count="326">
    <xf numFmtId="0" fontId="0" fillId="0" borderId="0" xfId="0"/>
    <xf numFmtId="0" fontId="2" fillId="0" borderId="0" xfId="0" applyFont="1" applyAlignment="1">
      <alignment horizontal="center"/>
    </xf>
    <xf numFmtId="0" fontId="2" fillId="0" borderId="0" xfId="0" applyFont="1"/>
    <xf numFmtId="0" fontId="2" fillId="0" borderId="8" xfId="0" applyFont="1" applyBorder="1" applyAlignment="1">
      <alignment horizontal="center"/>
    </xf>
    <xf numFmtId="0" fontId="2" fillId="0" borderId="9" xfId="0" applyFont="1" applyBorder="1"/>
    <xf numFmtId="0" fontId="2" fillId="0" borderId="10" xfId="0" applyFont="1" applyBorder="1"/>
    <xf numFmtId="0" fontId="2" fillId="0" borderId="7" xfId="0" applyFont="1" applyBorder="1" applyAlignment="1">
      <alignment horizontal="center"/>
    </xf>
    <xf numFmtId="0" fontId="2" fillId="0" borderId="11" xfId="0" applyFont="1" applyBorder="1"/>
    <xf numFmtId="0" fontId="2" fillId="0" borderId="12" xfId="0" applyFont="1" applyBorder="1" applyAlignment="1">
      <alignment horizontal="center"/>
    </xf>
    <xf numFmtId="0" fontId="2" fillId="0" borderId="2" xfId="0" applyFont="1" applyBorder="1"/>
    <xf numFmtId="0" fontId="3" fillId="0" borderId="2" xfId="0" applyFont="1" applyBorder="1" applyAlignment="1">
      <alignment horizontal="center"/>
    </xf>
    <xf numFmtId="0" fontId="2" fillId="0" borderId="13" xfId="0" applyFont="1" applyBorder="1"/>
    <xf numFmtId="0" fontId="3" fillId="0" borderId="3" xfId="0" applyFont="1" applyBorder="1"/>
    <xf numFmtId="0" fontId="3" fillId="0" borderId="1" xfId="0" applyFont="1" applyBorder="1"/>
    <xf numFmtId="0" fontId="3" fillId="0" borderId="17" xfId="0" applyFont="1" applyBorder="1" applyAlignment="1">
      <alignment horizontal="center"/>
    </xf>
    <xf numFmtId="0" fontId="3" fillId="0" borderId="21" xfId="0" applyFont="1" applyBorder="1"/>
    <xf numFmtId="0" fontId="3" fillId="0" borderId="22" xfId="0" applyFont="1" applyBorder="1"/>
    <xf numFmtId="0" fontId="3" fillId="0" borderId="14" xfId="0" applyFont="1" applyBorder="1" applyAlignment="1">
      <alignment horizontal="center" vertical="center"/>
    </xf>
    <xf numFmtId="0" fontId="3" fillId="0" borderId="14" xfId="0" applyFont="1" applyBorder="1" applyAlignment="1">
      <alignment horizontal="center"/>
    </xf>
    <xf numFmtId="9" fontId="3" fillId="0" borderId="19" xfId="0" applyNumberFormat="1" applyFont="1" applyBorder="1" applyAlignment="1">
      <alignment horizontal="center" vertical="center"/>
    </xf>
    <xf numFmtId="9" fontId="3" fillId="0" borderId="19" xfId="0" applyNumberFormat="1" applyFont="1" applyBorder="1" applyAlignment="1">
      <alignment horizontal="center"/>
    </xf>
    <xf numFmtId="9" fontId="3" fillId="0" borderId="19" xfId="2" applyFont="1" applyBorder="1" applyAlignment="1">
      <alignment horizontal="center" vertical="center"/>
    </xf>
    <xf numFmtId="0" fontId="2" fillId="0" borderId="8" xfId="0" applyFont="1" applyBorder="1"/>
    <xf numFmtId="0" fontId="2" fillId="0" borderId="9" xfId="0" applyFont="1" applyBorder="1" applyAlignment="1">
      <alignment horizontal="center"/>
    </xf>
    <xf numFmtId="0" fontId="2" fillId="0" borderId="7" xfId="0" applyFont="1" applyBorder="1"/>
    <xf numFmtId="0" fontId="2" fillId="0" borderId="12" xfId="0" applyFont="1" applyBorder="1"/>
    <xf numFmtId="0" fontId="2" fillId="0" borderId="2" xfId="0" applyFont="1" applyBorder="1" applyAlignment="1">
      <alignment horizontal="center"/>
    </xf>
    <xf numFmtId="0" fontId="2" fillId="0" borderId="0" xfId="0" applyFont="1" applyAlignment="1">
      <alignment horizontal="right"/>
    </xf>
    <xf numFmtId="44" fontId="3" fillId="0" borderId="11" xfId="0" applyNumberFormat="1" applyFont="1" applyBorder="1"/>
    <xf numFmtId="0" fontId="2" fillId="0" borderId="8" xfId="0" applyFont="1" applyBorder="1" applyAlignment="1">
      <alignment horizontal="left"/>
    </xf>
    <xf numFmtId="0" fontId="2" fillId="0" borderId="9" xfId="0" applyFont="1" applyBorder="1" applyAlignment="1">
      <alignment horizontal="left"/>
    </xf>
    <xf numFmtId="44" fontId="2" fillId="0" borderId="0" xfId="1" applyFont="1" applyFill="1" applyBorder="1"/>
    <xf numFmtId="44" fontId="2" fillId="0" borderId="11" xfId="1" applyFont="1" applyFill="1" applyBorder="1"/>
    <xf numFmtId="0" fontId="2" fillId="0" borderId="0" xfId="0" quotePrefix="1" applyFont="1" applyAlignment="1">
      <alignment horizontal="center"/>
    </xf>
    <xf numFmtId="44" fontId="2" fillId="0" borderId="0" xfId="1" applyFont="1" applyFill="1" applyBorder="1" applyAlignment="1">
      <alignment horizontal="right"/>
    </xf>
    <xf numFmtId="44" fontId="3" fillId="0" borderId="11" xfId="1" applyFont="1" applyFill="1" applyBorder="1"/>
    <xf numFmtId="0" fontId="2" fillId="0" borderId="7" xfId="0" applyFont="1" applyBorder="1" applyAlignment="1">
      <alignment horizontal="left"/>
    </xf>
    <xf numFmtId="0" fontId="2" fillId="0" borderId="0" xfId="0" applyFont="1" applyAlignment="1">
      <alignment horizontal="justify" vertical="justify"/>
    </xf>
    <xf numFmtId="0" fontId="3" fillId="0" borderId="0" xfId="0" applyFont="1"/>
    <xf numFmtId="0" fontId="2" fillId="0" borderId="0" xfId="0" applyFont="1" applyAlignment="1">
      <alignment horizontal="center" vertical="justify"/>
    </xf>
    <xf numFmtId="0" fontId="5" fillId="0" borderId="0" xfId="3" applyFont="1"/>
    <xf numFmtId="0" fontId="5" fillId="0" borderId="23" xfId="3" applyFont="1" applyBorder="1"/>
    <xf numFmtId="0" fontId="5" fillId="0" borderId="24" xfId="3" applyFont="1" applyBorder="1"/>
    <xf numFmtId="0" fontId="5" fillId="0" borderId="25" xfId="3" applyFont="1" applyBorder="1"/>
    <xf numFmtId="0" fontId="5" fillId="0" borderId="26" xfId="3" applyFont="1" applyBorder="1"/>
    <xf numFmtId="0" fontId="5" fillId="0" borderId="2" xfId="3" applyFont="1" applyBorder="1"/>
    <xf numFmtId="0" fontId="5" fillId="0" borderId="27" xfId="3" applyFont="1" applyBorder="1"/>
    <xf numFmtId="0" fontId="7" fillId="0" borderId="0" xfId="3" applyFont="1" applyAlignment="1">
      <alignment horizontal="left"/>
    </xf>
    <xf numFmtId="0" fontId="8" fillId="0" borderId="7" xfId="3" applyFont="1" applyBorder="1" applyAlignment="1">
      <alignment horizontal="left"/>
    </xf>
    <xf numFmtId="0" fontId="5" fillId="0" borderId="11" xfId="3" applyFont="1" applyBorder="1" applyAlignment="1">
      <alignment horizontal="center"/>
    </xf>
    <xf numFmtId="0" fontId="5" fillId="0" borderId="0" xfId="3" applyFont="1" applyAlignment="1">
      <alignment horizontal="center"/>
    </xf>
    <xf numFmtId="0" fontId="5" fillId="0" borderId="7" xfId="3" applyFont="1" applyBorder="1" applyAlignment="1">
      <alignment horizontal="left"/>
    </xf>
    <xf numFmtId="0" fontId="5" fillId="0" borderId="11" xfId="3" applyFont="1" applyBorder="1"/>
    <xf numFmtId="0" fontId="5" fillId="0" borderId="0" xfId="3" applyFont="1" applyAlignment="1">
      <alignment horizontal="left"/>
    </xf>
    <xf numFmtId="0" fontId="5" fillId="0" borderId="7" xfId="3" applyFont="1" applyBorder="1"/>
    <xf numFmtId="0" fontId="5" fillId="0" borderId="28" xfId="3" applyFont="1" applyBorder="1"/>
    <xf numFmtId="0" fontId="5" fillId="0" borderId="29" xfId="3" applyFont="1" applyBorder="1"/>
    <xf numFmtId="0" fontId="5" fillId="0" borderId="7" xfId="3" applyFont="1" applyBorder="1" applyAlignment="1">
      <alignment horizontal="center"/>
    </xf>
    <xf numFmtId="0" fontId="9" fillId="0" borderId="7" xfId="3" applyFont="1" applyBorder="1" applyAlignment="1">
      <alignment horizontal="left"/>
    </xf>
    <xf numFmtId="0" fontId="5" fillId="0" borderId="30" xfId="3" applyFont="1" applyBorder="1"/>
    <xf numFmtId="0" fontId="5" fillId="0" borderId="31" xfId="3" applyFont="1" applyBorder="1"/>
    <xf numFmtId="0" fontId="10" fillId="0" borderId="32" xfId="3" applyFont="1" applyBorder="1"/>
    <xf numFmtId="0" fontId="8" fillId="0" borderId="11" xfId="3" applyFont="1" applyBorder="1"/>
    <xf numFmtId="0" fontId="8" fillId="0" borderId="0" xfId="3" applyFont="1"/>
    <xf numFmtId="0" fontId="8" fillId="0" borderId="7" xfId="3" applyFont="1" applyBorder="1"/>
    <xf numFmtId="0" fontId="5" fillId="0" borderId="10" xfId="3" applyFont="1" applyBorder="1"/>
    <xf numFmtId="0" fontId="5" fillId="0" borderId="9" xfId="3" applyFont="1" applyBorder="1"/>
    <xf numFmtId="0" fontId="5" fillId="0" borderId="8" xfId="3" applyFont="1" applyBorder="1"/>
    <xf numFmtId="43" fontId="5" fillId="2" borderId="1" xfId="3" applyNumberFormat="1" applyFont="1" applyFill="1" applyBorder="1"/>
    <xf numFmtId="43" fontId="5" fillId="0" borderId="1" xfId="3" applyNumberFormat="1" applyFont="1" applyBorder="1"/>
    <xf numFmtId="43" fontId="5" fillId="0" borderId="19" xfId="4" applyNumberFormat="1" applyFont="1" applyBorder="1"/>
    <xf numFmtId="9" fontId="5" fillId="0" borderId="14" xfId="5" applyFont="1" applyBorder="1" applyAlignment="1">
      <alignment horizontal="center"/>
    </xf>
    <xf numFmtId="9" fontId="5" fillId="0" borderId="34" xfId="5" applyFont="1" applyBorder="1"/>
    <xf numFmtId="43" fontId="5" fillId="0" borderId="36" xfId="4" applyNumberFormat="1" applyFont="1" applyBorder="1"/>
    <xf numFmtId="0" fontId="5" fillId="0" borderId="36" xfId="3" applyFont="1" applyBorder="1"/>
    <xf numFmtId="0" fontId="5" fillId="0" borderId="37" xfId="3" applyFont="1" applyBorder="1"/>
    <xf numFmtId="9" fontId="5" fillId="0" borderId="38" xfId="5" applyFont="1" applyBorder="1"/>
    <xf numFmtId="43" fontId="5" fillId="0" borderId="31" xfId="4" applyNumberFormat="1" applyFont="1" applyBorder="1"/>
    <xf numFmtId="0" fontId="5" fillId="0" borderId="40" xfId="3" applyFont="1" applyBorder="1"/>
    <xf numFmtId="0" fontId="10" fillId="2" borderId="17" xfId="3" applyFont="1" applyFill="1" applyBorder="1" applyAlignment="1">
      <alignment horizontal="center" wrapText="1"/>
    </xf>
    <xf numFmtId="0" fontId="10" fillId="2" borderId="16" xfId="3" applyFont="1" applyFill="1" applyBorder="1" applyAlignment="1">
      <alignment horizontal="center" wrapText="1"/>
    </xf>
    <xf numFmtId="0" fontId="10" fillId="2" borderId="41" xfId="3" applyFont="1" applyFill="1" applyBorder="1" applyAlignment="1">
      <alignment horizontal="center" wrapText="1"/>
    </xf>
    <xf numFmtId="0" fontId="10" fillId="2" borderId="43" xfId="3" applyFont="1" applyFill="1" applyBorder="1" applyAlignment="1">
      <alignment horizontal="center"/>
    </xf>
    <xf numFmtId="165" fontId="5" fillId="2" borderId="1" xfId="3" applyNumberFormat="1" applyFont="1" applyFill="1" applyBorder="1"/>
    <xf numFmtId="164" fontId="5" fillId="0" borderId="1" xfId="4" applyFont="1" applyBorder="1"/>
    <xf numFmtId="164" fontId="5" fillId="0" borderId="45" xfId="4" applyFont="1" applyBorder="1"/>
    <xf numFmtId="0" fontId="5" fillId="0" borderId="46" xfId="3" applyFont="1" applyBorder="1"/>
    <xf numFmtId="164" fontId="5" fillId="0" borderId="47" xfId="4" applyFont="1" applyBorder="1" applyAlignment="1">
      <alignment horizontal="center" wrapText="1"/>
    </xf>
    <xf numFmtId="165" fontId="5" fillId="0" borderId="48" xfId="3" applyNumberFormat="1" applyFont="1" applyBorder="1" applyAlignment="1">
      <alignment horizontal="center" wrapText="1"/>
    </xf>
    <xf numFmtId="0" fontId="5" fillId="0" borderId="31" xfId="5" applyNumberFormat="1" applyFont="1" applyBorder="1" applyAlignment="1">
      <alignment horizontal="center"/>
    </xf>
    <xf numFmtId="164" fontId="5" fillId="0" borderId="14" xfId="4" applyFont="1" applyBorder="1" applyAlignment="1">
      <alignment horizontal="center"/>
    </xf>
    <xf numFmtId="0" fontId="5" fillId="0" borderId="31" xfId="3" applyFont="1" applyBorder="1" applyAlignment="1">
      <alignment horizontal="left"/>
    </xf>
    <xf numFmtId="0" fontId="5" fillId="0" borderId="32" xfId="3" applyFont="1" applyBorder="1" applyAlignment="1">
      <alignment horizontal="left"/>
    </xf>
    <xf numFmtId="0" fontId="10" fillId="2" borderId="43" xfId="3" applyFont="1" applyFill="1" applyBorder="1" applyAlignment="1">
      <alignment horizontal="center" wrapText="1"/>
    </xf>
    <xf numFmtId="0" fontId="10" fillId="2" borderId="16" xfId="3" applyFont="1" applyFill="1" applyBorder="1" applyAlignment="1">
      <alignment horizontal="center"/>
    </xf>
    <xf numFmtId="164" fontId="5" fillId="0" borderId="1" xfId="3" applyNumberFormat="1" applyFont="1" applyBorder="1"/>
    <xf numFmtId="164" fontId="5" fillId="0" borderId="19" xfId="4" applyFont="1" applyBorder="1"/>
    <xf numFmtId="2" fontId="5" fillId="0" borderId="14" xfId="3" applyNumberFormat="1" applyFont="1" applyBorder="1" applyAlignment="1">
      <alignment horizontal="center"/>
    </xf>
    <xf numFmtId="2" fontId="5" fillId="0" borderId="31" xfId="3" applyNumberFormat="1" applyFont="1" applyBorder="1" applyAlignment="1">
      <alignment horizontal="center"/>
    </xf>
    <xf numFmtId="0" fontId="10" fillId="2" borderId="17" xfId="3" applyFont="1" applyFill="1" applyBorder="1" applyAlignment="1">
      <alignment horizontal="center"/>
    </xf>
    <xf numFmtId="0" fontId="10" fillId="2" borderId="16" xfId="3" applyFont="1" applyFill="1" applyBorder="1"/>
    <xf numFmtId="164" fontId="5" fillId="0" borderId="22" xfId="4" applyFont="1" applyBorder="1"/>
    <xf numFmtId="0" fontId="5" fillId="0" borderId="21" xfId="3" applyFont="1" applyBorder="1"/>
    <xf numFmtId="2" fontId="5" fillId="0" borderId="14" xfId="3" applyNumberFormat="1" applyFont="1" applyBorder="1"/>
    <xf numFmtId="0" fontId="5" fillId="0" borderId="31" xfId="3" applyFont="1" applyBorder="1" applyAlignment="1">
      <alignment horizontal="center"/>
    </xf>
    <xf numFmtId="0" fontId="10" fillId="2" borderId="42" xfId="3" applyFont="1" applyFill="1" applyBorder="1" applyAlignment="1">
      <alignment horizontal="center"/>
    </xf>
    <xf numFmtId="164" fontId="5" fillId="0" borderId="46" xfId="4" applyFont="1" applyBorder="1"/>
    <xf numFmtId="164" fontId="5" fillId="0" borderId="14" xfId="4" applyFont="1" applyBorder="1"/>
    <xf numFmtId="0" fontId="5" fillId="0" borderId="49" xfId="3" applyFont="1" applyBorder="1"/>
    <xf numFmtId="0" fontId="5" fillId="0" borderId="50" xfId="3" applyFont="1" applyBorder="1"/>
    <xf numFmtId="4" fontId="5" fillId="2" borderId="53" xfId="3" applyNumberFormat="1" applyFont="1" applyFill="1" applyBorder="1" applyAlignment="1">
      <alignment horizontal="center" vertical="center"/>
    </xf>
    <xf numFmtId="0" fontId="5" fillId="2" borderId="53" xfId="3" applyFont="1" applyFill="1" applyBorder="1" applyAlignment="1">
      <alignment horizontal="center" vertical="center"/>
    </xf>
    <xf numFmtId="0" fontId="14" fillId="2" borderId="55" xfId="3" applyFont="1" applyFill="1" applyBorder="1" applyAlignment="1">
      <alignment horizontal="center" vertical="center"/>
    </xf>
    <xf numFmtId="0" fontId="5" fillId="0" borderId="54" xfId="3" applyFont="1" applyBorder="1"/>
    <xf numFmtId="0" fontId="15" fillId="0" borderId="57" xfId="3" applyFont="1" applyBorder="1" applyAlignment="1">
      <alignment horizontal="center"/>
    </xf>
    <xf numFmtId="0" fontId="15" fillId="0" borderId="29" xfId="3" applyFont="1" applyBorder="1" applyAlignment="1">
      <alignment horizontal="center"/>
    </xf>
    <xf numFmtId="0" fontId="15" fillId="0" borderId="58" xfId="3" applyFont="1" applyBorder="1" applyAlignment="1">
      <alignment horizontal="left"/>
    </xf>
    <xf numFmtId="1" fontId="15" fillId="0" borderId="11" xfId="3" applyNumberFormat="1" applyFont="1" applyBorder="1" applyAlignment="1">
      <alignment horizontal="center" vertical="center"/>
    </xf>
    <xf numFmtId="0" fontId="15" fillId="0" borderId="0" xfId="3" applyFont="1" applyAlignment="1">
      <alignment horizontal="right" vertical="center"/>
    </xf>
    <xf numFmtId="0" fontId="11" fillId="0" borderId="0" xfId="3" applyFont="1" applyAlignment="1">
      <alignment horizontal="center"/>
    </xf>
    <xf numFmtId="1" fontId="15" fillId="0" borderId="19" xfId="3" applyNumberFormat="1" applyFont="1" applyBorder="1" applyAlignment="1">
      <alignment horizontal="center" vertical="center"/>
    </xf>
    <xf numFmtId="1" fontId="15" fillId="0" borderId="14" xfId="3" applyNumberFormat="1" applyFont="1" applyBorder="1" applyAlignment="1">
      <alignment horizontal="center" vertical="center"/>
    </xf>
    <xf numFmtId="0" fontId="15" fillId="0" borderId="17" xfId="3" applyFont="1" applyBorder="1" applyAlignment="1">
      <alignment horizontal="center" vertical="center"/>
    </xf>
    <xf numFmtId="0" fontId="15" fillId="0" borderId="16" xfId="3" applyFont="1" applyBorder="1" applyAlignment="1">
      <alignment horizontal="center" vertical="center"/>
    </xf>
    <xf numFmtId="0" fontId="15" fillId="0" borderId="9" xfId="3" applyFont="1" applyBorder="1" applyAlignment="1">
      <alignment horizontal="right" vertical="center"/>
    </xf>
    <xf numFmtId="0" fontId="11" fillId="0" borderId="9" xfId="3" applyFont="1" applyBorder="1" applyAlignment="1">
      <alignment horizontal="center"/>
    </xf>
    <xf numFmtId="0" fontId="5" fillId="0" borderId="8" xfId="3" applyFont="1" applyBorder="1" applyAlignment="1">
      <alignment horizontal="center"/>
    </xf>
    <xf numFmtId="0" fontId="15" fillId="0" borderId="59" xfId="3" applyFont="1" applyBorder="1" applyAlignment="1">
      <alignment vertical="center"/>
    </xf>
    <xf numFmtId="0" fontId="15" fillId="0" borderId="28" xfId="3" applyFont="1" applyBorder="1" applyAlignment="1">
      <alignment vertical="center"/>
    </xf>
    <xf numFmtId="0" fontId="11" fillId="0" borderId="28" xfId="3" applyFont="1" applyBorder="1" applyAlignment="1">
      <alignment horizontal="center"/>
    </xf>
    <xf numFmtId="0" fontId="5" fillId="0" borderId="40" xfId="3" applyFont="1" applyBorder="1" applyAlignment="1">
      <alignment horizontal="center"/>
    </xf>
    <xf numFmtId="0" fontId="9" fillId="0" borderId="7" xfId="3" applyFont="1" applyBorder="1" applyAlignment="1">
      <alignment wrapText="1"/>
    </xf>
    <xf numFmtId="0" fontId="9" fillId="0" borderId="0" xfId="3" applyFont="1" applyAlignment="1">
      <alignment wrapText="1"/>
    </xf>
    <xf numFmtId="0" fontId="9" fillId="0" borderId="11" xfId="3" applyFont="1" applyBorder="1" applyAlignment="1">
      <alignment wrapText="1"/>
    </xf>
    <xf numFmtId="44" fontId="3" fillId="0" borderId="0" xfId="1" applyFont="1" applyBorder="1" applyAlignment="1">
      <alignment horizontal="right"/>
    </xf>
    <xf numFmtId="0" fontId="3" fillId="0" borderId="10" xfId="0" applyFont="1" applyBorder="1"/>
    <xf numFmtId="0" fontId="3" fillId="0" borderId="4" xfId="0" applyFont="1" applyBorder="1"/>
    <xf numFmtId="0" fontId="2" fillId="0" borderId="14" xfId="0" applyFont="1" applyBorder="1"/>
    <xf numFmtId="0" fontId="2" fillId="0" borderId="14" xfId="0" applyFont="1" applyBorder="1" applyAlignment="1">
      <alignment horizontal="center"/>
    </xf>
    <xf numFmtId="43" fontId="2" fillId="0" borderId="14" xfId="8" applyFont="1" applyBorder="1"/>
    <xf numFmtId="44" fontId="2" fillId="0" borderId="14" xfId="1" applyFont="1" applyBorder="1"/>
    <xf numFmtId="0" fontId="2" fillId="0" borderId="14" xfId="0" quotePrefix="1" applyFont="1" applyBorder="1" applyAlignment="1">
      <alignment horizontal="center"/>
    </xf>
    <xf numFmtId="44" fontId="3" fillId="0" borderId="14" xfId="1" applyFont="1" applyBorder="1" applyAlignment="1">
      <alignment horizontal="right"/>
    </xf>
    <xf numFmtId="0" fontId="2" fillId="0" borderId="16" xfId="0" applyFont="1" applyBorder="1" applyAlignment="1">
      <alignment horizontal="left"/>
    </xf>
    <xf numFmtId="0" fontId="2" fillId="0" borderId="16" xfId="0" applyFont="1" applyBorder="1"/>
    <xf numFmtId="0" fontId="2" fillId="0" borderId="16" xfId="0" applyFont="1" applyBorder="1" applyAlignment="1">
      <alignment horizontal="center"/>
    </xf>
    <xf numFmtId="0" fontId="2" fillId="0" borderId="17" xfId="0" applyFont="1" applyBorder="1"/>
    <xf numFmtId="0" fontId="2" fillId="0" borderId="18" xfId="0" applyFont="1" applyBorder="1" applyAlignment="1">
      <alignment horizontal="center"/>
    </xf>
    <xf numFmtId="44" fontId="2" fillId="0" borderId="19" xfId="1" applyFont="1" applyBorder="1"/>
    <xf numFmtId="44" fontId="3" fillId="0" borderId="19" xfId="1" applyFont="1" applyBorder="1"/>
    <xf numFmtId="44" fontId="3" fillId="0" borderId="19" xfId="0" applyNumberFormat="1" applyFont="1" applyBorder="1"/>
    <xf numFmtId="0" fontId="2" fillId="0" borderId="19" xfId="0" applyFont="1" applyBorder="1"/>
    <xf numFmtId="0" fontId="2" fillId="0" borderId="20" xfId="0" applyFont="1" applyBorder="1" applyAlignment="1">
      <alignment horizontal="center"/>
    </xf>
    <xf numFmtId="0" fontId="2" fillId="0" borderId="21" xfId="0" applyFont="1" applyBorder="1"/>
    <xf numFmtId="0" fontId="2" fillId="0" borderId="21" xfId="0" applyFont="1" applyBorder="1" applyAlignment="1">
      <alignment horizontal="center"/>
    </xf>
    <xf numFmtId="44" fontId="3" fillId="0" borderId="21" xfId="1" applyFont="1" applyBorder="1" applyAlignment="1">
      <alignment horizontal="right"/>
    </xf>
    <xf numFmtId="44" fontId="3" fillId="0" borderId="22" xfId="0" applyNumberFormat="1" applyFont="1" applyBorder="1"/>
    <xf numFmtId="44" fontId="3" fillId="0" borderId="19" xfId="1" applyFont="1" applyFill="1" applyBorder="1"/>
    <xf numFmtId="0" fontId="3" fillId="0" borderId="7" xfId="0" applyFont="1" applyBorder="1" applyAlignment="1">
      <alignment horizontal="center"/>
    </xf>
    <xf numFmtId="0" fontId="3" fillId="0" borderId="11" xfId="0" applyFont="1" applyBorder="1" applyAlignment="1">
      <alignment horizontal="center"/>
    </xf>
    <xf numFmtId="44" fontId="3" fillId="3" borderId="19" xfId="0" applyNumberFormat="1" applyFont="1" applyFill="1" applyBorder="1"/>
    <xf numFmtId="44" fontId="2" fillId="0" borderId="0" xfId="0" applyNumberFormat="1" applyFont="1"/>
    <xf numFmtId="0" fontId="3" fillId="0" borderId="18" xfId="0" applyFont="1" applyBorder="1" applyAlignment="1">
      <alignment horizontal="left"/>
    </xf>
    <xf numFmtId="0" fontId="3" fillId="0" borderId="15" xfId="0" applyFont="1" applyBorder="1" applyAlignment="1">
      <alignment horizontal="left"/>
    </xf>
    <xf numFmtId="0" fontId="3" fillId="0" borderId="0" xfId="0" applyFont="1" applyAlignment="1">
      <alignment horizontal="center"/>
    </xf>
    <xf numFmtId="44" fontId="2" fillId="0" borderId="0" xfId="1" applyFont="1"/>
    <xf numFmtId="169" fontId="24" fillId="4" borderId="14" xfId="16" applyNumberFormat="1" applyFont="1" applyFill="1" applyBorder="1" applyAlignment="1" applyProtection="1">
      <alignment horizontal="center" vertical="center"/>
    </xf>
    <xf numFmtId="9" fontId="24" fillId="5" borderId="19" xfId="35" applyFont="1" applyFill="1" applyBorder="1" applyAlignment="1" applyProtection="1">
      <alignment horizontal="center" vertical="center"/>
    </xf>
    <xf numFmtId="43" fontId="2" fillId="0" borderId="0" xfId="0" applyNumberFormat="1" applyFont="1"/>
    <xf numFmtId="0" fontId="26" fillId="0" borderId="44" xfId="34" applyFont="1" applyBorder="1" applyAlignment="1">
      <alignment vertical="center"/>
    </xf>
    <xf numFmtId="169" fontId="24" fillId="4" borderId="21" xfId="16" applyNumberFormat="1" applyFont="1" applyFill="1" applyBorder="1" applyAlignment="1" applyProtection="1">
      <alignment horizontal="center" vertical="center"/>
    </xf>
    <xf numFmtId="43" fontId="2" fillId="0" borderId="0" xfId="8" applyFont="1"/>
    <xf numFmtId="9" fontId="24" fillId="5" borderId="22" xfId="35" applyFont="1" applyFill="1" applyBorder="1" applyAlignment="1" applyProtection="1">
      <alignment horizontal="center" vertical="center"/>
    </xf>
    <xf numFmtId="169" fontId="26" fillId="4" borderId="47" xfId="16" applyNumberFormat="1" applyFont="1" applyFill="1" applyBorder="1" applyAlignment="1" applyProtection="1">
      <alignment horizontal="center" vertical="center"/>
    </xf>
    <xf numFmtId="44" fontId="23" fillId="0" borderId="14" xfId="19" applyFont="1" applyFill="1" applyBorder="1" applyAlignment="1" applyProtection="1">
      <alignment horizontal="right" wrapText="1"/>
    </xf>
    <xf numFmtId="0" fontId="3" fillId="0" borderId="0" xfId="0" applyFont="1" applyAlignment="1">
      <alignment horizontal="right"/>
    </xf>
    <xf numFmtId="12" fontId="2" fillId="0" borderId="0" xfId="8" applyNumberFormat="1" applyFont="1"/>
    <xf numFmtId="43" fontId="2" fillId="0" borderId="14" xfId="8" applyFont="1" applyFill="1" applyBorder="1" applyAlignment="1" applyProtection="1">
      <alignment horizontal="right" vertical="top" wrapText="1"/>
      <protection hidden="1"/>
    </xf>
    <xf numFmtId="0" fontId="3" fillId="3" borderId="7" xfId="0" applyFont="1" applyFill="1" applyBorder="1" applyAlignment="1">
      <alignment horizontal="center" vertical="justify"/>
    </xf>
    <xf numFmtId="0" fontId="3" fillId="3" borderId="0" xfId="0" applyFont="1" applyFill="1" applyAlignment="1">
      <alignment horizontal="center" vertical="justify"/>
    </xf>
    <xf numFmtId="0" fontId="3" fillId="3" borderId="11" xfId="0" applyFont="1" applyFill="1" applyBorder="1" applyAlignment="1">
      <alignment horizontal="center" vertical="justify"/>
    </xf>
    <xf numFmtId="43" fontId="2" fillId="0" borderId="14" xfId="8" applyFont="1" applyFill="1" applyBorder="1"/>
    <xf numFmtId="0" fontId="23" fillId="0" borderId="20" xfId="15" applyFont="1" applyBorder="1" applyAlignment="1">
      <alignment horizontal="justify" vertical="justify" wrapText="1"/>
    </xf>
    <xf numFmtId="0" fontId="23" fillId="0" borderId="21" xfId="15" applyFont="1" applyBorder="1" applyAlignment="1">
      <alignment horizontal="justify" vertical="justify" wrapText="1"/>
    </xf>
    <xf numFmtId="3" fontId="24" fillId="4" borderId="21" xfId="15" applyNumberFormat="1" applyFont="1" applyFill="1" applyBorder="1" applyAlignment="1">
      <alignment horizontal="center" vertical="center"/>
    </xf>
    <xf numFmtId="0" fontId="25" fillId="0" borderId="56" xfId="34" applyFont="1" applyBorder="1" applyAlignment="1">
      <alignment horizontal="center" vertical="center"/>
    </xf>
    <xf numFmtId="0" fontId="24" fillId="0" borderId="18" xfId="15" applyFont="1" applyBorder="1" applyAlignment="1">
      <alignment horizontal="justify" vertical="justify" wrapText="1"/>
    </xf>
    <xf numFmtId="0" fontId="26" fillId="0" borderId="18" xfId="15" applyFont="1" applyBorder="1" applyAlignment="1">
      <alignment horizontal="justify" vertical="justify" wrapText="1"/>
    </xf>
    <xf numFmtId="3" fontId="26" fillId="4" borderId="48" xfId="15" applyNumberFormat="1" applyFont="1" applyFill="1" applyBorder="1" applyAlignment="1">
      <alignment horizontal="center" vertical="center" wrapText="1"/>
    </xf>
    <xf numFmtId="3" fontId="24" fillId="4" borderId="14" xfId="15" applyNumberFormat="1" applyFont="1" applyFill="1" applyBorder="1" applyAlignment="1">
      <alignment horizontal="center" vertical="center"/>
    </xf>
    <xf numFmtId="0" fontId="24" fillId="4" borderId="14" xfId="15" applyFont="1" applyFill="1" applyBorder="1" applyAlignment="1">
      <alignment horizontal="center" wrapText="1"/>
    </xf>
    <xf numFmtId="0" fontId="23" fillId="0" borderId="18" xfId="15" applyFont="1" applyBorder="1" applyAlignment="1">
      <alignment horizontal="justify" vertical="justify" wrapText="1"/>
    </xf>
    <xf numFmtId="0" fontId="23" fillId="0" borderId="14" xfId="15" applyFont="1" applyBorder="1" applyAlignment="1">
      <alignment horizontal="justify" vertical="justify" wrapText="1"/>
    </xf>
    <xf numFmtId="3" fontId="24" fillId="4" borderId="14" xfId="15" applyNumberFormat="1" applyFont="1" applyFill="1" applyBorder="1" applyAlignment="1">
      <alignment horizontal="center" vertical="center" wrapText="1"/>
    </xf>
    <xf numFmtId="0" fontId="3" fillId="0" borderId="7" xfId="0" applyFont="1" applyBorder="1" applyAlignment="1">
      <alignment horizontal="center"/>
    </xf>
    <xf numFmtId="0" fontId="3" fillId="0" borderId="0" xfId="0" applyFont="1" applyAlignment="1">
      <alignment horizontal="center"/>
    </xf>
    <xf numFmtId="0" fontId="3" fillId="0" borderId="11" xfId="0" applyFont="1" applyBorder="1" applyAlignment="1">
      <alignment horizontal="center"/>
    </xf>
    <xf numFmtId="0" fontId="3" fillId="0" borderId="4" xfId="0" applyFont="1" applyBorder="1" applyAlignment="1">
      <alignment horizontal="center"/>
    </xf>
    <xf numFmtId="0" fontId="3" fillId="0" borderId="73" xfId="0" applyFont="1" applyBorder="1" applyAlignment="1">
      <alignment horizontal="center"/>
    </xf>
    <xf numFmtId="0" fontId="3" fillId="0" borderId="7" xfId="0" applyFont="1" applyBorder="1" applyAlignment="1">
      <alignment horizontal="center" vertical="justify"/>
    </xf>
    <xf numFmtId="0" fontId="3" fillId="0" borderId="0" xfId="0" applyFont="1" applyAlignment="1">
      <alignment horizontal="center" vertical="justify"/>
    </xf>
    <xf numFmtId="0" fontId="3" fillId="0" borderId="11" xfId="0" applyFont="1" applyBorder="1" applyAlignment="1">
      <alignment horizontal="center" vertical="justify"/>
    </xf>
    <xf numFmtId="0" fontId="3" fillId="0" borderId="4" xfId="0" applyFont="1" applyBorder="1" applyAlignment="1">
      <alignment horizontal="center" vertical="center" wrapText="1"/>
    </xf>
    <xf numFmtId="0" fontId="3" fillId="0" borderId="73" xfId="0" applyFont="1" applyBorder="1" applyAlignment="1">
      <alignment horizontal="center" vertical="center" wrapText="1"/>
    </xf>
    <xf numFmtId="0" fontId="3" fillId="0" borderId="6" xfId="0" applyFont="1" applyBorder="1" applyAlignment="1">
      <alignment horizontal="center"/>
    </xf>
    <xf numFmtId="0" fontId="3" fillId="0" borderId="3" xfId="0" applyFont="1" applyBorder="1" applyAlignment="1">
      <alignment horizontal="center"/>
    </xf>
    <xf numFmtId="0" fontId="2" fillId="0" borderId="18" xfId="0" applyFont="1" applyBorder="1" applyAlignment="1">
      <alignment horizontal="justify" vertical="justify"/>
    </xf>
    <xf numFmtId="0" fontId="2" fillId="0" borderId="14" xfId="0" applyFont="1" applyBorder="1" applyAlignment="1">
      <alignment horizontal="justify" vertical="justify"/>
    </xf>
    <xf numFmtId="0" fontId="2" fillId="0" borderId="20" xfId="0" applyFont="1" applyBorder="1" applyAlignment="1">
      <alignment horizontal="justify" vertical="justify"/>
    </xf>
    <xf numFmtId="0" fontId="2" fillId="0" borderId="21" xfId="0" applyFont="1" applyBorder="1" applyAlignment="1">
      <alignment horizontal="justify" vertical="justify"/>
    </xf>
    <xf numFmtId="0" fontId="3" fillId="0" borderId="5" xfId="0" applyFont="1" applyBorder="1" applyAlignment="1">
      <alignment horizontal="center"/>
    </xf>
    <xf numFmtId="0" fontId="2" fillId="0" borderId="15" xfId="0" applyFont="1" applyBorder="1" applyAlignment="1">
      <alignment horizontal="justify" vertical="justify" wrapText="1"/>
    </xf>
    <xf numFmtId="0" fontId="2" fillId="0" borderId="16" xfId="0" applyFont="1" applyBorder="1" applyAlignment="1">
      <alignment horizontal="justify" vertical="justify"/>
    </xf>
    <xf numFmtId="0" fontId="3" fillId="0" borderId="16" xfId="0" applyFont="1" applyBorder="1" applyAlignment="1">
      <alignment horizontal="center"/>
    </xf>
    <xf numFmtId="0" fontId="2" fillId="0" borderId="18" xfId="0" applyFont="1" applyBorder="1" applyAlignment="1">
      <alignment horizontal="left"/>
    </xf>
    <xf numFmtId="0" fontId="2" fillId="0" borderId="14" xfId="0" applyFont="1" applyBorder="1" applyAlignment="1">
      <alignment horizontal="left"/>
    </xf>
    <xf numFmtId="0" fontId="3" fillId="0" borderId="5" xfId="0" applyFont="1" applyBorder="1" applyAlignment="1">
      <alignment horizontal="center" vertical="center" wrapText="1"/>
    </xf>
    <xf numFmtId="0" fontId="20" fillId="0" borderId="72" xfId="3" applyFont="1" applyBorder="1" applyAlignment="1">
      <alignment horizontal="center"/>
    </xf>
    <xf numFmtId="0" fontId="20" fillId="0" borderId="71" xfId="3" applyFont="1" applyBorder="1" applyAlignment="1">
      <alignment horizontal="center"/>
    </xf>
    <xf numFmtId="0" fontId="20" fillId="0" borderId="70" xfId="3" applyFont="1" applyBorder="1" applyAlignment="1">
      <alignment horizontal="center"/>
    </xf>
    <xf numFmtId="0" fontId="6" fillId="0" borderId="0" xfId="3" applyFont="1" applyAlignment="1">
      <alignment horizontal="right"/>
    </xf>
    <xf numFmtId="0" fontId="6" fillId="0" borderId="11" xfId="3" applyFont="1" applyBorder="1" applyAlignment="1">
      <alignment horizontal="right"/>
    </xf>
    <xf numFmtId="0" fontId="6" fillId="0" borderId="2" xfId="3" applyFont="1" applyBorder="1" applyAlignment="1">
      <alignment horizontal="right"/>
    </xf>
    <xf numFmtId="0" fontId="6" fillId="0" borderId="13" xfId="3" applyFont="1" applyBorder="1" applyAlignment="1">
      <alignment horizontal="right"/>
    </xf>
    <xf numFmtId="0" fontId="7" fillId="0" borderId="12" xfId="3" applyFont="1" applyBorder="1" applyAlignment="1">
      <alignment horizontal="left"/>
    </xf>
    <xf numFmtId="0" fontId="7" fillId="0" borderId="2" xfId="3" applyFont="1" applyBorder="1" applyAlignment="1">
      <alignment horizontal="left"/>
    </xf>
    <xf numFmtId="0" fontId="9" fillId="0" borderId="7" xfId="3" applyFont="1" applyBorder="1" applyAlignment="1">
      <alignment horizontal="right" vertical="center"/>
    </xf>
    <xf numFmtId="0" fontId="9" fillId="0" borderId="0" xfId="3" applyFont="1" applyAlignment="1">
      <alignment horizontal="right" vertical="center"/>
    </xf>
    <xf numFmtId="0" fontId="9" fillId="0" borderId="7" xfId="3" applyFont="1" applyBorder="1" applyAlignment="1">
      <alignment horizontal="justify" vertical="justify" wrapText="1"/>
    </xf>
    <xf numFmtId="0" fontId="9" fillId="0" borderId="0" xfId="3" applyFont="1" applyAlignment="1">
      <alignment horizontal="justify" vertical="justify" wrapText="1"/>
    </xf>
    <xf numFmtId="0" fontId="9" fillId="0" borderId="11" xfId="3" applyFont="1" applyBorder="1" applyAlignment="1">
      <alignment horizontal="justify" vertical="justify" wrapText="1"/>
    </xf>
    <xf numFmtId="0" fontId="5" fillId="0" borderId="32" xfId="3" applyFont="1" applyBorder="1" applyAlignment="1">
      <alignment horizontal="center"/>
    </xf>
    <xf numFmtId="0" fontId="5" fillId="0" borderId="31" xfId="3" applyFont="1" applyBorder="1" applyAlignment="1">
      <alignment horizontal="center"/>
    </xf>
    <xf numFmtId="0" fontId="5" fillId="0" borderId="30" xfId="3" applyFont="1" applyBorder="1" applyAlignment="1">
      <alignment horizontal="center"/>
    </xf>
    <xf numFmtId="0" fontId="5" fillId="0" borderId="32" xfId="3" applyFont="1" applyBorder="1"/>
    <xf numFmtId="0" fontId="5" fillId="0" borderId="31" xfId="3" applyFont="1" applyBorder="1"/>
    <xf numFmtId="43" fontId="5" fillId="0" borderId="39" xfId="4" applyNumberFormat="1" applyFont="1" applyBorder="1" applyAlignment="1">
      <alignment horizontal="center"/>
    </xf>
    <xf numFmtId="43" fontId="5" fillId="0" borderId="38" xfId="4" applyNumberFormat="1" applyFont="1" applyBorder="1" applyAlignment="1">
      <alignment horizontal="center"/>
    </xf>
    <xf numFmtId="43" fontId="5" fillId="0" borderId="35" xfId="4" applyNumberFormat="1" applyFont="1" applyBorder="1" applyAlignment="1">
      <alignment horizontal="center"/>
    </xf>
    <xf numFmtId="43" fontId="5" fillId="0" borderId="34" xfId="4" applyNumberFormat="1" applyFont="1" applyBorder="1" applyAlignment="1">
      <alignment horizontal="center"/>
    </xf>
    <xf numFmtId="0" fontId="10" fillId="0" borderId="6" xfId="3" applyFont="1" applyBorder="1" applyAlignment="1">
      <alignment horizontal="right"/>
    </xf>
    <xf numFmtId="0" fontId="10" fillId="0" borderId="33" xfId="3" applyFont="1" applyBorder="1" applyAlignment="1">
      <alignment horizontal="right"/>
    </xf>
    <xf numFmtId="0" fontId="10" fillId="0" borderId="3" xfId="3" applyFont="1" applyBorder="1" applyAlignment="1">
      <alignment horizontal="right"/>
    </xf>
    <xf numFmtId="0" fontId="11" fillId="2" borderId="6" xfId="3" applyFont="1" applyFill="1" applyBorder="1" applyAlignment="1">
      <alignment horizontal="right"/>
    </xf>
    <xf numFmtId="0" fontId="11" fillId="2" borderId="33" xfId="3" applyFont="1" applyFill="1" applyBorder="1" applyAlignment="1">
      <alignment horizontal="right"/>
    </xf>
    <xf numFmtId="0" fontId="11" fillId="2" borderId="3" xfId="3" applyFont="1" applyFill="1" applyBorder="1" applyAlignment="1">
      <alignment horizontal="right"/>
    </xf>
    <xf numFmtId="0" fontId="10" fillId="2" borderId="44" xfId="3" applyFont="1" applyFill="1" applyBorder="1" applyAlignment="1">
      <alignment horizontal="center"/>
    </xf>
    <xf numFmtId="0" fontId="10" fillId="2" borderId="43" xfId="3" applyFont="1" applyFill="1" applyBorder="1" applyAlignment="1">
      <alignment horizontal="center"/>
    </xf>
    <xf numFmtId="0" fontId="10" fillId="2" borderId="42" xfId="3" applyFont="1" applyFill="1" applyBorder="1" applyAlignment="1">
      <alignment horizontal="center" wrapText="1"/>
    </xf>
    <xf numFmtId="0" fontId="10" fillId="2" borderId="41" xfId="3" applyFont="1" applyFill="1" applyBorder="1" applyAlignment="1">
      <alignment horizontal="center" wrapText="1"/>
    </xf>
    <xf numFmtId="2" fontId="5" fillId="0" borderId="39" xfId="3" applyNumberFormat="1" applyFont="1" applyBorder="1" applyAlignment="1">
      <alignment horizontal="center"/>
    </xf>
    <xf numFmtId="2" fontId="5" fillId="0" borderId="38" xfId="3" applyNumberFormat="1" applyFont="1" applyBorder="1" applyAlignment="1">
      <alignment horizontal="center"/>
    </xf>
    <xf numFmtId="0" fontId="10" fillId="2" borderId="42" xfId="3" applyFont="1" applyFill="1" applyBorder="1" applyAlignment="1">
      <alignment horizontal="center"/>
    </xf>
    <xf numFmtId="0" fontId="10" fillId="2" borderId="41" xfId="3" applyFont="1" applyFill="1" applyBorder="1" applyAlignment="1">
      <alignment horizontal="center"/>
    </xf>
    <xf numFmtId="0" fontId="5" fillId="0" borderId="37" xfId="3" applyFont="1" applyBorder="1"/>
    <xf numFmtId="0" fontId="5" fillId="0" borderId="36" xfId="3" applyFont="1" applyBorder="1"/>
    <xf numFmtId="0" fontId="5" fillId="0" borderId="35" xfId="3" applyFont="1" applyBorder="1" applyAlignment="1">
      <alignment horizontal="center"/>
    </xf>
    <xf numFmtId="0" fontId="5" fillId="0" borderId="34" xfId="3" applyFont="1" applyBorder="1" applyAlignment="1">
      <alignment horizontal="center"/>
    </xf>
    <xf numFmtId="0" fontId="10" fillId="0" borderId="8" xfId="3" applyFont="1" applyBorder="1" applyAlignment="1">
      <alignment horizontal="left" vertical="center"/>
    </xf>
    <xf numFmtId="0" fontId="10" fillId="0" borderId="9" xfId="3" applyFont="1" applyBorder="1" applyAlignment="1">
      <alignment horizontal="left" vertical="center"/>
    </xf>
    <xf numFmtId="0" fontId="10" fillId="0" borderId="10" xfId="3" applyFont="1" applyBorder="1" applyAlignment="1">
      <alignment horizontal="left" vertical="center"/>
    </xf>
    <xf numFmtId="0" fontId="10" fillId="0" borderId="7" xfId="3" applyFont="1" applyBorder="1" applyAlignment="1">
      <alignment horizontal="left" vertical="center"/>
    </xf>
    <xf numFmtId="0" fontId="10" fillId="0" borderId="0" xfId="3" applyFont="1" applyAlignment="1">
      <alignment horizontal="left" vertical="center"/>
    </xf>
    <xf numFmtId="0" fontId="10" fillId="0" borderId="11" xfId="3" applyFont="1" applyBorder="1" applyAlignment="1">
      <alignment horizontal="left" vertical="center"/>
    </xf>
    <xf numFmtId="0" fontId="10" fillId="0" borderId="12" xfId="3" applyFont="1" applyBorder="1" applyAlignment="1">
      <alignment horizontal="left" vertical="center"/>
    </xf>
    <xf numFmtId="0" fontId="10" fillId="0" borderId="2" xfId="3" applyFont="1" applyBorder="1" applyAlignment="1">
      <alignment horizontal="left" vertical="center"/>
    </xf>
    <xf numFmtId="0" fontId="10" fillId="0" borderId="13" xfId="3" applyFont="1" applyBorder="1" applyAlignment="1">
      <alignment horizontal="left" vertical="center"/>
    </xf>
    <xf numFmtId="2" fontId="5" fillId="0" borderId="39" xfId="3" applyNumberFormat="1" applyFont="1" applyBorder="1" applyAlignment="1">
      <alignment horizontal="center" wrapText="1"/>
    </xf>
    <xf numFmtId="2" fontId="5" fillId="0" borderId="38" xfId="3" applyNumberFormat="1" applyFont="1" applyBorder="1" applyAlignment="1">
      <alignment horizontal="center" wrapText="1"/>
    </xf>
    <xf numFmtId="0" fontId="5" fillId="0" borderId="39" xfId="3" applyFont="1" applyBorder="1" applyAlignment="1">
      <alignment horizontal="center"/>
    </xf>
    <xf numFmtId="0" fontId="5" fillId="0" borderId="38" xfId="3" applyFont="1" applyBorder="1" applyAlignment="1">
      <alignment horizontal="center"/>
    </xf>
    <xf numFmtId="0" fontId="5" fillId="0" borderId="34" xfId="3" applyFont="1" applyBorder="1"/>
    <xf numFmtId="0" fontId="5" fillId="0" borderId="38" xfId="3" applyFont="1" applyBorder="1"/>
    <xf numFmtId="164" fontId="5" fillId="0" borderId="39" xfId="4" applyFont="1" applyBorder="1" applyAlignment="1">
      <alignment horizontal="center"/>
    </xf>
    <xf numFmtId="164" fontId="5" fillId="0" borderId="38" xfId="4" applyFont="1" applyBorder="1" applyAlignment="1">
      <alignment horizontal="center"/>
    </xf>
    <xf numFmtId="0" fontId="5" fillId="0" borderId="35" xfId="3" applyFont="1" applyBorder="1"/>
    <xf numFmtId="2" fontId="5" fillId="0" borderId="35" xfId="3" applyNumberFormat="1" applyFont="1" applyBorder="1" applyAlignment="1">
      <alignment horizontal="center"/>
    </xf>
    <xf numFmtId="2" fontId="5" fillId="0" borderId="34" xfId="3" applyNumberFormat="1" applyFont="1" applyBorder="1" applyAlignment="1">
      <alignment horizontal="center"/>
    </xf>
    <xf numFmtId="0" fontId="15" fillId="0" borderId="67" xfId="6" applyFont="1" applyBorder="1" applyAlignment="1">
      <alignment horizontal="center" vertical="center"/>
    </xf>
    <xf numFmtId="0" fontId="15" fillId="0" borderId="9" xfId="6" applyFont="1" applyBorder="1" applyAlignment="1">
      <alignment horizontal="center" vertical="center"/>
    </xf>
    <xf numFmtId="0" fontId="15" fillId="0" borderId="10" xfId="6" applyFont="1" applyBorder="1" applyAlignment="1">
      <alignment horizontal="center" vertical="center"/>
    </xf>
    <xf numFmtId="0" fontId="15" fillId="0" borderId="52" xfId="6" applyFont="1" applyBorder="1" applyAlignment="1">
      <alignment horizontal="center" vertical="center"/>
    </xf>
    <xf numFmtId="0" fontId="15" fillId="0" borderId="29" xfId="6" applyFont="1" applyBorder="1" applyAlignment="1">
      <alignment horizontal="center" vertical="center"/>
    </xf>
    <xf numFmtId="0" fontId="15" fillId="0" borderId="57" xfId="6" applyFont="1" applyBorder="1" applyAlignment="1">
      <alignment horizontal="center" vertical="center"/>
    </xf>
    <xf numFmtId="0" fontId="15" fillId="0" borderId="50" xfId="6" applyFont="1" applyBorder="1" applyAlignment="1">
      <alignment horizontal="center" vertical="center"/>
    </xf>
    <xf numFmtId="0" fontId="15" fillId="0" borderId="28" xfId="6" applyFont="1" applyBorder="1" applyAlignment="1">
      <alignment horizontal="center" vertical="center"/>
    </xf>
    <xf numFmtId="0" fontId="15" fillId="0" borderId="59" xfId="6" applyFont="1" applyBorder="1" applyAlignment="1">
      <alignment horizontal="center" vertical="center"/>
    </xf>
    <xf numFmtId="0" fontId="15" fillId="0" borderId="52" xfId="3" applyFont="1" applyBorder="1" applyAlignment="1">
      <alignment horizontal="center" vertical="center"/>
    </xf>
    <xf numFmtId="0" fontId="15" fillId="0" borderId="29" xfId="3" applyFont="1" applyBorder="1" applyAlignment="1">
      <alignment horizontal="center" vertical="center"/>
    </xf>
    <xf numFmtId="0" fontId="15" fillId="0" borderId="57" xfId="3" applyFont="1" applyBorder="1" applyAlignment="1">
      <alignment horizontal="center" vertical="center"/>
    </xf>
    <xf numFmtId="0" fontId="11" fillId="0" borderId="63" xfId="3" applyFont="1" applyBorder="1" applyAlignment="1">
      <alignment horizontal="center"/>
    </xf>
    <xf numFmtId="0" fontId="11" fillId="0" borderId="0" xfId="3" applyFont="1" applyAlignment="1">
      <alignment horizontal="center"/>
    </xf>
    <xf numFmtId="0" fontId="11" fillId="0" borderId="62" xfId="3" applyFont="1" applyBorder="1" applyAlignment="1">
      <alignment horizontal="center"/>
    </xf>
    <xf numFmtId="0" fontId="15" fillId="0" borderId="66" xfId="6" applyFont="1" applyBorder="1" applyAlignment="1">
      <alignment horizontal="center" vertical="center"/>
    </xf>
    <xf numFmtId="0" fontId="15" fillId="0" borderId="61" xfId="6" applyFont="1" applyBorder="1" applyAlignment="1">
      <alignment horizontal="center" vertical="center"/>
    </xf>
    <xf numFmtId="0" fontId="5" fillId="2" borderId="37" xfId="3" applyFont="1" applyFill="1" applyBorder="1" applyAlignment="1">
      <alignment horizontal="center" vertical="center"/>
    </xf>
    <xf numFmtId="0" fontId="5" fillId="2" borderId="54" xfId="3" applyFont="1" applyFill="1" applyBorder="1" applyAlignment="1">
      <alignment horizontal="center" vertical="center"/>
    </xf>
    <xf numFmtId="0" fontId="5" fillId="2" borderId="43" xfId="3" applyFont="1" applyFill="1" applyBorder="1" applyAlignment="1">
      <alignment horizontal="center"/>
    </xf>
    <xf numFmtId="0" fontId="5" fillId="2" borderId="41" xfId="3" applyFont="1" applyFill="1" applyBorder="1" applyAlignment="1">
      <alignment horizontal="center"/>
    </xf>
    <xf numFmtId="0" fontId="18" fillId="0" borderId="69" xfId="7" applyFont="1" applyBorder="1" applyAlignment="1" applyProtection="1">
      <alignment horizontal="center"/>
    </xf>
    <xf numFmtId="0" fontId="18" fillId="0" borderId="64" xfId="7" applyFont="1" applyBorder="1" applyAlignment="1" applyProtection="1">
      <alignment horizontal="center"/>
    </xf>
    <xf numFmtId="0" fontId="19" fillId="0" borderId="67" xfId="3" applyFont="1" applyBorder="1" applyAlignment="1">
      <alignment horizontal="center"/>
    </xf>
    <xf numFmtId="0" fontId="19" fillId="0" borderId="9" xfId="3" applyFont="1" applyBorder="1" applyAlignment="1">
      <alignment horizontal="center"/>
    </xf>
    <xf numFmtId="0" fontId="19" fillId="0" borderId="68" xfId="3" applyFont="1" applyBorder="1" applyAlignment="1">
      <alignment horizontal="center"/>
    </xf>
    <xf numFmtId="0" fontId="10" fillId="0" borderId="63" xfId="3" applyFont="1" applyBorder="1" applyAlignment="1">
      <alignment horizontal="center"/>
    </xf>
    <xf numFmtId="0" fontId="10" fillId="0" borderId="0" xfId="3" applyFont="1" applyAlignment="1">
      <alignment horizontal="center"/>
    </xf>
    <xf numFmtId="0" fontId="10" fillId="0" borderId="62" xfId="3" applyFont="1" applyBorder="1" applyAlignment="1">
      <alignment horizontal="center"/>
    </xf>
    <xf numFmtId="0" fontId="15" fillId="0" borderId="48" xfId="3" applyFont="1" applyBorder="1" applyAlignment="1">
      <alignment horizontal="center" vertical="center"/>
    </xf>
    <xf numFmtId="0" fontId="14" fillId="2" borderId="44" xfId="3" applyFont="1" applyFill="1" applyBorder="1" applyAlignment="1">
      <alignment horizontal="center" vertical="center" wrapText="1"/>
    </xf>
    <xf numFmtId="0" fontId="14" fillId="2" borderId="43" xfId="3" applyFont="1" applyFill="1" applyBorder="1" applyAlignment="1">
      <alignment horizontal="center" vertical="center" wrapText="1"/>
    </xf>
    <xf numFmtId="0" fontId="14" fillId="2" borderId="56" xfId="3" applyFont="1" applyFill="1" applyBorder="1" applyAlignment="1">
      <alignment horizontal="center" vertical="center" wrapText="1"/>
    </xf>
    <xf numFmtId="0" fontId="10" fillId="2" borderId="52" xfId="3" applyFont="1" applyFill="1" applyBorder="1" applyAlignment="1">
      <alignment horizontal="center"/>
    </xf>
    <xf numFmtId="0" fontId="10" fillId="2" borderId="51" xfId="3" applyFont="1" applyFill="1" applyBorder="1" applyAlignment="1">
      <alignment horizontal="center"/>
    </xf>
    <xf numFmtId="0" fontId="5" fillId="0" borderId="39" xfId="3" applyFont="1" applyBorder="1"/>
    <xf numFmtId="0" fontId="11" fillId="0" borderId="63" xfId="3" applyFont="1" applyBorder="1" applyAlignment="1">
      <alignment horizontal="center" vertical="center" wrapText="1"/>
    </xf>
    <xf numFmtId="0" fontId="11" fillId="0" borderId="0" xfId="3" applyFont="1" applyAlignment="1">
      <alignment horizontal="center" vertical="center" wrapText="1"/>
    </xf>
    <xf numFmtId="0" fontId="11" fillId="0" borderId="62" xfId="3" applyFont="1" applyBorder="1" applyAlignment="1">
      <alignment horizontal="center" vertical="center" wrapText="1"/>
    </xf>
    <xf numFmtId="0" fontId="14" fillId="2" borderId="44" xfId="3" applyFont="1" applyFill="1" applyBorder="1" applyAlignment="1">
      <alignment horizontal="center" vertical="center"/>
    </xf>
    <xf numFmtId="0" fontId="14" fillId="2" borderId="56" xfId="3" applyFont="1" applyFill="1" applyBorder="1" applyAlignment="1">
      <alignment horizontal="center" vertical="center"/>
    </xf>
    <xf numFmtId="0" fontId="10" fillId="0" borderId="8" xfId="3" applyFont="1" applyBorder="1" applyAlignment="1" applyProtection="1">
      <alignment horizontal="center"/>
      <protection locked="0"/>
    </xf>
    <xf numFmtId="0" fontId="10" fillId="0" borderId="9" xfId="3" applyFont="1" applyBorder="1" applyAlignment="1" applyProtection="1">
      <alignment horizontal="center"/>
      <protection locked="0"/>
    </xf>
    <xf numFmtId="0" fontId="10" fillId="0" borderId="10" xfId="3" applyFont="1" applyBorder="1" applyAlignment="1" applyProtection="1">
      <alignment horizontal="center"/>
      <protection locked="0"/>
    </xf>
    <xf numFmtId="0" fontId="15" fillId="0" borderId="65" xfId="6" applyFont="1" applyBorder="1" applyAlignment="1">
      <alignment horizontal="center" vertical="center"/>
    </xf>
    <xf numFmtId="0" fontId="15" fillId="0" borderId="60" xfId="6" applyFont="1" applyBorder="1" applyAlignment="1">
      <alignment horizontal="center" vertical="center"/>
    </xf>
    <xf numFmtId="0" fontId="5" fillId="2" borderId="36" xfId="3" applyFont="1" applyFill="1" applyBorder="1" applyAlignment="1">
      <alignment horizontal="center" vertical="center"/>
    </xf>
    <xf numFmtId="0" fontId="2" fillId="0" borderId="13" xfId="0" applyFont="1" applyBorder="1" applyAlignment="1">
      <alignment horizontal="center" vertical="center" wrapText="1"/>
    </xf>
  </cellXfs>
  <cellStyles count="42">
    <cellStyle name="Hipervínculo" xfId="7" builtinId="8"/>
    <cellStyle name="Millares" xfId="8" builtinId="3"/>
    <cellStyle name="Millares 14" xfId="38" xr:uid="{00000000-0005-0000-0000-000002000000}"/>
    <cellStyle name="Millares 2" xfId="4" xr:uid="{00000000-0005-0000-0000-000003000000}"/>
    <cellStyle name="Millares 2 2" xfId="13" xr:uid="{00000000-0005-0000-0000-000004000000}"/>
    <cellStyle name="Millares 2 3" xfId="30" xr:uid="{00000000-0005-0000-0000-000005000000}"/>
    <cellStyle name="Millares 2 6" xfId="37" xr:uid="{00000000-0005-0000-0000-000006000000}"/>
    <cellStyle name="Millares 3" xfId="22" xr:uid="{00000000-0005-0000-0000-000007000000}"/>
    <cellStyle name="Millares 4" xfId="40" xr:uid="{00000000-0005-0000-0000-000008000000}"/>
    <cellStyle name="Millares 5" xfId="41" xr:uid="{00000000-0005-0000-0000-000009000000}"/>
    <cellStyle name="Millares_FORMULARIO 4 - M-OFERENTE PPTA ECONOMICA 2" xfId="16" xr:uid="{00000000-0005-0000-0000-00000A000000}"/>
    <cellStyle name="Moneda" xfId="1" builtinId="4"/>
    <cellStyle name="Moneda 2" xfId="14" xr:uid="{00000000-0005-0000-0000-00000C000000}"/>
    <cellStyle name="Moneda 2 13" xfId="36" xr:uid="{00000000-0005-0000-0000-00000D000000}"/>
    <cellStyle name="Moneda 2 2" xfId="31" xr:uid="{00000000-0005-0000-0000-00000E000000}"/>
    <cellStyle name="Moneda 2 2 2 2 2" xfId="27" xr:uid="{00000000-0005-0000-0000-00000F000000}"/>
    <cellStyle name="Moneda 2 2 2 2 2 2" xfId="18" xr:uid="{00000000-0005-0000-0000-000010000000}"/>
    <cellStyle name="Moneda 3" xfId="19" xr:uid="{00000000-0005-0000-0000-000011000000}"/>
    <cellStyle name="Moneda 4" xfId="39" xr:uid="{00000000-0005-0000-0000-000012000000}"/>
    <cellStyle name="Normal" xfId="0" builtinId="0"/>
    <cellStyle name="Normal 14" xfId="33" xr:uid="{00000000-0005-0000-0000-000014000000}"/>
    <cellStyle name="Normal 2" xfId="3" xr:uid="{00000000-0005-0000-0000-000015000000}"/>
    <cellStyle name="Normal 2 10 2 2" xfId="12" xr:uid="{00000000-0005-0000-0000-000016000000}"/>
    <cellStyle name="Normal 2 10 2 2 2" xfId="32" xr:uid="{00000000-0005-0000-0000-000017000000}"/>
    <cellStyle name="Normal 2 10 3" xfId="29" xr:uid="{00000000-0005-0000-0000-000018000000}"/>
    <cellStyle name="Normal 2 10 3 2" xfId="11" xr:uid="{00000000-0005-0000-0000-000019000000}"/>
    <cellStyle name="Normal 2 14" xfId="10" xr:uid="{00000000-0005-0000-0000-00001A000000}"/>
    <cellStyle name="Normal 2 2" xfId="26" xr:uid="{00000000-0005-0000-0000-00001B000000}"/>
    <cellStyle name="Normal 2 2 4" xfId="34" xr:uid="{00000000-0005-0000-0000-00001C000000}"/>
    <cellStyle name="Normal 3" xfId="21" xr:uid="{00000000-0005-0000-0000-00001D000000}"/>
    <cellStyle name="Normal 3 11" xfId="24" xr:uid="{00000000-0005-0000-0000-00001E000000}"/>
    <cellStyle name="Normal 3 11 2" xfId="15" xr:uid="{00000000-0005-0000-0000-00001F000000}"/>
    <cellStyle name="Normal 3 2" xfId="23" xr:uid="{00000000-0005-0000-0000-000020000000}"/>
    <cellStyle name="Normal 3 2 2" xfId="28" xr:uid="{00000000-0005-0000-0000-000021000000}"/>
    <cellStyle name="Normal 3 2 2 2" xfId="17" xr:uid="{00000000-0005-0000-0000-000022000000}"/>
    <cellStyle name="Normal 3 2 3" xfId="20" xr:uid="{00000000-0005-0000-0000-000023000000}"/>
    <cellStyle name="Normal 3 4" xfId="9" xr:uid="{00000000-0005-0000-0000-000024000000}"/>
    <cellStyle name="Normal_modelo ACTA OBRA y MODIFICACION" xfId="6" xr:uid="{00000000-0005-0000-0000-000025000000}"/>
    <cellStyle name="Porcentaje" xfId="2" builtinId="5"/>
    <cellStyle name="Porcentaje 2" xfId="5" xr:uid="{00000000-0005-0000-0000-000027000000}"/>
    <cellStyle name="Porcentaje 2 2" xfId="25" xr:uid="{00000000-0005-0000-0000-000028000000}"/>
    <cellStyle name="Porcentaje 6" xfId="35" xr:uid="{00000000-0005-0000-0000-00002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231980</xdr:colOff>
      <xdr:row>2</xdr:row>
      <xdr:rowOff>165611</xdr:rowOff>
    </xdr:from>
    <xdr:to>
      <xdr:col>5</xdr:col>
      <xdr:colOff>96724</xdr:colOff>
      <xdr:row>7</xdr:row>
      <xdr:rowOff>128843</xdr:rowOff>
    </xdr:to>
    <xdr:pic>
      <xdr:nvPicPr>
        <xdr:cNvPr id="2" name="Imagen 1">
          <a:extLst>
            <a:ext uri="{FF2B5EF4-FFF2-40B4-BE49-F238E27FC236}">
              <a16:creationId xmlns:a16="http://schemas.microsoft.com/office/drawing/2014/main" id="{E0231FCC-398E-F591-9FDF-003B957C55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6637" y="549684"/>
          <a:ext cx="2668475" cy="900369"/>
        </a:xfrm>
        <a:prstGeom prst="rect">
          <a:avLst/>
        </a:prstGeom>
      </xdr:spPr>
    </xdr:pic>
    <xdr:clientData/>
  </xdr:twoCellAnchor>
  <xdr:twoCellAnchor editAs="oneCell">
    <xdr:from>
      <xdr:col>9</xdr:col>
      <xdr:colOff>156360</xdr:colOff>
      <xdr:row>3</xdr:row>
      <xdr:rowOff>53430</xdr:rowOff>
    </xdr:from>
    <xdr:to>
      <xdr:col>9</xdr:col>
      <xdr:colOff>729741</xdr:colOff>
      <xdr:row>7</xdr:row>
      <xdr:rowOff>177121</xdr:rowOff>
    </xdr:to>
    <xdr:pic>
      <xdr:nvPicPr>
        <xdr:cNvPr id="3" name="Imagen 2">
          <a:extLst>
            <a:ext uri="{FF2B5EF4-FFF2-40B4-BE49-F238E27FC236}">
              <a16:creationId xmlns:a16="http://schemas.microsoft.com/office/drawing/2014/main" id="{8CFDD643-DCE8-559F-3459-258EA17A254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303558" y="621857"/>
          <a:ext cx="573381" cy="876474"/>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152400</xdr:colOff>
      <xdr:row>12</xdr:row>
      <xdr:rowOff>142875</xdr:rowOff>
    </xdr:from>
    <xdr:ext cx="295275" cy="239858"/>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675A820-7E26-4E7A-9B25-21CB1A30EA2A}"/>
            </a:ext>
          </a:extLst>
        </xdr:cNvPr>
        <xdr:cNvSpPr/>
      </xdr:nvSpPr>
      <xdr:spPr bwMode="auto">
        <a:xfrm>
          <a:off x="4724400" y="2733675"/>
          <a:ext cx="295275" cy="239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12</xdr:row>
      <xdr:rowOff>142875</xdr:rowOff>
    </xdr:from>
    <xdr:ext cx="295275" cy="239858"/>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0FB103-F07D-4AFA-86F3-F5883BE70685}"/>
            </a:ext>
          </a:extLst>
        </xdr:cNvPr>
        <xdr:cNvSpPr/>
      </xdr:nvSpPr>
      <xdr:spPr bwMode="auto">
        <a:xfrm>
          <a:off x="7772400" y="2733675"/>
          <a:ext cx="295275" cy="2398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sheetData sheetId="411">
        <row r="5">
          <cell r="B5" t="str">
            <v>T1</v>
          </cell>
        </row>
      </sheetData>
      <sheetData sheetId="412">
        <row r="2">
          <cell r="A2">
            <v>0</v>
          </cell>
        </row>
      </sheetData>
      <sheetData sheetId="413">
        <row r="2">
          <cell r="A2">
            <v>0</v>
          </cell>
        </row>
      </sheetData>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sheetData sheetId="546">
        <row r="2">
          <cell r="A2">
            <v>0</v>
          </cell>
        </row>
      </sheetData>
      <sheetData sheetId="547">
        <row r="2">
          <cell r="A2">
            <v>0</v>
          </cell>
        </row>
      </sheetData>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row r="2">
          <cell r="A2">
            <v>0</v>
          </cell>
        </row>
      </sheetData>
      <sheetData sheetId="858">
        <row r="2">
          <cell r="A2">
            <v>0</v>
          </cell>
        </row>
      </sheetData>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Users\JoseGabriel\Downloads\Ví"/>
      <sheetName val="\Users\JoseGabriel\Documents\Mi"/>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Base de Diseño"/>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 sheetId="2821" refreshError="1"/>
      <sheetData sheetId="2822" refreshError="1"/>
      <sheetData sheetId="2823"/>
      <sheetData sheetId="2824" refreshError="1"/>
      <sheetData sheetId="2825" refreshError="1"/>
      <sheetData sheetId="2826" refreshError="1"/>
      <sheetData sheetId="2827"/>
      <sheetData sheetId="2828" refreshError="1"/>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refreshError="1"/>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row r="2">
          <cell r="A2" t="str">
            <v>ACTA No</v>
          </cell>
        </row>
      </sheetData>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sheetData sheetId="2974" refreshError="1"/>
      <sheetData sheetId="2975"/>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sheetData sheetId="3018"/>
      <sheetData sheetId="3019"/>
      <sheetData sheetId="3020"/>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sheetData sheetId="3039"/>
      <sheetData sheetId="3040"/>
      <sheetData sheetId="3041"/>
      <sheetData sheetId="3042"/>
      <sheetData sheetId="3043"/>
      <sheetData sheetId="3044"/>
      <sheetData sheetId="3045"/>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efreshError="1"/>
      <sheetData sheetId="3163" refreshError="1"/>
      <sheetData sheetId="3164"/>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refreshError="1"/>
      <sheetData sheetId="3282" refreshError="1"/>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sheetData sheetId="3323"/>
      <sheetData sheetId="3324"/>
      <sheetData sheetId="3325"/>
      <sheetData sheetId="3326"/>
      <sheetData sheetId="3327"/>
      <sheetData sheetId="3328"/>
      <sheetData sheetId="3329"/>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refreshError="1"/>
      <sheetData sheetId="336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I\I\MANTENIMIENTO RUTA 1001_MA"/>
      <sheetName val="\Users\Personal\Downloads\MA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quisición1"/>
      <sheetName val="GCB2000"/>
      <sheetName val="FORMULA"/>
      <sheetName val="A.P.U"/>
      <sheetName val="REC-COD,"/>
      <sheetName val=" Liquidacion de Obra por Tramos"/>
      <sheetName val="2,2,6,1 Pilotes 0,30"/>
      <sheetName val="CRA.MO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O68"/>
  <sheetViews>
    <sheetView tabSelected="1" view="pageBreakPreview" topLeftCell="A47" zoomScale="91" zoomScaleNormal="91" zoomScaleSheetLayoutView="91" workbookViewId="0">
      <selection activeCell="A47" sqref="A1:A1048576"/>
    </sheetView>
  </sheetViews>
  <sheetFormatPr baseColWidth="10" defaultRowHeight="14.25" x14ac:dyDescent="0.2"/>
  <cols>
    <col min="1" max="1" width="4.5703125" style="2" customWidth="1"/>
    <col min="2" max="2" width="4.7109375" style="1" customWidth="1"/>
    <col min="3" max="3" width="11.5703125" style="2" customWidth="1"/>
    <col min="4" max="4" width="11.28515625" style="2" bestFit="1" customWidth="1"/>
    <col min="5" max="5" width="14.5703125" style="2" bestFit="1" customWidth="1"/>
    <col min="6" max="6" width="62.7109375" style="2" bestFit="1" customWidth="1"/>
    <col min="7" max="7" width="6.28515625" style="1" bestFit="1" customWidth="1"/>
    <col min="8" max="8" width="13.7109375" style="2" bestFit="1" customWidth="1"/>
    <col min="9" max="9" width="19.7109375" style="2" bestFit="1" customWidth="1"/>
    <col min="10" max="10" width="19.42578125" style="2" bestFit="1" customWidth="1"/>
    <col min="11" max="11" width="4.140625" style="2" customWidth="1"/>
    <col min="12" max="12" width="18.5703125" style="165" bestFit="1" customWidth="1"/>
    <col min="13" max="13" width="18.7109375" style="171" bestFit="1" customWidth="1"/>
    <col min="14" max="15" width="17.85546875" style="2" bestFit="1" customWidth="1"/>
    <col min="16" max="16384" width="11.42578125" style="2"/>
  </cols>
  <sheetData>
    <row r="1" spans="1:11" ht="15" thickBot="1" x14ac:dyDescent="0.25"/>
    <row r="2" spans="1:11" ht="15" thickBot="1" x14ac:dyDescent="0.25">
      <c r="A2" s="22"/>
      <c r="B2" s="23"/>
      <c r="C2" s="4"/>
      <c r="D2" s="4"/>
      <c r="E2" s="4"/>
      <c r="F2" s="4"/>
      <c r="G2" s="23"/>
      <c r="H2" s="4"/>
      <c r="I2" s="4"/>
      <c r="J2" s="4"/>
      <c r="K2" s="5"/>
    </row>
    <row r="3" spans="1:11" x14ac:dyDescent="0.2">
      <c r="A3" s="24"/>
      <c r="B3" s="3"/>
      <c r="C3" s="4"/>
      <c r="D3" s="4"/>
      <c r="E3" s="4"/>
      <c r="F3" s="4"/>
      <c r="G3" s="23"/>
      <c r="H3" s="4"/>
      <c r="I3" s="4"/>
      <c r="J3" s="5"/>
      <c r="K3" s="7"/>
    </row>
    <row r="4" spans="1:11" ht="15" x14ac:dyDescent="0.25">
      <c r="A4" s="24"/>
      <c r="B4" s="194" t="s">
        <v>10</v>
      </c>
      <c r="C4" s="195"/>
      <c r="D4" s="195"/>
      <c r="E4" s="195"/>
      <c r="F4" s="195"/>
      <c r="G4" s="195"/>
      <c r="H4" s="195"/>
      <c r="I4" s="195"/>
      <c r="J4" s="196"/>
      <c r="K4" s="7"/>
    </row>
    <row r="5" spans="1:11" x14ac:dyDescent="0.2">
      <c r="A5" s="24"/>
      <c r="B5" s="6"/>
      <c r="J5" s="7"/>
      <c r="K5" s="7"/>
    </row>
    <row r="6" spans="1:11" ht="15" x14ac:dyDescent="0.25">
      <c r="A6" s="24"/>
      <c r="B6" s="194" t="s">
        <v>11</v>
      </c>
      <c r="C6" s="195"/>
      <c r="D6" s="195"/>
      <c r="E6" s="195"/>
      <c r="F6" s="195"/>
      <c r="G6" s="195"/>
      <c r="H6" s="195"/>
      <c r="I6" s="195"/>
      <c r="J6" s="196"/>
      <c r="K6" s="7"/>
    </row>
    <row r="7" spans="1:11" x14ac:dyDescent="0.2">
      <c r="A7" s="24"/>
      <c r="B7" s="6"/>
      <c r="J7" s="7"/>
      <c r="K7" s="7"/>
    </row>
    <row r="8" spans="1:11" ht="15" x14ac:dyDescent="0.25">
      <c r="A8" s="24"/>
      <c r="B8" s="194" t="s">
        <v>12</v>
      </c>
      <c r="C8" s="195"/>
      <c r="D8" s="195"/>
      <c r="E8" s="195"/>
      <c r="F8" s="195"/>
      <c r="G8" s="195"/>
      <c r="H8" s="195"/>
      <c r="I8" s="195"/>
      <c r="J8" s="196"/>
      <c r="K8" s="7"/>
    </row>
    <row r="9" spans="1:11" x14ac:dyDescent="0.2">
      <c r="A9" s="24"/>
      <c r="B9" s="6"/>
      <c r="J9" s="7"/>
      <c r="K9" s="7"/>
    </row>
    <row r="10" spans="1:11" ht="15" x14ac:dyDescent="0.25">
      <c r="A10" s="24"/>
      <c r="B10" s="194" t="s">
        <v>181</v>
      </c>
      <c r="C10" s="195"/>
      <c r="D10" s="195"/>
      <c r="E10" s="195"/>
      <c r="F10" s="195"/>
      <c r="G10" s="195"/>
      <c r="H10" s="195"/>
      <c r="I10" s="195"/>
      <c r="J10" s="196"/>
      <c r="K10" s="7"/>
    </row>
    <row r="11" spans="1:11" ht="15" x14ac:dyDescent="0.25">
      <c r="A11" s="24"/>
      <c r="B11" s="158"/>
      <c r="C11" s="164"/>
      <c r="D11" s="164"/>
      <c r="E11" s="164"/>
      <c r="F11" s="164"/>
      <c r="G11" s="164"/>
      <c r="H11" s="164"/>
      <c r="I11" s="164"/>
      <c r="J11" s="159"/>
      <c r="K11" s="7"/>
    </row>
    <row r="12" spans="1:11" ht="15" x14ac:dyDescent="0.25">
      <c r="A12" s="24"/>
      <c r="B12" s="158"/>
      <c r="C12" s="164"/>
      <c r="D12" s="164"/>
      <c r="E12" s="164"/>
      <c r="F12" s="164"/>
      <c r="G12" s="164"/>
      <c r="H12" s="164"/>
      <c r="I12" s="164"/>
      <c r="J12" s="159"/>
      <c r="K12" s="7"/>
    </row>
    <row r="13" spans="1:11" ht="15" x14ac:dyDescent="0.2">
      <c r="A13" s="24"/>
      <c r="B13" s="199" t="s">
        <v>180</v>
      </c>
      <c r="C13" s="200"/>
      <c r="D13" s="200"/>
      <c r="E13" s="200"/>
      <c r="F13" s="200"/>
      <c r="G13" s="200"/>
      <c r="H13" s="200"/>
      <c r="I13" s="200"/>
      <c r="J13" s="201"/>
      <c r="K13" s="7"/>
    </row>
    <row r="14" spans="1:11" ht="15.75" thickBot="1" x14ac:dyDescent="0.25">
      <c r="A14" s="24"/>
      <c r="B14" s="178"/>
      <c r="C14" s="179"/>
      <c r="D14" s="179"/>
      <c r="E14" s="179"/>
      <c r="F14" s="179"/>
      <c r="G14" s="179"/>
      <c r="H14" s="179"/>
      <c r="I14" s="179"/>
      <c r="J14" s="180"/>
      <c r="K14" s="7"/>
    </row>
    <row r="15" spans="1:11" ht="15.75" thickBot="1" x14ac:dyDescent="0.3">
      <c r="A15" s="24"/>
      <c r="B15" s="197" t="s">
        <v>0</v>
      </c>
      <c r="C15" s="202" t="s">
        <v>1</v>
      </c>
      <c r="D15" s="204" t="s">
        <v>9</v>
      </c>
      <c r="E15" s="205"/>
      <c r="F15" s="197" t="s">
        <v>4</v>
      </c>
      <c r="G15" s="197" t="s">
        <v>8</v>
      </c>
      <c r="H15" s="197" t="s">
        <v>5</v>
      </c>
      <c r="I15" s="197" t="s">
        <v>6</v>
      </c>
      <c r="J15" s="197" t="s">
        <v>7</v>
      </c>
      <c r="K15" s="7"/>
    </row>
    <row r="16" spans="1:11" ht="15.75" thickBot="1" x14ac:dyDescent="0.3">
      <c r="A16" s="24"/>
      <c r="B16" s="198"/>
      <c r="C16" s="203"/>
      <c r="D16" s="135" t="s">
        <v>2</v>
      </c>
      <c r="E16" s="136" t="s">
        <v>3</v>
      </c>
      <c r="F16" s="198"/>
      <c r="G16" s="198"/>
      <c r="H16" s="198"/>
      <c r="I16" s="198"/>
      <c r="J16" s="198"/>
      <c r="K16" s="7"/>
    </row>
    <row r="17" spans="1:15" ht="15" x14ac:dyDescent="0.25">
      <c r="A17" s="24"/>
      <c r="B17" s="163" t="s">
        <v>21</v>
      </c>
      <c r="C17" s="143"/>
      <c r="D17" s="144"/>
      <c r="E17" s="144"/>
      <c r="F17" s="144"/>
      <c r="G17" s="145"/>
      <c r="H17" s="144"/>
      <c r="I17" s="144"/>
      <c r="J17" s="146"/>
      <c r="K17" s="7"/>
    </row>
    <row r="18" spans="1:15" x14ac:dyDescent="0.2">
      <c r="A18" s="24"/>
      <c r="B18" s="147" t="s">
        <v>22</v>
      </c>
      <c r="C18" s="138" t="s">
        <v>34</v>
      </c>
      <c r="D18" s="137"/>
      <c r="E18" s="137"/>
      <c r="F18" s="137" t="s">
        <v>31</v>
      </c>
      <c r="G18" s="138" t="s">
        <v>32</v>
      </c>
      <c r="H18" s="181">
        <v>200</v>
      </c>
      <c r="I18" s="140">
        <v>4634</v>
      </c>
      <c r="J18" s="148">
        <f>+I18*H18</f>
        <v>926800</v>
      </c>
      <c r="K18" s="7"/>
    </row>
    <row r="19" spans="1:15" x14ac:dyDescent="0.2">
      <c r="A19" s="24"/>
      <c r="B19" s="147" t="s">
        <v>23</v>
      </c>
      <c r="C19" s="138">
        <v>100119</v>
      </c>
      <c r="D19" s="137"/>
      <c r="E19" s="137"/>
      <c r="F19" s="137" t="s">
        <v>33</v>
      </c>
      <c r="G19" s="138" t="s">
        <v>32</v>
      </c>
      <c r="H19" s="181">
        <v>200</v>
      </c>
      <c r="I19" s="140">
        <v>15086</v>
      </c>
      <c r="J19" s="148">
        <f t="shared" ref="J19:J26" si="0">+I19*H19</f>
        <v>3017200</v>
      </c>
      <c r="K19" s="7"/>
    </row>
    <row r="20" spans="1:15" x14ac:dyDescent="0.2">
      <c r="A20" s="24"/>
      <c r="B20" s="147" t="s">
        <v>24</v>
      </c>
      <c r="C20" s="138">
        <v>100101</v>
      </c>
      <c r="D20" s="137"/>
      <c r="E20" s="137"/>
      <c r="F20" s="137" t="s">
        <v>38</v>
      </c>
      <c r="G20" s="138" t="s">
        <v>44</v>
      </c>
      <c r="H20" s="181">
        <v>1</v>
      </c>
      <c r="I20" s="140">
        <v>189482</v>
      </c>
      <c r="J20" s="148">
        <f t="shared" si="0"/>
        <v>189482</v>
      </c>
      <c r="K20" s="7"/>
    </row>
    <row r="21" spans="1:15" x14ac:dyDescent="0.2">
      <c r="A21" s="24"/>
      <c r="B21" s="147" t="s">
        <v>25</v>
      </c>
      <c r="C21" s="138">
        <v>100111</v>
      </c>
      <c r="D21" s="137"/>
      <c r="E21" s="137"/>
      <c r="F21" s="137" t="s">
        <v>40</v>
      </c>
      <c r="G21" s="138" t="s">
        <v>44</v>
      </c>
      <c r="H21" s="181">
        <v>1</v>
      </c>
      <c r="I21" s="140">
        <v>116604</v>
      </c>
      <c r="J21" s="148">
        <f t="shared" si="0"/>
        <v>116604</v>
      </c>
      <c r="K21" s="7"/>
    </row>
    <row r="22" spans="1:15" x14ac:dyDescent="0.2">
      <c r="A22" s="24"/>
      <c r="B22" s="147" t="s">
        <v>26</v>
      </c>
      <c r="C22" s="138">
        <v>100110</v>
      </c>
      <c r="D22" s="137"/>
      <c r="E22" s="137"/>
      <c r="F22" s="137" t="s">
        <v>39</v>
      </c>
      <c r="G22" s="138" t="s">
        <v>44</v>
      </c>
      <c r="H22" s="181">
        <v>1</v>
      </c>
      <c r="I22" s="140">
        <v>102029</v>
      </c>
      <c r="J22" s="148">
        <f t="shared" si="0"/>
        <v>102029</v>
      </c>
      <c r="K22" s="7"/>
    </row>
    <row r="23" spans="1:15" x14ac:dyDescent="0.2">
      <c r="A23" s="24"/>
      <c r="B23" s="147" t="s">
        <v>27</v>
      </c>
      <c r="C23" s="141" t="s">
        <v>35</v>
      </c>
      <c r="D23" s="137"/>
      <c r="E23" s="137"/>
      <c r="F23" s="137" t="s">
        <v>41</v>
      </c>
      <c r="G23" s="138" t="s">
        <v>45</v>
      </c>
      <c r="H23" s="181">
        <f>ROUND(H29*0.78,1)</f>
        <v>982.8</v>
      </c>
      <c r="I23" s="140">
        <v>6258</v>
      </c>
      <c r="J23" s="148">
        <f t="shared" si="0"/>
        <v>6150362.3999999994</v>
      </c>
      <c r="K23" s="7"/>
    </row>
    <row r="24" spans="1:15" x14ac:dyDescent="0.2">
      <c r="A24" s="24"/>
      <c r="B24" s="147" t="s">
        <v>28</v>
      </c>
      <c r="C24" s="141" t="s">
        <v>36</v>
      </c>
      <c r="D24" s="137"/>
      <c r="E24" s="137"/>
      <c r="F24" s="137" t="s">
        <v>42</v>
      </c>
      <c r="G24" s="138" t="s">
        <v>43</v>
      </c>
      <c r="H24" s="181">
        <f>+H23*15</f>
        <v>14742</v>
      </c>
      <c r="I24" s="140">
        <v>2502</v>
      </c>
      <c r="J24" s="148">
        <f t="shared" si="0"/>
        <v>36884484</v>
      </c>
      <c r="K24" s="7"/>
    </row>
    <row r="25" spans="1:15" x14ac:dyDescent="0.2">
      <c r="A25" s="24"/>
      <c r="B25" s="147" t="s">
        <v>29</v>
      </c>
      <c r="C25" s="141" t="s">
        <v>172</v>
      </c>
      <c r="D25" s="137"/>
      <c r="E25" s="137"/>
      <c r="F25" s="137" t="s">
        <v>173</v>
      </c>
      <c r="G25" s="138" t="s">
        <v>45</v>
      </c>
      <c r="H25" s="181">
        <f>+H23</f>
        <v>982.8</v>
      </c>
      <c r="I25" s="140">
        <f>+ROUND(12563*1.38,0)</f>
        <v>17337</v>
      </c>
      <c r="J25" s="148">
        <f t="shared" ref="J25" si="1">+I25*H25</f>
        <v>17038803.599999998</v>
      </c>
      <c r="K25" s="7"/>
      <c r="O25" s="161"/>
    </row>
    <row r="26" spans="1:15" x14ac:dyDescent="0.2">
      <c r="A26" s="24"/>
      <c r="B26" s="147" t="s">
        <v>30</v>
      </c>
      <c r="C26" s="138">
        <v>330311</v>
      </c>
      <c r="D26" s="137"/>
      <c r="E26" s="137"/>
      <c r="F26" s="137" t="s">
        <v>37</v>
      </c>
      <c r="G26" s="138" t="s">
        <v>46</v>
      </c>
      <c r="H26" s="181">
        <v>32</v>
      </c>
      <c r="I26" s="140">
        <v>13594</v>
      </c>
      <c r="J26" s="148">
        <f t="shared" si="0"/>
        <v>435008</v>
      </c>
      <c r="K26" s="7"/>
      <c r="M26" s="176"/>
    </row>
    <row r="27" spans="1:15" ht="15" x14ac:dyDescent="0.25">
      <c r="A27" s="24"/>
      <c r="B27" s="147"/>
      <c r="C27" s="138"/>
      <c r="D27" s="137"/>
      <c r="E27" s="137"/>
      <c r="F27" s="137"/>
      <c r="G27" s="138"/>
      <c r="H27" s="181"/>
      <c r="I27" s="142" t="s">
        <v>47</v>
      </c>
      <c r="J27" s="149">
        <f>SUM(J18:J26)</f>
        <v>64860773</v>
      </c>
      <c r="K27" s="7"/>
    </row>
    <row r="28" spans="1:15" ht="15" x14ac:dyDescent="0.25">
      <c r="A28" s="24"/>
      <c r="B28" s="162" t="s">
        <v>48</v>
      </c>
      <c r="C28" s="138"/>
      <c r="D28" s="137"/>
      <c r="E28" s="137"/>
      <c r="F28" s="137"/>
      <c r="G28" s="138"/>
      <c r="H28" s="181"/>
      <c r="I28" s="140"/>
      <c r="J28" s="148"/>
      <c r="K28" s="7"/>
    </row>
    <row r="29" spans="1:15" x14ac:dyDescent="0.2">
      <c r="A29" s="24"/>
      <c r="B29" s="147" t="s">
        <v>49</v>
      </c>
      <c r="C29" s="141" t="s">
        <v>160</v>
      </c>
      <c r="D29" s="137"/>
      <c r="E29" s="137"/>
      <c r="F29" s="137" t="s">
        <v>51</v>
      </c>
      <c r="G29" s="138" t="s">
        <v>52</v>
      </c>
      <c r="H29" s="181">
        <f>+H18*6.3</f>
        <v>1260</v>
      </c>
      <c r="I29" s="140">
        <v>3732</v>
      </c>
      <c r="J29" s="148">
        <f t="shared" ref="J29:J32" si="2">+I29*H29</f>
        <v>4702320</v>
      </c>
      <c r="K29" s="7"/>
    </row>
    <row r="30" spans="1:15" x14ac:dyDescent="0.2">
      <c r="A30" s="24"/>
      <c r="B30" s="147" t="s">
        <v>170</v>
      </c>
      <c r="C30" s="141">
        <v>100604</v>
      </c>
      <c r="D30" s="137"/>
      <c r="E30" s="137"/>
      <c r="F30" s="137" t="s">
        <v>171</v>
      </c>
      <c r="G30" s="138" t="s">
        <v>45</v>
      </c>
      <c r="H30" s="181">
        <f>ROUND(H29*0.4,1)</f>
        <v>504</v>
      </c>
      <c r="I30" s="140">
        <v>61725</v>
      </c>
      <c r="J30" s="148">
        <f t="shared" ref="J30" si="3">+I30*H30</f>
        <v>31109400</v>
      </c>
      <c r="K30" s="7"/>
    </row>
    <row r="31" spans="1:15" x14ac:dyDescent="0.2">
      <c r="A31" s="24"/>
      <c r="B31" s="147" t="s">
        <v>50</v>
      </c>
      <c r="C31" s="141" t="s">
        <v>58</v>
      </c>
      <c r="D31" s="137"/>
      <c r="E31" s="137"/>
      <c r="F31" s="137" t="s">
        <v>53</v>
      </c>
      <c r="G31" s="138" t="s">
        <v>45</v>
      </c>
      <c r="H31" s="181">
        <f>ROUND(H29*0.2,1)</f>
        <v>252</v>
      </c>
      <c r="I31" s="140">
        <v>116747</v>
      </c>
      <c r="J31" s="148">
        <f t="shared" si="2"/>
        <v>29420244</v>
      </c>
      <c r="K31" s="7"/>
    </row>
    <row r="32" spans="1:15" x14ac:dyDescent="0.2">
      <c r="A32" s="24"/>
      <c r="B32" s="147" t="s">
        <v>159</v>
      </c>
      <c r="C32" s="141" t="s">
        <v>36</v>
      </c>
      <c r="D32" s="137"/>
      <c r="E32" s="137"/>
      <c r="F32" s="137" t="s">
        <v>42</v>
      </c>
      <c r="G32" s="138" t="s">
        <v>43</v>
      </c>
      <c r="H32" s="181">
        <f>(H30+H31)*15</f>
        <v>11340</v>
      </c>
      <c r="I32" s="140">
        <v>2502</v>
      </c>
      <c r="J32" s="148">
        <f t="shared" si="2"/>
        <v>28372680</v>
      </c>
      <c r="K32" s="7"/>
      <c r="N32" s="168"/>
    </row>
    <row r="33" spans="1:14" ht="15" x14ac:dyDescent="0.25">
      <c r="A33" s="24"/>
      <c r="B33" s="147"/>
      <c r="C33" s="138"/>
      <c r="D33" s="137"/>
      <c r="E33" s="137"/>
      <c r="F33" s="137"/>
      <c r="G33" s="138"/>
      <c r="H33" s="181"/>
      <c r="I33" s="142" t="s">
        <v>47</v>
      </c>
      <c r="J33" s="157">
        <f>SUM(J29:J32)</f>
        <v>93604644</v>
      </c>
      <c r="K33" s="7"/>
      <c r="N33" s="168"/>
    </row>
    <row r="34" spans="1:14" ht="15" x14ac:dyDescent="0.25">
      <c r="A34" s="24"/>
      <c r="B34" s="162" t="s">
        <v>54</v>
      </c>
      <c r="C34" s="138"/>
      <c r="D34" s="137"/>
      <c r="E34" s="137"/>
      <c r="F34" s="137"/>
      <c r="G34" s="138"/>
      <c r="H34" s="181"/>
      <c r="I34" s="140"/>
      <c r="J34" s="148"/>
      <c r="K34" s="7"/>
    </row>
    <row r="35" spans="1:14" x14ac:dyDescent="0.2">
      <c r="A35" s="24"/>
      <c r="B35" s="147" t="s">
        <v>55</v>
      </c>
      <c r="C35" s="141" t="s">
        <v>174</v>
      </c>
      <c r="D35" s="137"/>
      <c r="E35" s="137"/>
      <c r="F35" s="137" t="s">
        <v>175</v>
      </c>
      <c r="G35" s="138" t="s">
        <v>45</v>
      </c>
      <c r="H35" s="181">
        <f>ROUND(H29*0.18,1)</f>
        <v>226.8</v>
      </c>
      <c r="I35" s="174">
        <v>724857</v>
      </c>
      <c r="J35" s="148">
        <f t="shared" ref="J35:J39" si="4">+I35*H35</f>
        <v>164397567.59999999</v>
      </c>
      <c r="K35" s="7"/>
    </row>
    <row r="36" spans="1:14" x14ac:dyDescent="0.2">
      <c r="A36" s="24"/>
      <c r="B36" s="147" t="s">
        <v>56</v>
      </c>
      <c r="C36" s="141" t="s">
        <v>59</v>
      </c>
      <c r="D36" s="137"/>
      <c r="E36" s="137"/>
      <c r="F36" s="137" t="s">
        <v>60</v>
      </c>
      <c r="G36" s="138" t="s">
        <v>32</v>
      </c>
      <c r="H36" s="181">
        <f>+(H18*2)-6*6.3</f>
        <v>362.2</v>
      </c>
      <c r="I36" s="140">
        <v>27884</v>
      </c>
      <c r="J36" s="148">
        <f t="shared" si="4"/>
        <v>10099584.799999999</v>
      </c>
      <c r="K36" s="7"/>
    </row>
    <row r="37" spans="1:14" x14ac:dyDescent="0.2">
      <c r="A37" s="24"/>
      <c r="B37" s="147" t="s">
        <v>57</v>
      </c>
      <c r="C37" s="141" t="s">
        <v>61</v>
      </c>
      <c r="D37" s="137"/>
      <c r="E37" s="137"/>
      <c r="F37" s="137" t="s">
        <v>64</v>
      </c>
      <c r="G37" s="138" t="s">
        <v>66</v>
      </c>
      <c r="H37" s="181">
        <v>295.8</v>
      </c>
      <c r="I37" s="140">
        <v>8737</v>
      </c>
      <c r="J37" s="148">
        <f t="shared" si="4"/>
        <v>2584404.6</v>
      </c>
      <c r="K37" s="7"/>
    </row>
    <row r="38" spans="1:14" x14ac:dyDescent="0.2">
      <c r="A38" s="24"/>
      <c r="B38" s="147" t="s">
        <v>62</v>
      </c>
      <c r="C38" s="138" t="s">
        <v>61</v>
      </c>
      <c r="D38" s="137"/>
      <c r="E38" s="137"/>
      <c r="F38" s="137" t="s">
        <v>65</v>
      </c>
      <c r="G38" s="138" t="s">
        <v>32</v>
      </c>
      <c r="H38" s="181">
        <f>(200/3.5)*6.3</f>
        <v>360</v>
      </c>
      <c r="I38" s="140">
        <v>150639</v>
      </c>
      <c r="J38" s="148">
        <f t="shared" si="4"/>
        <v>54230040</v>
      </c>
      <c r="K38" s="7"/>
    </row>
    <row r="39" spans="1:14" x14ac:dyDescent="0.2">
      <c r="A39" s="24"/>
      <c r="B39" s="147" t="s">
        <v>63</v>
      </c>
      <c r="C39" s="141" t="s">
        <v>36</v>
      </c>
      <c r="D39" s="137"/>
      <c r="E39" s="137"/>
      <c r="F39" s="137" t="s">
        <v>42</v>
      </c>
      <c r="G39" s="138" t="s">
        <v>43</v>
      </c>
      <c r="H39" s="181">
        <f>ROUND((0.86+0.47)*(H35*15),1)</f>
        <v>4524.7</v>
      </c>
      <c r="I39" s="140">
        <v>2502</v>
      </c>
      <c r="J39" s="148">
        <f t="shared" si="4"/>
        <v>11320799.4</v>
      </c>
      <c r="K39" s="7"/>
    </row>
    <row r="40" spans="1:14" ht="15" x14ac:dyDescent="0.25">
      <c r="A40" s="24"/>
      <c r="B40" s="147"/>
      <c r="C40" s="138"/>
      <c r="D40" s="137"/>
      <c r="E40" s="137"/>
      <c r="F40" s="137"/>
      <c r="G40" s="138"/>
      <c r="H40" s="181"/>
      <c r="I40" s="142" t="s">
        <v>47</v>
      </c>
      <c r="J40" s="150">
        <f>SUM(J35:J39)</f>
        <v>242632396.40000001</v>
      </c>
      <c r="K40" s="7"/>
    </row>
    <row r="41" spans="1:14" ht="15" x14ac:dyDescent="0.25">
      <c r="A41" s="24"/>
      <c r="B41" s="162" t="s">
        <v>75</v>
      </c>
      <c r="C41" s="138"/>
      <c r="D41" s="137"/>
      <c r="E41" s="137"/>
      <c r="F41" s="137"/>
      <c r="G41" s="138"/>
      <c r="H41" s="181"/>
      <c r="I41" s="140"/>
      <c r="J41" s="151"/>
      <c r="K41" s="7"/>
    </row>
    <row r="42" spans="1:14" x14ac:dyDescent="0.2">
      <c r="A42" s="24"/>
      <c r="B42" s="147" t="s">
        <v>182</v>
      </c>
      <c r="C42" s="141" t="s">
        <v>100</v>
      </c>
      <c r="D42" s="137"/>
      <c r="E42" s="137"/>
      <c r="F42" s="137" t="s">
        <v>98</v>
      </c>
      <c r="G42" s="138" t="s">
        <v>83</v>
      </c>
      <c r="H42" s="177">
        <v>14</v>
      </c>
      <c r="I42" s="140">
        <v>780361</v>
      </c>
      <c r="J42" s="148">
        <f t="shared" ref="J42:J51" si="5">+I42*H42</f>
        <v>10925054</v>
      </c>
      <c r="K42" s="7"/>
    </row>
    <row r="43" spans="1:14" x14ac:dyDescent="0.2">
      <c r="A43" s="24"/>
      <c r="B43" s="147" t="s">
        <v>67</v>
      </c>
      <c r="C43" s="138" t="s">
        <v>61</v>
      </c>
      <c r="D43" s="137"/>
      <c r="E43" s="137"/>
      <c r="F43" s="137" t="s">
        <v>99</v>
      </c>
      <c r="G43" s="138" t="s">
        <v>83</v>
      </c>
      <c r="H43" s="177">
        <v>14</v>
      </c>
      <c r="I43" s="140">
        <v>585527</v>
      </c>
      <c r="J43" s="148">
        <f t="shared" si="5"/>
        <v>8197378</v>
      </c>
      <c r="K43" s="7"/>
    </row>
    <row r="44" spans="1:14" x14ac:dyDescent="0.2">
      <c r="A44" s="24"/>
      <c r="B44" s="147" t="s">
        <v>68</v>
      </c>
      <c r="C44" s="141" t="s">
        <v>77</v>
      </c>
      <c r="D44" s="137"/>
      <c r="E44" s="137"/>
      <c r="F44" s="137" t="s">
        <v>78</v>
      </c>
      <c r="G44" s="138" t="s">
        <v>45</v>
      </c>
      <c r="H44" s="177">
        <v>17.5</v>
      </c>
      <c r="I44" s="140">
        <v>19647</v>
      </c>
      <c r="J44" s="148">
        <f t="shared" si="5"/>
        <v>343822.5</v>
      </c>
      <c r="K44" s="7"/>
    </row>
    <row r="45" spans="1:14" x14ac:dyDescent="0.2">
      <c r="A45" s="24"/>
      <c r="B45" s="147" t="s">
        <v>69</v>
      </c>
      <c r="C45" s="141" t="s">
        <v>80</v>
      </c>
      <c r="D45" s="137"/>
      <c r="E45" s="137"/>
      <c r="F45" s="137" t="s">
        <v>79</v>
      </c>
      <c r="G45" s="138" t="s">
        <v>32</v>
      </c>
      <c r="H45" s="177">
        <v>70</v>
      </c>
      <c r="I45" s="140">
        <v>107560</v>
      </c>
      <c r="J45" s="148">
        <f t="shared" si="5"/>
        <v>7529200</v>
      </c>
      <c r="K45" s="7"/>
    </row>
    <row r="46" spans="1:14" x14ac:dyDescent="0.2">
      <c r="A46" s="24"/>
      <c r="B46" s="147" t="s">
        <v>70</v>
      </c>
      <c r="C46" s="141" t="s">
        <v>81</v>
      </c>
      <c r="D46" s="137"/>
      <c r="E46" s="137"/>
      <c r="F46" s="137" t="s">
        <v>82</v>
      </c>
      <c r="G46" s="138" t="s">
        <v>83</v>
      </c>
      <c r="H46" s="177">
        <v>14</v>
      </c>
      <c r="I46" s="140">
        <v>166722</v>
      </c>
      <c r="J46" s="148">
        <f t="shared" si="5"/>
        <v>2334108</v>
      </c>
      <c r="K46" s="7"/>
    </row>
    <row r="47" spans="1:14" x14ac:dyDescent="0.2">
      <c r="A47" s="24"/>
      <c r="B47" s="147" t="s">
        <v>71</v>
      </c>
      <c r="C47" s="141" t="s">
        <v>84</v>
      </c>
      <c r="D47" s="137"/>
      <c r="E47" s="137"/>
      <c r="F47" s="137" t="s">
        <v>85</v>
      </c>
      <c r="G47" s="138" t="s">
        <v>83</v>
      </c>
      <c r="H47" s="177">
        <v>10</v>
      </c>
      <c r="I47" s="140">
        <v>487539</v>
      </c>
      <c r="J47" s="148">
        <f t="shared" si="5"/>
        <v>4875390</v>
      </c>
      <c r="K47" s="7"/>
    </row>
    <row r="48" spans="1:14" x14ac:dyDescent="0.2">
      <c r="A48" s="24"/>
      <c r="B48" s="147" t="s">
        <v>72</v>
      </c>
      <c r="C48" s="141" t="s">
        <v>86</v>
      </c>
      <c r="D48" s="137"/>
      <c r="E48" s="137"/>
      <c r="F48" s="137" t="s">
        <v>87</v>
      </c>
      <c r="G48" s="138" t="s">
        <v>83</v>
      </c>
      <c r="H48" s="177">
        <v>10</v>
      </c>
      <c r="I48" s="140">
        <v>457096</v>
      </c>
      <c r="J48" s="148">
        <f t="shared" si="5"/>
        <v>4570960</v>
      </c>
      <c r="K48" s="7"/>
    </row>
    <row r="49" spans="1:11" x14ac:dyDescent="0.2">
      <c r="A49" s="24"/>
      <c r="B49" s="147" t="s">
        <v>73</v>
      </c>
      <c r="C49" s="138">
        <v>160723</v>
      </c>
      <c r="D49" s="137"/>
      <c r="E49" s="137"/>
      <c r="F49" s="137" t="s">
        <v>88</v>
      </c>
      <c r="G49" s="138" t="s">
        <v>32</v>
      </c>
      <c r="H49" s="177">
        <v>150</v>
      </c>
      <c r="I49" s="140">
        <v>1833</v>
      </c>
      <c r="J49" s="148">
        <f t="shared" si="5"/>
        <v>274950</v>
      </c>
      <c r="K49" s="7"/>
    </row>
    <row r="50" spans="1:11" x14ac:dyDescent="0.2">
      <c r="A50" s="24"/>
      <c r="B50" s="147" t="s">
        <v>183</v>
      </c>
      <c r="C50" s="138">
        <v>100601</v>
      </c>
      <c r="D50" s="137"/>
      <c r="E50" s="137"/>
      <c r="F50" s="137" t="s">
        <v>89</v>
      </c>
      <c r="G50" s="138" t="s">
        <v>45</v>
      </c>
      <c r="H50" s="177">
        <v>93.1</v>
      </c>
      <c r="I50" s="140">
        <v>27421</v>
      </c>
      <c r="J50" s="148">
        <f t="shared" si="5"/>
        <v>2552895.0999999996</v>
      </c>
      <c r="K50" s="7"/>
    </row>
    <row r="51" spans="1:11" x14ac:dyDescent="0.2">
      <c r="A51" s="24"/>
      <c r="B51" s="147" t="s">
        <v>74</v>
      </c>
      <c r="C51" s="138">
        <v>150105</v>
      </c>
      <c r="D51" s="137"/>
      <c r="E51" s="137"/>
      <c r="F51" s="137" t="s">
        <v>90</v>
      </c>
      <c r="G51" s="138" t="s">
        <v>32</v>
      </c>
      <c r="H51" s="177">
        <v>150</v>
      </c>
      <c r="I51" s="140">
        <v>21652</v>
      </c>
      <c r="J51" s="148">
        <f t="shared" si="5"/>
        <v>3247800</v>
      </c>
      <c r="K51" s="7"/>
    </row>
    <row r="52" spans="1:11" ht="15" x14ac:dyDescent="0.25">
      <c r="A52" s="24"/>
      <c r="B52" s="147"/>
      <c r="C52" s="137"/>
      <c r="D52" s="137"/>
      <c r="E52" s="137"/>
      <c r="F52" s="137"/>
      <c r="G52" s="138"/>
      <c r="H52" s="181"/>
      <c r="I52" s="142" t="s">
        <v>47</v>
      </c>
      <c r="J52" s="160">
        <f>SUM(J42:J51)</f>
        <v>44851557.600000001</v>
      </c>
      <c r="K52" s="7"/>
    </row>
    <row r="53" spans="1:11" ht="15" x14ac:dyDescent="0.25">
      <c r="A53" s="24"/>
      <c r="B53" s="162" t="s">
        <v>184</v>
      </c>
      <c r="C53" s="137"/>
      <c r="D53" s="137"/>
      <c r="E53" s="137"/>
      <c r="F53" s="137"/>
      <c r="G53" s="138"/>
      <c r="H53" s="181"/>
      <c r="I53" s="137"/>
      <c r="J53" s="151"/>
      <c r="K53" s="7"/>
    </row>
    <row r="54" spans="1:11" x14ac:dyDescent="0.2">
      <c r="A54" s="24"/>
      <c r="B54" s="147" t="s">
        <v>185</v>
      </c>
      <c r="C54" s="138">
        <v>291201</v>
      </c>
      <c r="D54" s="137"/>
      <c r="E54" s="137"/>
      <c r="F54" s="137" t="s">
        <v>95</v>
      </c>
      <c r="G54" s="138" t="s">
        <v>32</v>
      </c>
      <c r="H54" s="181">
        <f>H18</f>
        <v>200</v>
      </c>
      <c r="I54" s="140">
        <v>3195</v>
      </c>
      <c r="J54" s="148">
        <f t="shared" ref="J54:J57" si="6">+I54*H54</f>
        <v>639000</v>
      </c>
      <c r="K54" s="7"/>
    </row>
    <row r="55" spans="1:11" x14ac:dyDescent="0.2">
      <c r="A55" s="24"/>
      <c r="B55" s="147" t="s">
        <v>186</v>
      </c>
      <c r="C55" s="138">
        <v>291205</v>
      </c>
      <c r="D55" s="137"/>
      <c r="E55" s="137"/>
      <c r="F55" s="137" t="s">
        <v>96</v>
      </c>
      <c r="G55" s="138" t="s">
        <v>52</v>
      </c>
      <c r="H55" s="139">
        <v>40</v>
      </c>
      <c r="I55" s="140">
        <v>18126</v>
      </c>
      <c r="J55" s="148">
        <f t="shared" si="6"/>
        <v>725040</v>
      </c>
      <c r="K55" s="7"/>
    </row>
    <row r="56" spans="1:11" x14ac:dyDescent="0.2">
      <c r="A56" s="24"/>
      <c r="B56" s="147" t="s">
        <v>187</v>
      </c>
      <c r="C56" s="138">
        <v>100601</v>
      </c>
      <c r="D56" s="137"/>
      <c r="E56" s="137"/>
      <c r="F56" s="137" t="s">
        <v>89</v>
      </c>
      <c r="G56" s="138" t="s">
        <v>45</v>
      </c>
      <c r="H56" s="139">
        <v>1</v>
      </c>
      <c r="I56" s="140">
        <v>27421</v>
      </c>
      <c r="J56" s="148">
        <f t="shared" si="6"/>
        <v>27421</v>
      </c>
      <c r="K56" s="7"/>
    </row>
    <row r="57" spans="1:11" x14ac:dyDescent="0.2">
      <c r="A57" s="24"/>
      <c r="B57" s="147" t="s">
        <v>188</v>
      </c>
      <c r="C57" s="141" t="s">
        <v>76</v>
      </c>
      <c r="D57" s="137"/>
      <c r="E57" s="137"/>
      <c r="F57" s="137" t="s">
        <v>97</v>
      </c>
      <c r="G57" s="138" t="s">
        <v>83</v>
      </c>
      <c r="H57" s="139">
        <v>4</v>
      </c>
      <c r="I57" s="140">
        <v>453948</v>
      </c>
      <c r="J57" s="148">
        <f t="shared" si="6"/>
        <v>1815792</v>
      </c>
      <c r="K57" s="7"/>
    </row>
    <row r="58" spans="1:11" ht="15.75" thickBot="1" x14ac:dyDescent="0.3">
      <c r="A58" s="24"/>
      <c r="B58" s="152"/>
      <c r="C58" s="153"/>
      <c r="D58" s="153"/>
      <c r="E58" s="153"/>
      <c r="F58" s="153"/>
      <c r="G58" s="154"/>
      <c r="H58" s="153"/>
      <c r="I58" s="155" t="s">
        <v>47</v>
      </c>
      <c r="J58" s="156">
        <f>SUM(J54:J57)</f>
        <v>3207253</v>
      </c>
      <c r="K58" s="7"/>
    </row>
    <row r="59" spans="1:11" ht="15" x14ac:dyDescent="0.25">
      <c r="A59" s="24"/>
      <c r="B59" s="6"/>
      <c r="I59" s="134"/>
      <c r="J59" s="28"/>
      <c r="K59" s="7"/>
    </row>
    <row r="60" spans="1:11" ht="15" x14ac:dyDescent="0.25">
      <c r="A60" s="24"/>
      <c r="B60" s="6"/>
      <c r="I60" s="175" t="s">
        <v>7</v>
      </c>
      <c r="J60" s="28">
        <f>+J58+J52+J40+J33+J27</f>
        <v>449156624</v>
      </c>
      <c r="K60" s="7"/>
    </row>
    <row r="61" spans="1:11" ht="15" thickBot="1" x14ac:dyDescent="0.25">
      <c r="A61" s="24"/>
      <c r="B61" s="6"/>
      <c r="J61" s="7"/>
      <c r="K61" s="7"/>
    </row>
    <row r="62" spans="1:11" ht="15" x14ac:dyDescent="0.2">
      <c r="A62" s="24"/>
      <c r="B62" s="169"/>
      <c r="C62" s="185"/>
      <c r="D62" s="185"/>
      <c r="E62" s="185"/>
      <c r="F62" s="185"/>
      <c r="G62" s="185"/>
      <c r="H62" s="185"/>
      <c r="I62" s="185"/>
      <c r="J62" s="185"/>
      <c r="K62" s="7"/>
    </row>
    <row r="63" spans="1:11" ht="15" x14ac:dyDescent="0.2">
      <c r="A63" s="24"/>
      <c r="B63" s="186" t="s">
        <v>176</v>
      </c>
      <c r="C63" s="187"/>
      <c r="D63" s="187"/>
      <c r="E63" s="187"/>
      <c r="F63" s="187"/>
      <c r="G63" s="188" t="s">
        <v>4</v>
      </c>
      <c r="H63" s="188"/>
      <c r="I63" s="188"/>
      <c r="J63" s="173" t="s">
        <v>13</v>
      </c>
      <c r="K63" s="7"/>
    </row>
    <row r="64" spans="1:11" ht="44.25" customHeight="1" x14ac:dyDescent="0.2">
      <c r="A64" s="24"/>
      <c r="B64" s="186" t="s">
        <v>166</v>
      </c>
      <c r="C64" s="187"/>
      <c r="D64" s="187"/>
      <c r="E64" s="187"/>
      <c r="F64" s="187"/>
      <c r="G64" s="189" t="s">
        <v>14</v>
      </c>
      <c r="H64" s="189"/>
      <c r="I64" s="166" t="s">
        <v>161</v>
      </c>
      <c r="J64" s="167">
        <v>0.31</v>
      </c>
      <c r="K64" s="7"/>
    </row>
    <row r="65" spans="1:11" ht="15" x14ac:dyDescent="0.25">
      <c r="A65" s="24"/>
      <c r="B65" s="186" t="s">
        <v>167</v>
      </c>
      <c r="C65" s="187"/>
      <c r="D65" s="187"/>
      <c r="E65" s="187"/>
      <c r="F65" s="187"/>
      <c r="G65" s="190" t="s">
        <v>16</v>
      </c>
      <c r="H65" s="190"/>
      <c r="I65" s="166" t="s">
        <v>162</v>
      </c>
      <c r="J65" s="167">
        <v>0.01</v>
      </c>
      <c r="K65" s="7"/>
    </row>
    <row r="66" spans="1:11" ht="73.5" customHeight="1" x14ac:dyDescent="0.2">
      <c r="A66" s="24"/>
      <c r="B66" s="191" t="s">
        <v>177</v>
      </c>
      <c r="C66" s="192"/>
      <c r="D66" s="192"/>
      <c r="E66" s="192"/>
      <c r="F66" s="192"/>
      <c r="G66" s="193" t="s">
        <v>163</v>
      </c>
      <c r="H66" s="193"/>
      <c r="I66" s="166" t="s">
        <v>164</v>
      </c>
      <c r="J66" s="167">
        <v>0.06</v>
      </c>
      <c r="K66" s="7"/>
    </row>
    <row r="67" spans="1:11" ht="73.5" customHeight="1" thickBot="1" x14ac:dyDescent="0.25">
      <c r="A67" s="24"/>
      <c r="B67" s="182" t="s">
        <v>178</v>
      </c>
      <c r="C67" s="183"/>
      <c r="D67" s="183"/>
      <c r="E67" s="183"/>
      <c r="F67" s="183"/>
      <c r="G67" s="184" t="s">
        <v>179</v>
      </c>
      <c r="H67" s="184"/>
      <c r="I67" s="170" t="s">
        <v>165</v>
      </c>
      <c r="J67" s="172">
        <v>0.38</v>
      </c>
      <c r="K67" s="7"/>
    </row>
    <row r="68" spans="1:11" ht="29.25" thickBot="1" x14ac:dyDescent="0.25">
      <c r="A68" s="25"/>
      <c r="B68" s="26"/>
      <c r="C68" s="9"/>
      <c r="D68" s="9"/>
      <c r="E68" s="9"/>
      <c r="F68" s="9"/>
      <c r="G68" s="26"/>
      <c r="H68" s="9"/>
      <c r="I68" s="9"/>
      <c r="J68" s="9"/>
      <c r="K68" s="325" t="s">
        <v>189</v>
      </c>
    </row>
  </sheetData>
  <mergeCells count="24">
    <mergeCell ref="B4:J4"/>
    <mergeCell ref="B6:J6"/>
    <mergeCell ref="B8:J8"/>
    <mergeCell ref="J15:J16"/>
    <mergeCell ref="B10:J10"/>
    <mergeCell ref="B13:J13"/>
    <mergeCell ref="F15:F16"/>
    <mergeCell ref="G15:G16"/>
    <mergeCell ref="I15:I16"/>
    <mergeCell ref="B15:B16"/>
    <mergeCell ref="C15:C16"/>
    <mergeCell ref="D15:E15"/>
    <mergeCell ref="H15:H16"/>
    <mergeCell ref="B67:F67"/>
    <mergeCell ref="G67:H67"/>
    <mergeCell ref="C62:J62"/>
    <mergeCell ref="B63:F63"/>
    <mergeCell ref="G63:I63"/>
    <mergeCell ref="B64:F64"/>
    <mergeCell ref="G64:H64"/>
    <mergeCell ref="B65:F65"/>
    <mergeCell ref="G65:H65"/>
    <mergeCell ref="B66:F66"/>
    <mergeCell ref="G66:H66"/>
  </mergeCells>
  <printOptions horizontalCentered="1"/>
  <pageMargins left="0.39370078740157483" right="0.39370078740157483" top="0.39370078740157483" bottom="0" header="0.31496062992125984" footer="0.31496062992125984"/>
  <pageSetup scale="5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L75"/>
  <sheetViews>
    <sheetView workbookViewId="0">
      <selection activeCell="C67" sqref="C67:H67"/>
    </sheetView>
  </sheetViews>
  <sheetFormatPr baseColWidth="10" defaultRowHeight="14.25" x14ac:dyDescent="0.2"/>
  <cols>
    <col min="1" max="1" width="3.140625" style="2" customWidth="1"/>
    <col min="2" max="2" width="4.5703125" style="2" customWidth="1"/>
    <col min="3" max="3" width="4.7109375" style="1" customWidth="1"/>
    <col min="4" max="4" width="11.5703125" style="2" customWidth="1"/>
    <col min="5" max="5" width="11.28515625" style="2" bestFit="1" customWidth="1"/>
    <col min="6" max="6" width="14.5703125" style="2" bestFit="1" customWidth="1"/>
    <col min="7" max="7" width="62.7109375" style="2" bestFit="1" customWidth="1"/>
    <col min="8" max="8" width="6.28515625" style="1" bestFit="1" customWidth="1"/>
    <col min="9" max="10" width="19.7109375" style="2" bestFit="1" customWidth="1"/>
    <col min="11" max="11" width="15.85546875" style="2" bestFit="1" customWidth="1"/>
    <col min="12" max="12" width="5.42578125" style="2" customWidth="1"/>
    <col min="13" max="16384" width="11.42578125" style="2"/>
  </cols>
  <sheetData>
    <row r="1" spans="2:12" ht="15" thickBot="1" x14ac:dyDescent="0.25"/>
    <row r="2" spans="2:12" ht="15" thickBot="1" x14ac:dyDescent="0.25">
      <c r="B2" s="22"/>
      <c r="C2" s="23"/>
      <c r="D2" s="4"/>
      <c r="E2" s="4"/>
      <c r="F2" s="4"/>
      <c r="G2" s="4"/>
      <c r="H2" s="23"/>
      <c r="I2" s="4"/>
      <c r="J2" s="4"/>
      <c r="K2" s="4"/>
      <c r="L2" s="5"/>
    </row>
    <row r="3" spans="2:12" x14ac:dyDescent="0.2">
      <c r="B3" s="24"/>
      <c r="C3" s="3"/>
      <c r="D3" s="4"/>
      <c r="E3" s="4"/>
      <c r="F3" s="4"/>
      <c r="G3" s="4"/>
      <c r="H3" s="23"/>
      <c r="I3" s="4"/>
      <c r="J3" s="4"/>
      <c r="K3" s="5"/>
      <c r="L3" s="7"/>
    </row>
    <row r="4" spans="2:12" ht="15" x14ac:dyDescent="0.25">
      <c r="B4" s="24"/>
      <c r="C4" s="194" t="s">
        <v>101</v>
      </c>
      <c r="D4" s="195"/>
      <c r="E4" s="195"/>
      <c r="F4" s="195"/>
      <c r="G4" s="195"/>
      <c r="H4" s="195"/>
      <c r="I4" s="195"/>
      <c r="J4" s="195"/>
      <c r="K4" s="196"/>
      <c r="L4" s="7"/>
    </row>
    <row r="5" spans="2:12" x14ac:dyDescent="0.2">
      <c r="B5" s="24"/>
      <c r="C5" s="6"/>
      <c r="K5" s="7"/>
      <c r="L5" s="7"/>
    </row>
    <row r="6" spans="2:12" ht="15" x14ac:dyDescent="0.25">
      <c r="B6" s="24"/>
      <c r="C6" s="194" t="s">
        <v>102</v>
      </c>
      <c r="D6" s="195"/>
      <c r="E6" s="195"/>
      <c r="F6" s="195"/>
      <c r="G6" s="195"/>
      <c r="H6" s="195"/>
      <c r="I6" s="195"/>
      <c r="J6" s="195"/>
      <c r="K6" s="196"/>
      <c r="L6" s="7"/>
    </row>
    <row r="7" spans="2:12" ht="15.75" thickBot="1" x14ac:dyDescent="0.3">
      <c r="B7" s="24"/>
      <c r="C7" s="8"/>
      <c r="D7" s="9"/>
      <c r="E7" s="9"/>
      <c r="F7" s="9"/>
      <c r="G7" s="9"/>
      <c r="H7" s="26"/>
      <c r="I7" s="10"/>
      <c r="J7" s="9"/>
      <c r="K7" s="11"/>
      <c r="L7" s="7"/>
    </row>
    <row r="8" spans="2:12" ht="15.75" thickBot="1" x14ac:dyDescent="0.3">
      <c r="B8" s="24"/>
      <c r="C8" s="197" t="s">
        <v>0</v>
      </c>
      <c r="D8" s="202" t="s">
        <v>1</v>
      </c>
      <c r="E8" s="204" t="s">
        <v>9</v>
      </c>
      <c r="F8" s="205"/>
      <c r="G8" s="197" t="s">
        <v>4</v>
      </c>
      <c r="H8" s="197" t="s">
        <v>8</v>
      </c>
      <c r="I8" s="197" t="s">
        <v>5</v>
      </c>
      <c r="J8" s="197" t="s">
        <v>6</v>
      </c>
      <c r="K8" s="197" t="s">
        <v>7</v>
      </c>
      <c r="L8" s="7"/>
    </row>
    <row r="9" spans="2:12" ht="15.75" thickBot="1" x14ac:dyDescent="0.3">
      <c r="B9" s="24"/>
      <c r="C9" s="210"/>
      <c r="D9" s="216"/>
      <c r="E9" s="12" t="s">
        <v>2</v>
      </c>
      <c r="F9" s="13" t="s">
        <v>3</v>
      </c>
      <c r="G9" s="210"/>
      <c r="H9" s="210"/>
      <c r="I9" s="210"/>
      <c r="J9" s="210"/>
      <c r="K9" s="210"/>
      <c r="L9" s="7"/>
    </row>
    <row r="10" spans="2:12" x14ac:dyDescent="0.2">
      <c r="B10" s="24"/>
      <c r="C10" s="29"/>
      <c r="D10" s="30"/>
      <c r="E10" s="4"/>
      <c r="F10" s="4"/>
      <c r="G10" s="4"/>
      <c r="H10" s="23"/>
      <c r="I10" s="4"/>
      <c r="J10" s="4"/>
      <c r="K10" s="5"/>
      <c r="L10" s="7"/>
    </row>
    <row r="11" spans="2:12" x14ac:dyDescent="0.2">
      <c r="B11" s="24"/>
      <c r="C11" s="6"/>
      <c r="D11" s="1"/>
      <c r="J11" s="31"/>
      <c r="K11" s="32"/>
      <c r="L11" s="7"/>
    </row>
    <row r="12" spans="2:12" x14ac:dyDescent="0.2">
      <c r="B12" s="24"/>
      <c r="C12" s="6"/>
      <c r="D12" s="1"/>
      <c r="J12" s="31"/>
      <c r="K12" s="32"/>
      <c r="L12" s="7"/>
    </row>
    <row r="13" spans="2:12" x14ac:dyDescent="0.2">
      <c r="B13" s="24"/>
      <c r="C13" s="6"/>
      <c r="D13" s="1"/>
      <c r="J13" s="31"/>
      <c r="K13" s="32"/>
      <c r="L13" s="7"/>
    </row>
    <row r="14" spans="2:12" x14ac:dyDescent="0.2">
      <c r="B14" s="24"/>
      <c r="C14" s="6"/>
      <c r="D14" s="33"/>
      <c r="J14" s="31"/>
      <c r="K14" s="32"/>
      <c r="L14" s="7"/>
    </row>
    <row r="15" spans="2:12" x14ac:dyDescent="0.2">
      <c r="B15" s="24"/>
      <c r="C15" s="6"/>
      <c r="D15" s="1"/>
      <c r="J15" s="31"/>
      <c r="K15" s="32"/>
      <c r="L15" s="7"/>
    </row>
    <row r="16" spans="2:12" x14ac:dyDescent="0.2">
      <c r="B16" s="24"/>
      <c r="C16" s="6"/>
      <c r="D16" s="33"/>
      <c r="J16" s="31"/>
      <c r="K16" s="32"/>
      <c r="L16" s="7"/>
    </row>
    <row r="17" spans="2:12" x14ac:dyDescent="0.2">
      <c r="B17" s="24"/>
      <c r="C17" s="6"/>
      <c r="D17" s="1"/>
      <c r="J17" s="31"/>
      <c r="K17" s="32"/>
      <c r="L17" s="7"/>
    </row>
    <row r="18" spans="2:12" ht="15" x14ac:dyDescent="0.25">
      <c r="B18" s="24"/>
      <c r="C18" s="6"/>
      <c r="D18" s="1"/>
      <c r="J18" s="34"/>
      <c r="K18" s="35"/>
      <c r="L18" s="7"/>
    </row>
    <row r="19" spans="2:12" x14ac:dyDescent="0.2">
      <c r="B19" s="24"/>
      <c r="C19" s="36"/>
      <c r="D19" s="1"/>
      <c r="J19" s="31"/>
      <c r="K19" s="32"/>
      <c r="L19" s="7"/>
    </row>
    <row r="20" spans="2:12" x14ac:dyDescent="0.2">
      <c r="B20" s="24"/>
      <c r="C20" s="6"/>
      <c r="D20" s="33"/>
      <c r="J20" s="31"/>
      <c r="K20" s="32"/>
      <c r="L20" s="7"/>
    </row>
    <row r="21" spans="2:12" x14ac:dyDescent="0.2">
      <c r="B21" s="24"/>
      <c r="C21" s="6"/>
      <c r="D21" s="33"/>
      <c r="J21" s="31"/>
      <c r="K21" s="32"/>
      <c r="L21" s="7"/>
    </row>
    <row r="22" spans="2:12" x14ac:dyDescent="0.2">
      <c r="B22" s="24"/>
      <c r="C22" s="6"/>
      <c r="D22" s="33"/>
      <c r="J22" s="31"/>
      <c r="K22" s="32"/>
      <c r="L22" s="7"/>
    </row>
    <row r="23" spans="2:12" ht="15" x14ac:dyDescent="0.25">
      <c r="B23" s="24"/>
      <c r="C23" s="6"/>
      <c r="D23" s="1"/>
      <c r="J23" s="34"/>
      <c r="K23" s="35"/>
      <c r="L23" s="7"/>
    </row>
    <row r="24" spans="2:12" x14ac:dyDescent="0.2">
      <c r="B24" s="24"/>
      <c r="C24" s="36"/>
      <c r="D24" s="1"/>
      <c r="J24" s="31"/>
      <c r="K24" s="32"/>
      <c r="L24" s="7"/>
    </row>
    <row r="25" spans="2:12" x14ac:dyDescent="0.2">
      <c r="B25" s="24"/>
      <c r="C25" s="6"/>
      <c r="D25" s="33"/>
      <c r="J25" s="31"/>
      <c r="K25" s="32"/>
      <c r="L25" s="7"/>
    </row>
    <row r="26" spans="2:12" x14ac:dyDescent="0.2">
      <c r="B26" s="24"/>
      <c r="C26" s="6"/>
      <c r="D26" s="33"/>
      <c r="J26" s="31"/>
      <c r="K26" s="32"/>
      <c r="L26" s="7"/>
    </row>
    <row r="27" spans="2:12" x14ac:dyDescent="0.2">
      <c r="B27" s="24"/>
      <c r="C27" s="6"/>
      <c r="D27" s="33"/>
      <c r="J27" s="31"/>
      <c r="K27" s="32"/>
      <c r="L27" s="7"/>
    </row>
    <row r="28" spans="2:12" x14ac:dyDescent="0.2">
      <c r="B28" s="24"/>
      <c r="C28" s="6"/>
      <c r="D28" s="1"/>
      <c r="J28" s="31"/>
      <c r="K28" s="32"/>
      <c r="L28" s="7"/>
    </row>
    <row r="29" spans="2:12" x14ac:dyDescent="0.2">
      <c r="B29" s="24"/>
      <c r="C29" s="6"/>
      <c r="D29" s="33"/>
      <c r="J29" s="31"/>
      <c r="K29" s="32"/>
      <c r="L29" s="7"/>
    </row>
    <row r="30" spans="2:12" x14ac:dyDescent="0.2">
      <c r="B30" s="24"/>
      <c r="C30" s="6"/>
      <c r="D30" s="33"/>
      <c r="J30" s="31"/>
      <c r="K30" s="32"/>
      <c r="L30" s="7"/>
    </row>
    <row r="31" spans="2:12" ht="15" x14ac:dyDescent="0.25">
      <c r="B31" s="24"/>
      <c r="C31" s="6"/>
      <c r="D31" s="1"/>
      <c r="J31" s="34"/>
      <c r="K31" s="28"/>
      <c r="L31" s="7"/>
    </row>
    <row r="32" spans="2:12" x14ac:dyDescent="0.2">
      <c r="B32" s="24"/>
      <c r="C32" s="36"/>
      <c r="D32" s="1"/>
      <c r="J32" s="31"/>
      <c r="K32" s="7"/>
      <c r="L32" s="7"/>
    </row>
    <row r="33" spans="2:12" x14ac:dyDescent="0.2">
      <c r="B33" s="24"/>
      <c r="C33" s="6"/>
      <c r="D33" s="33"/>
      <c r="J33" s="31"/>
      <c r="K33" s="32"/>
      <c r="L33" s="7"/>
    </row>
    <row r="34" spans="2:12" x14ac:dyDescent="0.2">
      <c r="B34" s="24"/>
      <c r="C34" s="6"/>
      <c r="D34" s="33"/>
      <c r="J34" s="31"/>
      <c r="K34" s="32"/>
      <c r="L34" s="7"/>
    </row>
    <row r="35" spans="2:12" x14ac:dyDescent="0.2">
      <c r="B35" s="24"/>
      <c r="C35" s="6"/>
      <c r="D35" s="1"/>
      <c r="J35" s="31"/>
      <c r="K35" s="32"/>
      <c r="L35" s="7"/>
    </row>
    <row r="36" spans="2:12" x14ac:dyDescent="0.2">
      <c r="B36" s="24"/>
      <c r="C36" s="6"/>
      <c r="D36" s="33"/>
      <c r="J36" s="31"/>
      <c r="K36" s="32"/>
      <c r="L36" s="7"/>
    </row>
    <row r="37" spans="2:12" x14ac:dyDescent="0.2">
      <c r="B37" s="24"/>
      <c r="C37" s="6"/>
      <c r="D37" s="33"/>
      <c r="J37" s="31"/>
      <c r="K37" s="32"/>
      <c r="L37" s="7"/>
    </row>
    <row r="38" spans="2:12" x14ac:dyDescent="0.2">
      <c r="B38" s="24"/>
      <c r="C38" s="6"/>
      <c r="D38" s="33"/>
      <c r="J38" s="31"/>
      <c r="K38" s="32"/>
      <c r="L38" s="7"/>
    </row>
    <row r="39" spans="2:12" x14ac:dyDescent="0.2">
      <c r="B39" s="24"/>
      <c r="C39" s="6"/>
      <c r="D39" s="33"/>
      <c r="J39" s="31"/>
      <c r="K39" s="32"/>
      <c r="L39" s="7"/>
    </row>
    <row r="40" spans="2:12" x14ac:dyDescent="0.2">
      <c r="B40" s="24"/>
      <c r="C40" s="6"/>
      <c r="D40" s="33"/>
      <c r="J40" s="31"/>
      <c r="K40" s="32"/>
      <c r="L40" s="7"/>
    </row>
    <row r="41" spans="2:12" x14ac:dyDescent="0.2">
      <c r="B41" s="24"/>
      <c r="C41" s="6"/>
      <c r="D41" s="33"/>
      <c r="J41" s="31"/>
      <c r="K41" s="32"/>
      <c r="L41" s="7"/>
    </row>
    <row r="42" spans="2:12" x14ac:dyDescent="0.2">
      <c r="B42" s="24"/>
      <c r="C42" s="6"/>
      <c r="D42" s="1"/>
      <c r="J42" s="31"/>
      <c r="K42" s="32"/>
      <c r="L42" s="7"/>
    </row>
    <row r="43" spans="2:12" x14ac:dyDescent="0.2">
      <c r="B43" s="24"/>
      <c r="C43" s="6"/>
      <c r="D43" s="1"/>
      <c r="J43" s="31"/>
      <c r="K43" s="32"/>
      <c r="L43" s="7"/>
    </row>
    <row r="44" spans="2:12" x14ac:dyDescent="0.2">
      <c r="B44" s="24"/>
      <c r="C44" s="6"/>
      <c r="D44" s="1"/>
      <c r="J44" s="31"/>
      <c r="K44" s="32"/>
      <c r="L44" s="7"/>
    </row>
    <row r="45" spans="2:12" ht="15" x14ac:dyDescent="0.25">
      <c r="B45" s="24"/>
      <c r="C45" s="6"/>
      <c r="J45" s="34"/>
      <c r="K45" s="28"/>
      <c r="L45" s="7"/>
    </row>
    <row r="46" spans="2:12" x14ac:dyDescent="0.2">
      <c r="B46" s="24"/>
      <c r="C46" s="36"/>
      <c r="J46" s="31"/>
      <c r="K46" s="7"/>
      <c r="L46" s="7"/>
    </row>
    <row r="47" spans="2:12" x14ac:dyDescent="0.2">
      <c r="B47" s="24"/>
      <c r="C47" s="6"/>
      <c r="D47" s="33"/>
      <c r="J47" s="31"/>
      <c r="K47" s="32"/>
      <c r="L47" s="7"/>
    </row>
    <row r="48" spans="2:12" x14ac:dyDescent="0.2">
      <c r="B48" s="24"/>
      <c r="C48" s="6"/>
      <c r="D48" s="1"/>
      <c r="J48" s="31"/>
      <c r="K48" s="32"/>
      <c r="L48" s="7"/>
    </row>
    <row r="49" spans="2:12" x14ac:dyDescent="0.2">
      <c r="B49" s="24"/>
      <c r="C49" s="6"/>
      <c r="D49" s="33"/>
      <c r="J49" s="31"/>
      <c r="K49" s="32"/>
      <c r="L49" s="7"/>
    </row>
    <row r="50" spans="2:12" x14ac:dyDescent="0.2">
      <c r="B50" s="24"/>
      <c r="C50" s="6"/>
      <c r="D50" s="1"/>
      <c r="J50" s="31"/>
      <c r="K50" s="32"/>
      <c r="L50" s="7"/>
    </row>
    <row r="51" spans="2:12" x14ac:dyDescent="0.2">
      <c r="B51" s="24"/>
      <c r="C51" s="6"/>
      <c r="D51" s="33"/>
      <c r="J51" s="31"/>
      <c r="K51" s="32"/>
      <c r="L51" s="7"/>
    </row>
    <row r="52" spans="2:12" ht="15" x14ac:dyDescent="0.25">
      <c r="B52" s="24"/>
      <c r="C52" s="6"/>
      <c r="J52" s="34"/>
      <c r="K52" s="28"/>
      <c r="L52" s="7"/>
    </row>
    <row r="53" spans="2:12" x14ac:dyDescent="0.2">
      <c r="B53" s="24"/>
      <c r="C53" s="6"/>
      <c r="D53" s="1"/>
      <c r="J53" s="31"/>
      <c r="K53" s="32"/>
      <c r="L53" s="7"/>
    </row>
    <row r="54" spans="2:12" ht="15" x14ac:dyDescent="0.25">
      <c r="B54" s="24"/>
      <c r="C54" s="6"/>
      <c r="J54" s="34"/>
      <c r="K54" s="28"/>
      <c r="L54" s="7"/>
    </row>
    <row r="55" spans="2:12" x14ac:dyDescent="0.2">
      <c r="B55" s="24"/>
      <c r="C55" s="36"/>
      <c r="K55" s="7"/>
      <c r="L55" s="7"/>
    </row>
    <row r="56" spans="2:12" x14ac:dyDescent="0.2">
      <c r="B56" s="24"/>
      <c r="C56" s="6"/>
      <c r="D56" s="1"/>
      <c r="J56" s="31"/>
      <c r="K56" s="32"/>
      <c r="L56" s="7"/>
    </row>
    <row r="57" spans="2:12" x14ac:dyDescent="0.2">
      <c r="B57" s="24"/>
      <c r="C57" s="6"/>
      <c r="D57" s="1"/>
      <c r="J57" s="31"/>
      <c r="K57" s="32"/>
      <c r="L57" s="7"/>
    </row>
    <row r="58" spans="2:12" x14ac:dyDescent="0.2">
      <c r="B58" s="24"/>
      <c r="C58" s="6"/>
      <c r="D58" s="1"/>
      <c r="J58" s="31"/>
      <c r="K58" s="32"/>
      <c r="L58" s="7"/>
    </row>
    <row r="59" spans="2:12" x14ac:dyDescent="0.2">
      <c r="B59" s="24"/>
      <c r="C59" s="6"/>
      <c r="D59" s="33"/>
      <c r="J59" s="31"/>
      <c r="K59" s="32"/>
      <c r="L59" s="7"/>
    </row>
    <row r="60" spans="2:12" ht="15" x14ac:dyDescent="0.25">
      <c r="B60" s="24"/>
      <c r="C60" s="6"/>
      <c r="J60" s="34"/>
      <c r="K60" s="28"/>
      <c r="L60" s="7"/>
    </row>
    <row r="61" spans="2:12" ht="15" x14ac:dyDescent="0.25">
      <c r="B61" s="24"/>
      <c r="C61" s="6"/>
      <c r="J61" s="27" t="s">
        <v>7</v>
      </c>
      <c r="K61" s="28">
        <f>+K60+K54+K52+K45+K31+K23+K18</f>
        <v>0</v>
      </c>
      <c r="L61" s="7"/>
    </row>
    <row r="62" spans="2:12" ht="15.75" thickBot="1" x14ac:dyDescent="0.3">
      <c r="B62" s="24"/>
      <c r="C62" s="6"/>
      <c r="J62" s="27"/>
      <c r="K62" s="28"/>
      <c r="L62" s="7"/>
    </row>
    <row r="63" spans="2:12" ht="15" x14ac:dyDescent="0.25">
      <c r="B63" s="24"/>
      <c r="C63" s="211" t="s">
        <v>91</v>
      </c>
      <c r="D63" s="212"/>
      <c r="E63" s="212"/>
      <c r="F63" s="212"/>
      <c r="G63" s="212"/>
      <c r="H63" s="212"/>
      <c r="I63" s="213" t="s">
        <v>4</v>
      </c>
      <c r="J63" s="213"/>
      <c r="K63" s="14" t="s">
        <v>13</v>
      </c>
      <c r="L63" s="7"/>
    </row>
    <row r="64" spans="2:12" ht="60" customHeight="1" x14ac:dyDescent="0.2">
      <c r="B64" s="24"/>
      <c r="C64" s="206" t="s">
        <v>168</v>
      </c>
      <c r="D64" s="207"/>
      <c r="E64" s="207"/>
      <c r="F64" s="207"/>
      <c r="G64" s="207"/>
      <c r="H64" s="207"/>
      <c r="I64" s="17" t="s">
        <v>14</v>
      </c>
      <c r="J64" s="17" t="s">
        <v>15</v>
      </c>
      <c r="K64" s="19"/>
      <c r="L64" s="7"/>
    </row>
    <row r="65" spans="2:12" ht="15" x14ac:dyDescent="0.25">
      <c r="B65" s="24"/>
      <c r="C65" s="214" t="s">
        <v>92</v>
      </c>
      <c r="D65" s="215"/>
      <c r="E65" s="215"/>
      <c r="F65" s="215"/>
      <c r="G65" s="215"/>
      <c r="H65" s="215"/>
      <c r="I65" s="18" t="s">
        <v>16</v>
      </c>
      <c r="J65" s="18" t="s">
        <v>17</v>
      </c>
      <c r="K65" s="20"/>
      <c r="L65" s="7"/>
    </row>
    <row r="66" spans="2:12" ht="120.75" customHeight="1" x14ac:dyDescent="0.2">
      <c r="B66" s="24"/>
      <c r="C66" s="206" t="s">
        <v>93</v>
      </c>
      <c r="D66" s="207"/>
      <c r="E66" s="207"/>
      <c r="F66" s="207"/>
      <c r="G66" s="207"/>
      <c r="H66" s="207"/>
      <c r="I66" s="17" t="s">
        <v>18</v>
      </c>
      <c r="J66" s="17" t="s">
        <v>19</v>
      </c>
      <c r="K66" s="21"/>
      <c r="L66" s="7"/>
    </row>
    <row r="67" spans="2:12" ht="59.25" customHeight="1" x14ac:dyDescent="0.2">
      <c r="B67" s="24"/>
      <c r="C67" s="206" t="s">
        <v>169</v>
      </c>
      <c r="D67" s="207"/>
      <c r="E67" s="207"/>
      <c r="F67" s="207"/>
      <c r="G67" s="207"/>
      <c r="H67" s="207"/>
      <c r="I67" s="17" t="s">
        <v>158</v>
      </c>
      <c r="J67" s="17" t="s">
        <v>20</v>
      </c>
      <c r="K67" s="19"/>
      <c r="L67" s="7"/>
    </row>
    <row r="68" spans="2:12" ht="107.25" customHeight="1" thickBot="1" x14ac:dyDescent="0.3">
      <c r="B68" s="24"/>
      <c r="C68" s="208" t="s">
        <v>94</v>
      </c>
      <c r="D68" s="209"/>
      <c r="E68" s="209"/>
      <c r="F68" s="209"/>
      <c r="G68" s="209"/>
      <c r="H68" s="209"/>
      <c r="I68" s="15"/>
      <c r="J68" s="15"/>
      <c r="K68" s="16"/>
      <c r="L68" s="7"/>
    </row>
    <row r="69" spans="2:12" ht="15" x14ac:dyDescent="0.25">
      <c r="B69" s="24"/>
      <c r="C69" s="37"/>
      <c r="D69" s="37"/>
      <c r="E69" s="37"/>
      <c r="F69" s="37"/>
      <c r="G69" s="37"/>
      <c r="H69" s="37"/>
      <c r="I69" s="38"/>
      <c r="J69" s="38"/>
      <c r="K69" s="38"/>
      <c r="L69" s="7"/>
    </row>
    <row r="70" spans="2:12" ht="15" x14ac:dyDescent="0.25">
      <c r="B70" s="24"/>
      <c r="C70" s="37"/>
      <c r="D70" s="37"/>
      <c r="E70" s="37"/>
      <c r="F70" s="37"/>
      <c r="G70" s="37"/>
      <c r="H70" s="37"/>
      <c r="I70" s="38"/>
      <c r="J70" s="38"/>
      <c r="K70" s="38"/>
      <c r="L70" s="7"/>
    </row>
    <row r="71" spans="2:12" ht="15" x14ac:dyDescent="0.25">
      <c r="B71" s="24"/>
      <c r="C71" s="37"/>
      <c r="D71" s="37"/>
      <c r="E71" s="37"/>
      <c r="F71" s="37"/>
      <c r="G71" s="37"/>
      <c r="H71" s="37"/>
      <c r="I71" s="38"/>
      <c r="J71" s="38"/>
      <c r="K71" s="38"/>
      <c r="L71" s="7"/>
    </row>
    <row r="72" spans="2:12" ht="15" customHeight="1" x14ac:dyDescent="0.25">
      <c r="B72" s="24"/>
      <c r="C72" s="37"/>
      <c r="D72" s="37"/>
      <c r="E72" s="37"/>
      <c r="F72" s="37"/>
      <c r="G72" s="39" t="s">
        <v>104</v>
      </c>
      <c r="H72" s="39"/>
      <c r="I72" s="38"/>
      <c r="J72" s="38"/>
      <c r="K72" s="38"/>
      <c r="L72" s="7"/>
    </row>
    <row r="73" spans="2:12" ht="14.25" customHeight="1" x14ac:dyDescent="0.2">
      <c r="B73" s="24"/>
      <c r="C73" s="39"/>
      <c r="D73" s="39"/>
      <c r="E73" s="39"/>
      <c r="F73" s="39"/>
      <c r="G73" s="39" t="s">
        <v>103</v>
      </c>
      <c r="H73" s="39"/>
      <c r="I73" s="39"/>
      <c r="J73" s="39"/>
      <c r="K73" s="39"/>
      <c r="L73" s="7"/>
    </row>
    <row r="74" spans="2:12" ht="15" x14ac:dyDescent="0.25">
      <c r="B74" s="24"/>
      <c r="C74" s="37"/>
      <c r="D74" s="37"/>
      <c r="E74" s="37"/>
      <c r="F74" s="37"/>
      <c r="G74" s="37"/>
      <c r="H74" s="37"/>
      <c r="I74" s="38"/>
      <c r="J74" s="38"/>
      <c r="K74" s="38"/>
      <c r="L74" s="7"/>
    </row>
    <row r="75" spans="2:12" ht="15" thickBot="1" x14ac:dyDescent="0.25">
      <c r="B75" s="25"/>
      <c r="C75" s="26"/>
      <c r="D75" s="9"/>
      <c r="E75" s="9"/>
      <c r="F75" s="9"/>
      <c r="G75" s="9"/>
      <c r="H75" s="26"/>
      <c r="I75" s="9"/>
      <c r="J75" s="9"/>
      <c r="K75" s="9"/>
      <c r="L75" s="11"/>
    </row>
  </sheetData>
  <mergeCells count="17">
    <mergeCell ref="C4:K4"/>
    <mergeCell ref="C6:K6"/>
    <mergeCell ref="C8:C9"/>
    <mergeCell ref="D8:D9"/>
    <mergeCell ref="E8:F8"/>
    <mergeCell ref="G8:G9"/>
    <mergeCell ref="H8:H9"/>
    <mergeCell ref="I8:I9"/>
    <mergeCell ref="J8:J9"/>
    <mergeCell ref="C67:H67"/>
    <mergeCell ref="C68:H68"/>
    <mergeCell ref="K8:K9"/>
    <mergeCell ref="C63:H63"/>
    <mergeCell ref="I63:J63"/>
    <mergeCell ref="C64:H64"/>
    <mergeCell ref="C65:H65"/>
    <mergeCell ref="C66:H66"/>
  </mergeCells>
  <pageMargins left="0.7" right="0.7" top="0.75" bottom="0.75" header="0.3" footer="0.3"/>
  <pageSetup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2"/>
  <sheetViews>
    <sheetView showGridLines="0" view="pageBreakPreview" zoomScale="55" zoomScaleNormal="80" zoomScaleSheetLayoutView="55" zoomScalePageLayoutView="85" workbookViewId="0">
      <selection activeCell="X66" sqref="X66"/>
    </sheetView>
  </sheetViews>
  <sheetFormatPr baseColWidth="10" defaultColWidth="11.42578125" defaultRowHeight="12.75" x14ac:dyDescent="0.2"/>
  <cols>
    <col min="1" max="2" width="3.140625" style="40" customWidth="1"/>
    <col min="3" max="3" width="14.7109375" style="40" customWidth="1"/>
    <col min="4" max="4" width="13" style="40" customWidth="1"/>
    <col min="5" max="11" width="11.42578125" style="40"/>
    <col min="12" max="12" width="12.85546875" style="40" customWidth="1"/>
    <col min="13" max="14" width="11.42578125" style="40"/>
    <col min="15" max="15" width="13" style="40" customWidth="1"/>
    <col min="16" max="17" width="3.140625" style="40" customWidth="1"/>
    <col min="18" max="16384" width="11.42578125" style="40"/>
  </cols>
  <sheetData>
    <row r="1" spans="2:16" ht="13.5" thickBot="1" x14ac:dyDescent="0.25"/>
    <row r="2" spans="2:16" ht="25.5" customHeight="1" thickTop="1" x14ac:dyDescent="0.2">
      <c r="B2" s="217"/>
      <c r="C2" s="218"/>
      <c r="D2" s="218"/>
      <c r="E2" s="218"/>
      <c r="F2" s="218"/>
      <c r="G2" s="218"/>
      <c r="H2" s="218"/>
      <c r="I2" s="218"/>
      <c r="J2" s="218"/>
      <c r="K2" s="218"/>
      <c r="L2" s="218"/>
      <c r="M2" s="218"/>
      <c r="N2" s="218"/>
      <c r="O2" s="218"/>
      <c r="P2" s="219"/>
    </row>
    <row r="3" spans="2:16" ht="13.5" thickBot="1" x14ac:dyDescent="0.25">
      <c r="B3" s="46"/>
      <c r="P3" s="44"/>
    </row>
    <row r="4" spans="2:16" x14ac:dyDescent="0.2">
      <c r="B4" s="46"/>
      <c r="C4" s="299"/>
      <c r="D4" s="301"/>
      <c r="E4" s="302"/>
      <c r="F4" s="302"/>
      <c r="G4" s="302"/>
      <c r="H4" s="302"/>
      <c r="I4" s="302"/>
      <c r="J4" s="302"/>
      <c r="K4" s="303"/>
      <c r="L4" s="278"/>
      <c r="M4" s="279"/>
      <c r="N4" s="279"/>
      <c r="O4" s="280"/>
      <c r="P4" s="44"/>
    </row>
    <row r="5" spans="2:16" x14ac:dyDescent="0.2">
      <c r="B5" s="46"/>
      <c r="C5" s="300"/>
      <c r="D5" s="290" t="s">
        <v>154</v>
      </c>
      <c r="E5" s="291"/>
      <c r="F5" s="291"/>
      <c r="G5" s="291"/>
      <c r="H5" s="291"/>
      <c r="I5" s="291"/>
      <c r="J5" s="291"/>
      <c r="K5" s="292"/>
      <c r="L5" s="281"/>
      <c r="M5" s="282"/>
      <c r="N5" s="282"/>
      <c r="O5" s="283"/>
      <c r="P5" s="44"/>
    </row>
    <row r="6" spans="2:16" ht="13.5" x14ac:dyDescent="0.25">
      <c r="B6" s="46"/>
      <c r="C6" s="300"/>
      <c r="D6" s="304"/>
      <c r="E6" s="305"/>
      <c r="F6" s="305"/>
      <c r="G6" s="305"/>
      <c r="H6" s="305"/>
      <c r="I6" s="305"/>
      <c r="J6" s="305"/>
      <c r="K6" s="306"/>
      <c r="L6" s="293" t="s">
        <v>153</v>
      </c>
      <c r="M6" s="284"/>
      <c r="N6" s="285"/>
      <c r="O6" s="286"/>
      <c r="P6" s="44"/>
    </row>
    <row r="7" spans="2:16" x14ac:dyDescent="0.2">
      <c r="B7" s="46"/>
      <c r="C7" s="300"/>
      <c r="D7" s="290" t="s">
        <v>152</v>
      </c>
      <c r="E7" s="291"/>
      <c r="F7" s="291"/>
      <c r="G7" s="291"/>
      <c r="H7" s="291"/>
      <c r="I7" s="291"/>
      <c r="J7" s="291"/>
      <c r="K7" s="292"/>
      <c r="L7" s="307"/>
      <c r="M7" s="287"/>
      <c r="N7" s="288"/>
      <c r="O7" s="289"/>
      <c r="P7" s="44"/>
    </row>
    <row r="8" spans="2:16" ht="12.75" customHeight="1" x14ac:dyDescent="0.2">
      <c r="B8" s="46"/>
      <c r="C8" s="300"/>
      <c r="D8" s="314"/>
      <c r="E8" s="315"/>
      <c r="F8" s="315"/>
      <c r="G8" s="315"/>
      <c r="H8" s="315"/>
      <c r="I8" s="315"/>
      <c r="J8" s="315"/>
      <c r="K8" s="316"/>
      <c r="L8" s="293" t="s">
        <v>151</v>
      </c>
      <c r="M8" s="293">
        <v>1</v>
      </c>
      <c r="N8" s="293" t="s">
        <v>150</v>
      </c>
      <c r="O8" s="322">
        <v>1</v>
      </c>
      <c r="P8" s="44"/>
    </row>
    <row r="9" spans="2:16" x14ac:dyDescent="0.2">
      <c r="B9" s="46"/>
      <c r="C9" s="300"/>
      <c r="D9" s="314"/>
      <c r="E9" s="315"/>
      <c r="F9" s="315"/>
      <c r="G9" s="315"/>
      <c r="H9" s="315"/>
      <c r="I9" s="315"/>
      <c r="J9" s="315"/>
      <c r="K9" s="316"/>
      <c r="L9" s="294"/>
      <c r="M9" s="294"/>
      <c r="N9" s="294"/>
      <c r="O9" s="323"/>
      <c r="P9" s="44"/>
    </row>
    <row r="10" spans="2:16" x14ac:dyDescent="0.2">
      <c r="B10" s="46"/>
      <c r="C10" s="300"/>
      <c r="D10" s="290" t="s">
        <v>149</v>
      </c>
      <c r="E10" s="291"/>
      <c r="F10" s="291"/>
      <c r="G10" s="291"/>
      <c r="H10" s="291"/>
      <c r="I10" s="291"/>
      <c r="J10" s="291"/>
      <c r="K10" s="292"/>
      <c r="L10" s="294"/>
      <c r="M10" s="294"/>
      <c r="N10" s="294"/>
      <c r="O10" s="323"/>
      <c r="P10" s="44"/>
    </row>
    <row r="11" spans="2:16" ht="14.25" thickBot="1" x14ac:dyDescent="0.25">
      <c r="B11" s="46"/>
      <c r="C11" s="130"/>
      <c r="D11" s="129"/>
      <c r="E11" s="129"/>
      <c r="F11" s="129"/>
      <c r="G11" s="129"/>
      <c r="H11" s="129"/>
      <c r="I11" s="129"/>
      <c r="J11" s="129"/>
      <c r="K11" s="129"/>
      <c r="L11" s="129"/>
      <c r="M11" s="128"/>
      <c r="N11" s="128"/>
      <c r="O11" s="127"/>
      <c r="P11" s="44"/>
    </row>
    <row r="12" spans="2:16" ht="13.5" x14ac:dyDescent="0.2">
      <c r="B12" s="46"/>
      <c r="C12" s="126"/>
      <c r="D12" s="125"/>
      <c r="E12" s="125"/>
      <c r="F12" s="125"/>
      <c r="G12" s="125"/>
      <c r="H12" s="125"/>
      <c r="I12" s="125"/>
      <c r="J12" s="125"/>
      <c r="K12" s="125"/>
      <c r="L12" s="124" t="s">
        <v>148</v>
      </c>
      <c r="M12" s="123" t="s">
        <v>147</v>
      </c>
      <c r="N12" s="123" t="s">
        <v>146</v>
      </c>
      <c r="O12" s="122" t="s">
        <v>145</v>
      </c>
      <c r="P12" s="44"/>
    </row>
    <row r="13" spans="2:16" ht="13.5" x14ac:dyDescent="0.2">
      <c r="B13" s="46"/>
      <c r="C13" s="57"/>
      <c r="D13" s="119"/>
      <c r="E13" s="119"/>
      <c r="F13" s="119"/>
      <c r="G13" s="119"/>
      <c r="H13" s="119"/>
      <c r="I13" s="119"/>
      <c r="J13" s="119"/>
      <c r="K13" s="119"/>
      <c r="L13" s="118"/>
      <c r="M13" s="121"/>
      <c r="N13" s="121"/>
      <c r="O13" s="120"/>
      <c r="P13" s="44"/>
    </row>
    <row r="14" spans="2:16" ht="18" customHeight="1" x14ac:dyDescent="0.2">
      <c r="B14" s="46"/>
      <c r="C14" s="226" t="s">
        <v>144</v>
      </c>
      <c r="D14" s="227"/>
      <c r="E14" s="227"/>
      <c r="F14" s="227"/>
      <c r="G14" s="119"/>
      <c r="H14" s="119"/>
      <c r="I14" s="119" t="s">
        <v>143</v>
      </c>
      <c r="K14" s="119"/>
      <c r="L14" s="118"/>
      <c r="O14" s="117"/>
      <c r="P14" s="44"/>
    </row>
    <row r="15" spans="2:16" ht="13.5" x14ac:dyDescent="0.25">
      <c r="B15" s="46"/>
      <c r="C15" s="116"/>
      <c r="D15" s="115"/>
      <c r="E15" s="115"/>
      <c r="F15" s="115"/>
      <c r="G15" s="115"/>
      <c r="H15" s="115"/>
      <c r="I15" s="115"/>
      <c r="J15" s="115"/>
      <c r="K15" s="115"/>
      <c r="L15" s="115"/>
      <c r="M15" s="115"/>
      <c r="N15" s="115"/>
      <c r="O15" s="114"/>
      <c r="P15" s="44"/>
    </row>
    <row r="16" spans="2:16" ht="13.5" thickBot="1" x14ac:dyDescent="0.25">
      <c r="B16" s="46"/>
      <c r="C16" s="75"/>
      <c r="D16" s="74"/>
      <c r="E16" s="74"/>
      <c r="F16" s="74"/>
      <c r="G16" s="74"/>
      <c r="H16" s="74"/>
      <c r="I16" s="74"/>
      <c r="J16" s="74"/>
      <c r="K16" s="74"/>
      <c r="L16" s="74"/>
      <c r="M16" s="74"/>
      <c r="N16" s="74"/>
      <c r="O16" s="113"/>
      <c r="P16" s="44"/>
    </row>
    <row r="17" spans="2:16" ht="13.5" thickBot="1" x14ac:dyDescent="0.25">
      <c r="B17" s="46"/>
      <c r="C17" s="67"/>
      <c r="D17" s="66"/>
      <c r="E17" s="66"/>
      <c r="F17" s="66"/>
      <c r="G17" s="66"/>
      <c r="H17" s="66"/>
      <c r="K17" s="66"/>
      <c r="L17" s="66"/>
      <c r="M17" s="66"/>
      <c r="N17" s="66"/>
      <c r="O17" s="65"/>
      <c r="P17" s="44"/>
    </row>
    <row r="18" spans="2:16" ht="13.5" x14ac:dyDescent="0.25">
      <c r="B18" s="46"/>
      <c r="C18" s="319" t="s">
        <v>142</v>
      </c>
      <c r="D18" s="320"/>
      <c r="E18" s="320"/>
      <c r="F18" s="320"/>
      <c r="G18" s="320"/>
      <c r="H18" s="320"/>
      <c r="I18" s="320"/>
      <c r="J18" s="320"/>
      <c r="K18" s="320"/>
      <c r="L18" s="320"/>
      <c r="M18" s="320"/>
      <c r="N18" s="320"/>
      <c r="O18" s="321"/>
      <c r="P18" s="44"/>
    </row>
    <row r="19" spans="2:16" ht="13.5" thickBot="1" x14ac:dyDescent="0.25">
      <c r="B19" s="46"/>
      <c r="C19" s="54"/>
      <c r="O19" s="52"/>
      <c r="P19" s="44"/>
    </row>
    <row r="20" spans="2:16" x14ac:dyDescent="0.2">
      <c r="B20" s="46"/>
      <c r="C20" s="112" t="s">
        <v>141</v>
      </c>
      <c r="D20" s="308" t="s">
        <v>4</v>
      </c>
      <c r="E20" s="309"/>
      <c r="F20" s="309"/>
      <c r="G20" s="309"/>
      <c r="H20" s="309"/>
      <c r="I20" s="309"/>
      <c r="J20" s="309"/>
      <c r="K20" s="309"/>
      <c r="L20" s="310"/>
      <c r="M20" s="317" t="s">
        <v>135</v>
      </c>
      <c r="N20" s="318"/>
      <c r="O20" s="112" t="s">
        <v>5</v>
      </c>
      <c r="P20" s="44"/>
    </row>
    <row r="21" spans="2:16" ht="13.5" thickBot="1" x14ac:dyDescent="0.25">
      <c r="B21" s="46"/>
      <c r="C21" s="111"/>
      <c r="D21" s="295"/>
      <c r="E21" s="324"/>
      <c r="F21" s="324"/>
      <c r="G21" s="324"/>
      <c r="H21" s="324"/>
      <c r="I21" s="324"/>
      <c r="J21" s="324"/>
      <c r="K21" s="324"/>
      <c r="L21" s="296"/>
      <c r="M21" s="295"/>
      <c r="N21" s="296"/>
      <c r="O21" s="110"/>
      <c r="P21" s="44"/>
    </row>
    <row r="22" spans="2:16" x14ac:dyDescent="0.2">
      <c r="B22" s="46"/>
      <c r="C22" s="258" t="s">
        <v>140</v>
      </c>
      <c r="D22" s="259"/>
      <c r="E22" s="259"/>
      <c r="F22" s="259"/>
      <c r="G22" s="259"/>
      <c r="H22" s="259"/>
      <c r="I22" s="259"/>
      <c r="J22" s="259"/>
      <c r="K22" s="259"/>
      <c r="L22" s="259"/>
      <c r="M22" s="259"/>
      <c r="N22" s="259"/>
      <c r="O22" s="260"/>
      <c r="P22" s="44"/>
    </row>
    <row r="23" spans="2:16" x14ac:dyDescent="0.2">
      <c r="B23" s="46"/>
      <c r="C23" s="261"/>
      <c r="D23" s="262"/>
      <c r="E23" s="262"/>
      <c r="F23" s="262"/>
      <c r="G23" s="262"/>
      <c r="H23" s="262"/>
      <c r="I23" s="262"/>
      <c r="J23" s="262"/>
      <c r="K23" s="262"/>
      <c r="L23" s="262"/>
      <c r="M23" s="262"/>
      <c r="N23" s="262"/>
      <c r="O23" s="263"/>
      <c r="P23" s="44"/>
    </row>
    <row r="24" spans="2:16" ht="13.5" thickBot="1" x14ac:dyDescent="0.25">
      <c r="B24" s="46"/>
      <c r="C24" s="264"/>
      <c r="D24" s="265"/>
      <c r="E24" s="265"/>
      <c r="F24" s="265"/>
      <c r="G24" s="265"/>
      <c r="H24" s="265"/>
      <c r="I24" s="265"/>
      <c r="J24" s="265"/>
      <c r="K24" s="265"/>
      <c r="L24" s="265"/>
      <c r="M24" s="265"/>
      <c r="N24" s="265"/>
      <c r="O24" s="266"/>
      <c r="P24" s="44"/>
    </row>
    <row r="25" spans="2:16" ht="13.5" x14ac:dyDescent="0.25">
      <c r="B25" s="46"/>
      <c r="C25" s="246" t="s">
        <v>4</v>
      </c>
      <c r="D25" s="297"/>
      <c r="E25" s="297"/>
      <c r="F25" s="297"/>
      <c r="G25" s="298"/>
      <c r="H25" s="252" t="s">
        <v>139</v>
      </c>
      <c r="I25" s="297"/>
      <c r="J25" s="311" t="s">
        <v>138</v>
      </c>
      <c r="K25" s="312"/>
      <c r="L25" s="94" t="s">
        <v>137</v>
      </c>
      <c r="M25" s="252" t="s">
        <v>122</v>
      </c>
      <c r="N25" s="253"/>
      <c r="O25" s="99" t="s">
        <v>121</v>
      </c>
      <c r="P25" s="44"/>
    </row>
    <row r="26" spans="2:16" x14ac:dyDescent="0.2">
      <c r="B26" s="46"/>
      <c r="C26" s="234"/>
      <c r="D26" s="235"/>
      <c r="E26" s="235"/>
      <c r="F26" s="235"/>
      <c r="G26" s="272"/>
      <c r="H26" s="313"/>
      <c r="I26" s="272"/>
      <c r="J26" s="313"/>
      <c r="K26" s="272"/>
      <c r="L26" s="107"/>
      <c r="M26" s="269"/>
      <c r="N26" s="270"/>
      <c r="O26" s="96"/>
      <c r="P26" s="44"/>
    </row>
    <row r="27" spans="2:16" x14ac:dyDescent="0.2">
      <c r="B27" s="46"/>
      <c r="C27" s="78"/>
      <c r="D27" s="55"/>
      <c r="E27" s="55"/>
      <c r="F27" s="55"/>
      <c r="G27" s="108"/>
      <c r="H27" s="109"/>
      <c r="I27" s="108"/>
      <c r="J27" s="109"/>
      <c r="K27" s="108"/>
      <c r="L27" s="107"/>
      <c r="M27" s="269"/>
      <c r="N27" s="270"/>
      <c r="O27" s="96"/>
      <c r="P27" s="44"/>
    </row>
    <row r="28" spans="2:16" ht="13.5" thickBot="1" x14ac:dyDescent="0.25">
      <c r="B28" s="46"/>
      <c r="C28" s="254"/>
      <c r="D28" s="255"/>
      <c r="E28" s="255"/>
      <c r="F28" s="255"/>
      <c r="G28" s="271"/>
      <c r="H28" s="275"/>
      <c r="I28" s="271"/>
      <c r="J28" s="275"/>
      <c r="K28" s="271"/>
      <c r="L28" s="106"/>
      <c r="M28" s="276"/>
      <c r="N28" s="277"/>
      <c r="O28" s="96"/>
      <c r="P28" s="44"/>
    </row>
    <row r="29" spans="2:16" ht="14.25" thickBot="1" x14ac:dyDescent="0.3">
      <c r="B29" s="46"/>
      <c r="C29" s="240" t="s">
        <v>113</v>
      </c>
      <c r="D29" s="241"/>
      <c r="E29" s="241"/>
      <c r="F29" s="241"/>
      <c r="G29" s="241"/>
      <c r="H29" s="241"/>
      <c r="I29" s="241"/>
      <c r="J29" s="241"/>
      <c r="K29" s="241"/>
      <c r="L29" s="241"/>
      <c r="M29" s="241"/>
      <c r="N29" s="242"/>
      <c r="O29" s="95"/>
      <c r="P29" s="44"/>
    </row>
    <row r="30" spans="2:16" ht="13.5" customHeight="1" x14ac:dyDescent="0.2">
      <c r="B30" s="46"/>
      <c r="C30" s="258" t="s">
        <v>136</v>
      </c>
      <c r="D30" s="259"/>
      <c r="E30" s="259"/>
      <c r="F30" s="259"/>
      <c r="G30" s="259"/>
      <c r="H30" s="259"/>
      <c r="I30" s="259"/>
      <c r="J30" s="259"/>
      <c r="K30" s="259"/>
      <c r="L30" s="259"/>
      <c r="M30" s="259"/>
      <c r="N30" s="259"/>
      <c r="O30" s="260"/>
      <c r="P30" s="44"/>
    </row>
    <row r="31" spans="2:16" x14ac:dyDescent="0.2">
      <c r="B31" s="46"/>
      <c r="C31" s="261"/>
      <c r="D31" s="262"/>
      <c r="E31" s="262"/>
      <c r="F31" s="262"/>
      <c r="G31" s="262"/>
      <c r="H31" s="262"/>
      <c r="I31" s="262"/>
      <c r="J31" s="262"/>
      <c r="K31" s="262"/>
      <c r="L31" s="262"/>
      <c r="M31" s="262"/>
      <c r="N31" s="262"/>
      <c r="O31" s="263"/>
      <c r="P31" s="44"/>
    </row>
    <row r="32" spans="2:16" ht="13.5" thickBot="1" x14ac:dyDescent="0.25">
      <c r="B32" s="46"/>
      <c r="C32" s="264"/>
      <c r="D32" s="265"/>
      <c r="E32" s="265"/>
      <c r="F32" s="265"/>
      <c r="G32" s="265"/>
      <c r="H32" s="265"/>
      <c r="I32" s="265"/>
      <c r="J32" s="265"/>
      <c r="K32" s="265"/>
      <c r="L32" s="265"/>
      <c r="M32" s="265"/>
      <c r="N32" s="265"/>
      <c r="O32" s="266"/>
      <c r="P32" s="44"/>
    </row>
    <row r="33" spans="2:16" ht="13.5" x14ac:dyDescent="0.25">
      <c r="B33" s="46"/>
      <c r="C33" s="246" t="s">
        <v>4</v>
      </c>
      <c r="D33" s="247"/>
      <c r="E33" s="247"/>
      <c r="F33" s="247"/>
      <c r="G33" s="247"/>
      <c r="H33" s="247"/>
      <c r="I33" s="247"/>
      <c r="J33" s="253"/>
      <c r="K33" s="105" t="s">
        <v>135</v>
      </c>
      <c r="L33" s="94" t="s">
        <v>5</v>
      </c>
      <c r="M33" s="252" t="s">
        <v>134</v>
      </c>
      <c r="N33" s="253"/>
      <c r="O33" s="99" t="s">
        <v>121</v>
      </c>
      <c r="P33" s="44"/>
    </row>
    <row r="34" spans="2:16" x14ac:dyDescent="0.2">
      <c r="B34" s="46"/>
      <c r="C34" s="234"/>
      <c r="D34" s="235"/>
      <c r="E34" s="235"/>
      <c r="F34" s="235"/>
      <c r="G34" s="235"/>
      <c r="H34" s="235"/>
      <c r="I34" s="235"/>
      <c r="J34" s="272"/>
      <c r="K34" s="104"/>
      <c r="L34" s="103"/>
      <c r="M34" s="273"/>
      <c r="N34" s="274"/>
      <c r="O34" s="96"/>
      <c r="P34" s="44"/>
    </row>
    <row r="35" spans="2:16" ht="13.5" thickBot="1" x14ac:dyDescent="0.25">
      <c r="B35" s="46"/>
      <c r="C35" s="254"/>
      <c r="D35" s="255"/>
      <c r="E35" s="255"/>
      <c r="F35" s="255"/>
      <c r="G35" s="255"/>
      <c r="H35" s="255"/>
      <c r="I35" s="255"/>
      <c r="J35" s="271"/>
      <c r="K35" s="55"/>
      <c r="L35" s="102"/>
      <c r="M35" s="256"/>
      <c r="N35" s="257"/>
      <c r="O35" s="101"/>
      <c r="P35" s="44"/>
    </row>
    <row r="36" spans="2:16" ht="14.25" thickBot="1" x14ac:dyDescent="0.3">
      <c r="B36" s="46"/>
      <c r="C36" s="240" t="s">
        <v>113</v>
      </c>
      <c r="D36" s="241"/>
      <c r="E36" s="241"/>
      <c r="F36" s="241"/>
      <c r="G36" s="241"/>
      <c r="H36" s="241"/>
      <c r="I36" s="241"/>
      <c r="J36" s="241"/>
      <c r="K36" s="241"/>
      <c r="L36" s="241"/>
      <c r="M36" s="241"/>
      <c r="N36" s="242"/>
      <c r="O36" s="84">
        <v>0</v>
      </c>
      <c r="P36" s="44"/>
    </row>
    <row r="37" spans="2:16" x14ac:dyDescent="0.2">
      <c r="B37" s="46"/>
      <c r="C37" s="258" t="s">
        <v>133</v>
      </c>
      <c r="D37" s="259"/>
      <c r="E37" s="259"/>
      <c r="F37" s="259"/>
      <c r="G37" s="259"/>
      <c r="H37" s="259"/>
      <c r="I37" s="259"/>
      <c r="J37" s="259"/>
      <c r="K37" s="259"/>
      <c r="L37" s="259"/>
      <c r="M37" s="259"/>
      <c r="N37" s="259"/>
      <c r="O37" s="260"/>
      <c r="P37" s="44"/>
    </row>
    <row r="38" spans="2:16" x14ac:dyDescent="0.2">
      <c r="B38" s="46"/>
      <c r="C38" s="261"/>
      <c r="D38" s="262"/>
      <c r="E38" s="262"/>
      <c r="F38" s="262"/>
      <c r="G38" s="262"/>
      <c r="H38" s="262"/>
      <c r="I38" s="262"/>
      <c r="J38" s="262"/>
      <c r="K38" s="262"/>
      <c r="L38" s="262"/>
      <c r="M38" s="262"/>
      <c r="N38" s="262"/>
      <c r="O38" s="263"/>
      <c r="P38" s="44"/>
    </row>
    <row r="39" spans="2:16" ht="13.5" thickBot="1" x14ac:dyDescent="0.25">
      <c r="B39" s="46"/>
      <c r="C39" s="264"/>
      <c r="D39" s="265"/>
      <c r="E39" s="265"/>
      <c r="F39" s="265"/>
      <c r="G39" s="265"/>
      <c r="H39" s="265"/>
      <c r="I39" s="265"/>
      <c r="J39" s="265"/>
      <c r="K39" s="265"/>
      <c r="L39" s="265"/>
      <c r="M39" s="265"/>
      <c r="N39" s="265"/>
      <c r="O39" s="266"/>
      <c r="P39" s="44"/>
    </row>
    <row r="40" spans="2:16" ht="13.5" x14ac:dyDescent="0.25">
      <c r="B40" s="46"/>
      <c r="C40" s="246" t="s">
        <v>132</v>
      </c>
      <c r="D40" s="247"/>
      <c r="E40" s="247"/>
      <c r="F40" s="247"/>
      <c r="G40" s="247"/>
      <c r="H40" s="247"/>
      <c r="I40" s="247"/>
      <c r="J40" s="94" t="s">
        <v>131</v>
      </c>
      <c r="K40" s="82" t="s">
        <v>130</v>
      </c>
      <c r="L40" s="100" t="s">
        <v>129</v>
      </c>
      <c r="M40" s="252" t="s">
        <v>128</v>
      </c>
      <c r="N40" s="253"/>
      <c r="O40" s="99" t="s">
        <v>121</v>
      </c>
      <c r="P40" s="44"/>
    </row>
    <row r="41" spans="2:16" x14ac:dyDescent="0.2">
      <c r="B41" s="46"/>
      <c r="C41" s="234"/>
      <c r="D41" s="235"/>
      <c r="E41" s="235"/>
      <c r="F41" s="235"/>
      <c r="G41" s="235"/>
      <c r="H41" s="235"/>
      <c r="I41" s="235"/>
      <c r="J41" s="97"/>
      <c r="K41" s="98"/>
      <c r="L41" s="97"/>
      <c r="M41" s="250"/>
      <c r="N41" s="251"/>
      <c r="O41" s="96"/>
      <c r="P41" s="44"/>
    </row>
    <row r="42" spans="2:16" ht="13.5" thickBot="1" x14ac:dyDescent="0.25">
      <c r="B42" s="46"/>
      <c r="C42" s="254"/>
      <c r="D42" s="255"/>
      <c r="E42" s="255"/>
      <c r="F42" s="255"/>
      <c r="G42" s="255"/>
      <c r="H42" s="255"/>
      <c r="I42" s="255"/>
      <c r="J42" s="86"/>
      <c r="K42" s="45"/>
      <c r="L42" s="86"/>
      <c r="M42" s="256"/>
      <c r="N42" s="257"/>
      <c r="O42" s="85"/>
      <c r="P42" s="44"/>
    </row>
    <row r="43" spans="2:16" ht="14.25" thickBot="1" x14ac:dyDescent="0.3">
      <c r="B43" s="46"/>
      <c r="C43" s="240" t="s">
        <v>113</v>
      </c>
      <c r="D43" s="241"/>
      <c r="E43" s="241"/>
      <c r="F43" s="241"/>
      <c r="G43" s="241"/>
      <c r="H43" s="241"/>
      <c r="I43" s="241"/>
      <c r="J43" s="241"/>
      <c r="K43" s="241"/>
      <c r="L43" s="241"/>
      <c r="M43" s="241"/>
      <c r="N43" s="242"/>
      <c r="O43" s="95"/>
      <c r="P43" s="44"/>
    </row>
    <row r="44" spans="2:16" x14ac:dyDescent="0.2">
      <c r="B44" s="46"/>
      <c r="C44" s="258" t="s">
        <v>127</v>
      </c>
      <c r="D44" s="259"/>
      <c r="E44" s="259"/>
      <c r="F44" s="259"/>
      <c r="G44" s="259"/>
      <c r="H44" s="259"/>
      <c r="I44" s="259"/>
      <c r="J44" s="259"/>
      <c r="K44" s="259"/>
      <c r="L44" s="259"/>
      <c r="M44" s="259"/>
      <c r="N44" s="259"/>
      <c r="O44" s="260"/>
      <c r="P44" s="44"/>
    </row>
    <row r="45" spans="2:16" x14ac:dyDescent="0.2">
      <c r="B45" s="46"/>
      <c r="C45" s="261"/>
      <c r="D45" s="262"/>
      <c r="E45" s="262"/>
      <c r="F45" s="262"/>
      <c r="G45" s="262"/>
      <c r="H45" s="262"/>
      <c r="I45" s="262"/>
      <c r="J45" s="262"/>
      <c r="K45" s="262"/>
      <c r="L45" s="262"/>
      <c r="M45" s="262"/>
      <c r="N45" s="262"/>
      <c r="O45" s="263"/>
      <c r="P45" s="44"/>
    </row>
    <row r="46" spans="2:16" ht="13.5" thickBot="1" x14ac:dyDescent="0.25">
      <c r="B46" s="46"/>
      <c r="C46" s="264"/>
      <c r="D46" s="265"/>
      <c r="E46" s="265"/>
      <c r="F46" s="265"/>
      <c r="G46" s="265"/>
      <c r="H46" s="265"/>
      <c r="I46" s="265"/>
      <c r="J46" s="265"/>
      <c r="K46" s="265"/>
      <c r="L46" s="265"/>
      <c r="M46" s="265"/>
      <c r="N46" s="265"/>
      <c r="O46" s="266"/>
      <c r="P46" s="44"/>
    </row>
    <row r="47" spans="2:16" ht="13.5" x14ac:dyDescent="0.25">
      <c r="B47" s="46"/>
      <c r="C47" s="246" t="s">
        <v>126</v>
      </c>
      <c r="D47" s="247"/>
      <c r="E47" s="247"/>
      <c r="F47" s="247"/>
      <c r="G47" s="247"/>
      <c r="H47" s="247"/>
      <c r="I47" s="247"/>
      <c r="J47" s="94" t="s">
        <v>125</v>
      </c>
      <c r="K47" s="93" t="s">
        <v>124</v>
      </c>
      <c r="L47" s="80" t="s">
        <v>123</v>
      </c>
      <c r="M47" s="248" t="s">
        <v>122</v>
      </c>
      <c r="N47" s="249"/>
      <c r="O47" s="79" t="s">
        <v>121</v>
      </c>
      <c r="P47" s="44"/>
    </row>
    <row r="48" spans="2:16" x14ac:dyDescent="0.2">
      <c r="B48" s="46"/>
      <c r="C48" s="92"/>
      <c r="D48" s="91"/>
      <c r="E48" s="91"/>
      <c r="F48" s="91"/>
      <c r="G48" s="91"/>
      <c r="H48" s="91"/>
      <c r="I48" s="91"/>
      <c r="J48" s="90"/>
      <c r="K48" s="89"/>
      <c r="L48" s="88"/>
      <c r="M48" s="267"/>
      <c r="N48" s="268"/>
      <c r="O48" s="87"/>
      <c r="P48" s="44"/>
    </row>
    <row r="49" spans="2:16" x14ac:dyDescent="0.2">
      <c r="B49" s="46"/>
      <c r="C49" s="92"/>
      <c r="D49" s="91"/>
      <c r="E49" s="91"/>
      <c r="F49" s="91"/>
      <c r="G49" s="91"/>
      <c r="H49" s="91"/>
      <c r="I49" s="91"/>
      <c r="J49" s="90"/>
      <c r="K49" s="89"/>
      <c r="L49" s="88"/>
      <c r="M49" s="267"/>
      <c r="N49" s="268"/>
      <c r="O49" s="87"/>
      <c r="P49" s="44"/>
    </row>
    <row r="50" spans="2:16" x14ac:dyDescent="0.2">
      <c r="B50" s="46"/>
      <c r="C50" s="92"/>
      <c r="D50" s="91"/>
      <c r="E50" s="91"/>
      <c r="F50" s="91"/>
      <c r="G50" s="91"/>
      <c r="H50" s="91"/>
      <c r="I50" s="91"/>
      <c r="J50" s="90"/>
      <c r="K50" s="89"/>
      <c r="L50" s="88"/>
      <c r="M50" s="250"/>
      <c r="N50" s="251"/>
      <c r="O50" s="87"/>
      <c r="P50" s="44"/>
    </row>
    <row r="51" spans="2:16" ht="13.5" thickBot="1" x14ac:dyDescent="0.25">
      <c r="B51" s="46"/>
      <c r="C51" s="254"/>
      <c r="D51" s="255"/>
      <c r="E51" s="255"/>
      <c r="F51" s="255"/>
      <c r="G51" s="255"/>
      <c r="H51" s="255"/>
      <c r="I51" s="255"/>
      <c r="J51" s="86"/>
      <c r="K51" s="45"/>
      <c r="L51" s="86"/>
      <c r="M51" s="256"/>
      <c r="N51" s="257"/>
      <c r="O51" s="85"/>
      <c r="P51" s="44"/>
    </row>
    <row r="52" spans="2:16" ht="14.25" thickBot="1" x14ac:dyDescent="0.3">
      <c r="B52" s="46"/>
      <c r="C52" s="240" t="s">
        <v>113</v>
      </c>
      <c r="D52" s="241"/>
      <c r="E52" s="241"/>
      <c r="F52" s="241"/>
      <c r="G52" s="241"/>
      <c r="H52" s="241"/>
      <c r="I52" s="241"/>
      <c r="J52" s="241"/>
      <c r="K52" s="241"/>
      <c r="L52" s="241"/>
      <c r="M52" s="241"/>
      <c r="N52" s="242"/>
      <c r="O52" s="84"/>
      <c r="P52" s="44"/>
    </row>
    <row r="53" spans="2:16" ht="13.5" thickBot="1" x14ac:dyDescent="0.25">
      <c r="B53" s="46"/>
      <c r="C53" s="54"/>
      <c r="O53" s="52"/>
      <c r="P53" s="44"/>
    </row>
    <row r="54" spans="2:16" ht="13.5" thickBot="1" x14ac:dyDescent="0.25">
      <c r="B54" s="46"/>
      <c r="C54" s="243" t="s">
        <v>120</v>
      </c>
      <c r="D54" s="244"/>
      <c r="E54" s="244"/>
      <c r="F54" s="244"/>
      <c r="G54" s="244"/>
      <c r="H54" s="244"/>
      <c r="I54" s="244"/>
      <c r="J54" s="244"/>
      <c r="K54" s="244"/>
      <c r="L54" s="244"/>
      <c r="M54" s="244"/>
      <c r="N54" s="245"/>
      <c r="O54" s="83"/>
      <c r="P54" s="44"/>
    </row>
    <row r="55" spans="2:16" x14ac:dyDescent="0.2">
      <c r="B55" s="46"/>
      <c r="C55" s="258" t="s">
        <v>119</v>
      </c>
      <c r="D55" s="259"/>
      <c r="E55" s="259"/>
      <c r="F55" s="259"/>
      <c r="G55" s="259"/>
      <c r="H55" s="259"/>
      <c r="I55" s="259"/>
      <c r="J55" s="259"/>
      <c r="K55" s="259"/>
      <c r="L55" s="259"/>
      <c r="M55" s="259"/>
      <c r="N55" s="259"/>
      <c r="O55" s="260"/>
      <c r="P55" s="44"/>
    </row>
    <row r="56" spans="2:16" x14ac:dyDescent="0.2">
      <c r="B56" s="46"/>
      <c r="C56" s="261"/>
      <c r="D56" s="262"/>
      <c r="E56" s="262"/>
      <c r="F56" s="262"/>
      <c r="G56" s="262"/>
      <c r="H56" s="262"/>
      <c r="I56" s="262"/>
      <c r="J56" s="262"/>
      <c r="K56" s="262"/>
      <c r="L56" s="262"/>
      <c r="M56" s="262"/>
      <c r="N56" s="262"/>
      <c r="O56" s="263"/>
      <c r="P56" s="44"/>
    </row>
    <row r="57" spans="2:16" ht="13.5" thickBot="1" x14ac:dyDescent="0.25">
      <c r="B57" s="46"/>
      <c r="C57" s="264"/>
      <c r="D57" s="265"/>
      <c r="E57" s="265"/>
      <c r="F57" s="265"/>
      <c r="G57" s="265"/>
      <c r="H57" s="265"/>
      <c r="I57" s="265"/>
      <c r="J57" s="265"/>
      <c r="K57" s="265"/>
      <c r="L57" s="265"/>
      <c r="M57" s="265"/>
      <c r="N57" s="265"/>
      <c r="O57" s="266"/>
      <c r="P57" s="44"/>
    </row>
    <row r="58" spans="2:16" ht="13.5" x14ac:dyDescent="0.25">
      <c r="B58" s="46"/>
      <c r="C58" s="246" t="s">
        <v>118</v>
      </c>
      <c r="D58" s="247"/>
      <c r="E58" s="247"/>
      <c r="F58" s="247"/>
      <c r="G58" s="247"/>
      <c r="H58" s="247"/>
      <c r="I58" s="247"/>
      <c r="J58" s="82"/>
      <c r="K58" s="81"/>
      <c r="L58" s="80" t="s">
        <v>117</v>
      </c>
      <c r="M58" s="248" t="s">
        <v>116</v>
      </c>
      <c r="N58" s="249"/>
      <c r="O58" s="79"/>
      <c r="P58" s="44"/>
    </row>
    <row r="59" spans="2:16" x14ac:dyDescent="0.2">
      <c r="B59" s="46"/>
      <c r="C59" s="234" t="s">
        <v>115</v>
      </c>
      <c r="D59" s="235"/>
      <c r="E59" s="235"/>
      <c r="F59" s="235"/>
      <c r="G59" s="235"/>
      <c r="H59" s="235"/>
      <c r="I59" s="235"/>
      <c r="J59" s="77"/>
      <c r="K59" s="76"/>
      <c r="L59" s="71"/>
      <c r="M59" s="236"/>
      <c r="N59" s="237"/>
      <c r="O59" s="70"/>
      <c r="P59" s="44"/>
    </row>
    <row r="60" spans="2:16" x14ac:dyDescent="0.2">
      <c r="B60" s="46"/>
      <c r="C60" s="78" t="s">
        <v>114</v>
      </c>
      <c r="D60" s="55"/>
      <c r="E60" s="55"/>
      <c r="F60" s="55"/>
      <c r="G60" s="55"/>
      <c r="H60" s="55"/>
      <c r="I60" s="55"/>
      <c r="J60" s="77"/>
      <c r="K60" s="76"/>
      <c r="L60" s="71"/>
      <c r="M60" s="236"/>
      <c r="N60" s="237"/>
      <c r="O60" s="70"/>
      <c r="P60" s="44"/>
    </row>
    <row r="61" spans="2:16" ht="13.5" thickBot="1" x14ac:dyDescent="0.25">
      <c r="B61" s="46"/>
      <c r="C61" s="75" t="s">
        <v>18</v>
      </c>
      <c r="D61" s="74"/>
      <c r="E61" s="74"/>
      <c r="F61" s="74"/>
      <c r="G61" s="74"/>
      <c r="H61" s="74"/>
      <c r="I61" s="74"/>
      <c r="J61" s="73"/>
      <c r="K61" s="72"/>
      <c r="L61" s="71"/>
      <c r="M61" s="238"/>
      <c r="N61" s="239"/>
      <c r="O61" s="70"/>
      <c r="P61" s="44"/>
    </row>
    <row r="62" spans="2:16" ht="14.25" thickBot="1" x14ac:dyDescent="0.3">
      <c r="B62" s="46"/>
      <c r="C62" s="240" t="s">
        <v>113</v>
      </c>
      <c r="D62" s="241"/>
      <c r="E62" s="241"/>
      <c r="F62" s="241"/>
      <c r="G62" s="241"/>
      <c r="H62" s="241"/>
      <c r="I62" s="241"/>
      <c r="J62" s="241"/>
      <c r="K62" s="241"/>
      <c r="L62" s="241"/>
      <c r="M62" s="241"/>
      <c r="N62" s="242"/>
      <c r="O62" s="69"/>
      <c r="P62" s="44"/>
    </row>
    <row r="63" spans="2:16" ht="13.5" thickBot="1" x14ac:dyDescent="0.25">
      <c r="B63" s="46"/>
      <c r="C63" s="54"/>
      <c r="O63" s="52"/>
      <c r="P63" s="44"/>
    </row>
    <row r="64" spans="2:16" ht="13.5" thickBot="1" x14ac:dyDescent="0.25">
      <c r="B64" s="46"/>
      <c r="C64" s="243" t="s">
        <v>112</v>
      </c>
      <c r="D64" s="244"/>
      <c r="E64" s="244"/>
      <c r="F64" s="244"/>
      <c r="G64" s="244"/>
      <c r="H64" s="244"/>
      <c r="I64" s="244"/>
      <c r="J64" s="244"/>
      <c r="K64" s="244"/>
      <c r="L64" s="244"/>
      <c r="M64" s="244"/>
      <c r="N64" s="245"/>
      <c r="O64" s="68"/>
      <c r="P64" s="44"/>
    </row>
    <row r="65" spans="2:16" x14ac:dyDescent="0.2">
      <c r="B65" s="46"/>
      <c r="C65" s="67"/>
      <c r="D65" s="66"/>
      <c r="E65" s="66"/>
      <c r="F65" s="66"/>
      <c r="G65" s="66"/>
      <c r="H65" s="66"/>
      <c r="I65" s="66"/>
      <c r="J65" s="66"/>
      <c r="K65" s="66"/>
      <c r="L65" s="66"/>
      <c r="M65" s="66"/>
      <c r="N65" s="66"/>
      <c r="O65" s="65"/>
      <c r="P65" s="44"/>
    </row>
    <row r="66" spans="2:16" x14ac:dyDescent="0.2">
      <c r="B66" s="46"/>
      <c r="C66" s="54"/>
      <c r="O66" s="52"/>
      <c r="P66" s="44"/>
    </row>
    <row r="67" spans="2:16" x14ac:dyDescent="0.2">
      <c r="B67" s="46"/>
      <c r="C67" s="54"/>
      <c r="O67" s="52"/>
      <c r="P67" s="44"/>
    </row>
    <row r="68" spans="2:16" x14ac:dyDescent="0.2">
      <c r="B68" s="46"/>
      <c r="C68" s="54"/>
      <c r="H68" s="56" t="s">
        <v>108</v>
      </c>
      <c r="I68" s="56"/>
      <c r="J68" s="56"/>
      <c r="K68" s="56"/>
      <c r="O68" s="52"/>
      <c r="P68" s="44"/>
    </row>
    <row r="69" spans="2:16" ht="13.5" x14ac:dyDescent="0.25">
      <c r="B69" s="46"/>
      <c r="C69" s="64"/>
      <c r="D69" s="63"/>
      <c r="E69" s="63"/>
      <c r="F69" s="63"/>
      <c r="G69" s="63"/>
      <c r="H69" s="56" t="s">
        <v>107</v>
      </c>
      <c r="I69" s="63"/>
      <c r="J69" s="63"/>
      <c r="K69" s="63"/>
      <c r="L69" s="63"/>
      <c r="M69" s="63"/>
      <c r="N69" s="63"/>
      <c r="O69" s="62"/>
      <c r="P69" s="44"/>
    </row>
    <row r="70" spans="2:16" ht="13.5" x14ac:dyDescent="0.25">
      <c r="B70" s="46"/>
      <c r="C70" s="64"/>
      <c r="D70" s="63"/>
      <c r="E70" s="63"/>
      <c r="F70" s="63"/>
      <c r="G70" s="63"/>
      <c r="H70" s="56" t="s">
        <v>111</v>
      </c>
      <c r="K70" s="63"/>
      <c r="L70" s="63"/>
      <c r="M70" s="63"/>
      <c r="N70" s="63"/>
      <c r="O70" s="62"/>
      <c r="P70" s="44"/>
    </row>
    <row r="71" spans="2:16" x14ac:dyDescent="0.2">
      <c r="B71" s="46"/>
      <c r="C71" s="57"/>
      <c r="D71" s="50"/>
      <c r="E71" s="50"/>
      <c r="F71" s="50"/>
      <c r="G71" s="50"/>
      <c r="H71" s="56" t="s">
        <v>105</v>
      </c>
      <c r="I71" s="50"/>
      <c r="J71" s="50"/>
      <c r="K71" s="50"/>
      <c r="L71" s="50"/>
      <c r="M71" s="50"/>
      <c r="N71" s="50"/>
      <c r="O71" s="49"/>
      <c r="P71" s="44"/>
    </row>
    <row r="72" spans="2:16" x14ac:dyDescent="0.2">
      <c r="B72" s="46"/>
      <c r="C72" s="54"/>
      <c r="H72" s="40" t="s">
        <v>110</v>
      </c>
      <c r="O72" s="52"/>
      <c r="P72" s="44"/>
    </row>
    <row r="73" spans="2:16" ht="13.5" x14ac:dyDescent="0.25">
      <c r="B73" s="46"/>
      <c r="C73" s="61" t="s">
        <v>109</v>
      </c>
      <c r="D73" s="60"/>
      <c r="E73" s="60"/>
      <c r="F73" s="60"/>
      <c r="G73" s="60"/>
      <c r="H73" s="60"/>
      <c r="I73" s="60"/>
      <c r="J73" s="60"/>
      <c r="K73" s="60"/>
      <c r="L73" s="60"/>
      <c r="M73" s="60"/>
      <c r="N73" s="60"/>
      <c r="O73" s="59"/>
      <c r="P73" s="44"/>
    </row>
    <row r="74" spans="2:16" x14ac:dyDescent="0.2">
      <c r="B74" s="46"/>
      <c r="C74" s="231"/>
      <c r="D74" s="232"/>
      <c r="E74" s="232"/>
      <c r="F74" s="232"/>
      <c r="G74" s="232"/>
      <c r="H74" s="232"/>
      <c r="I74" s="232"/>
      <c r="J74" s="232"/>
      <c r="K74" s="232"/>
      <c r="L74" s="232"/>
      <c r="M74" s="232"/>
      <c r="N74" s="232"/>
      <c r="O74" s="233"/>
      <c r="P74" s="44"/>
    </row>
    <row r="75" spans="2:16" x14ac:dyDescent="0.2">
      <c r="B75" s="46"/>
      <c r="C75" s="231"/>
      <c r="D75" s="232"/>
      <c r="E75" s="232"/>
      <c r="F75" s="232"/>
      <c r="G75" s="232"/>
      <c r="H75" s="232"/>
      <c r="I75" s="232"/>
      <c r="J75" s="232"/>
      <c r="K75" s="232"/>
      <c r="L75" s="232"/>
      <c r="M75" s="232"/>
      <c r="N75" s="232"/>
      <c r="O75" s="233"/>
      <c r="P75" s="44"/>
    </row>
    <row r="76" spans="2:16" x14ac:dyDescent="0.2">
      <c r="B76" s="46"/>
      <c r="C76" s="57"/>
      <c r="D76" s="50"/>
      <c r="E76" s="50"/>
      <c r="F76" s="50"/>
      <c r="G76" s="50"/>
      <c r="H76" s="50"/>
      <c r="I76" s="50"/>
      <c r="J76" s="50"/>
      <c r="K76" s="50"/>
      <c r="L76" s="50"/>
      <c r="M76" s="50"/>
      <c r="N76" s="50"/>
      <c r="O76" s="49"/>
      <c r="P76" s="44"/>
    </row>
    <row r="77" spans="2:16" x14ac:dyDescent="0.2">
      <c r="B77" s="46"/>
      <c r="C77" s="58" t="s">
        <v>155</v>
      </c>
      <c r="D77" s="50"/>
      <c r="E77" s="50"/>
      <c r="F77" s="50"/>
      <c r="G77" s="50"/>
      <c r="H77" s="50"/>
      <c r="I77" s="50"/>
      <c r="J77" s="50"/>
      <c r="K77" s="50"/>
      <c r="L77" s="50"/>
      <c r="M77" s="50"/>
      <c r="N77" s="50"/>
      <c r="O77" s="49"/>
      <c r="P77" s="44"/>
    </row>
    <row r="78" spans="2:16" x14ac:dyDescent="0.2">
      <c r="B78" s="46"/>
      <c r="C78" s="58"/>
      <c r="D78" s="50"/>
      <c r="E78" s="50"/>
      <c r="F78" s="50"/>
      <c r="G78" s="50"/>
      <c r="H78" s="50"/>
      <c r="I78" s="50"/>
      <c r="J78" s="50"/>
      <c r="K78" s="50"/>
      <c r="L78" s="50"/>
      <c r="M78" s="50"/>
      <c r="N78" s="50"/>
      <c r="O78" s="49"/>
      <c r="P78" s="44"/>
    </row>
    <row r="79" spans="2:16" ht="12.75" customHeight="1" x14ac:dyDescent="0.2">
      <c r="B79" s="46"/>
      <c r="C79" s="228" t="s">
        <v>156</v>
      </c>
      <c r="D79" s="229"/>
      <c r="E79" s="229"/>
      <c r="F79" s="229"/>
      <c r="G79" s="229"/>
      <c r="H79" s="229"/>
      <c r="I79" s="229"/>
      <c r="J79" s="229"/>
      <c r="K79" s="229"/>
      <c r="L79" s="229"/>
      <c r="M79" s="229"/>
      <c r="N79" s="229"/>
      <c r="O79" s="230"/>
      <c r="P79" s="44"/>
    </row>
    <row r="80" spans="2:16" x14ac:dyDescent="0.2">
      <c r="B80" s="46"/>
      <c r="C80" s="228"/>
      <c r="D80" s="229"/>
      <c r="E80" s="229"/>
      <c r="F80" s="229"/>
      <c r="G80" s="229"/>
      <c r="H80" s="229"/>
      <c r="I80" s="229"/>
      <c r="J80" s="229"/>
      <c r="K80" s="229"/>
      <c r="L80" s="229"/>
      <c r="M80" s="229"/>
      <c r="N80" s="229"/>
      <c r="O80" s="230"/>
      <c r="P80" s="44"/>
    </row>
    <row r="81" spans="2:16" x14ac:dyDescent="0.2">
      <c r="B81" s="46"/>
      <c r="C81" s="131"/>
      <c r="D81" s="132"/>
      <c r="E81" s="132"/>
      <c r="F81" s="132"/>
      <c r="G81" s="132"/>
      <c r="H81" s="132"/>
      <c r="I81" s="132"/>
      <c r="J81" s="132"/>
      <c r="K81" s="132"/>
      <c r="L81" s="132"/>
      <c r="M81" s="132"/>
      <c r="N81" s="132"/>
      <c r="O81" s="133"/>
      <c r="P81" s="44"/>
    </row>
    <row r="82" spans="2:16" ht="12.95" customHeight="1" x14ac:dyDescent="0.2">
      <c r="B82" s="46"/>
      <c r="C82" s="228" t="s">
        <v>157</v>
      </c>
      <c r="D82" s="229"/>
      <c r="E82" s="229"/>
      <c r="F82" s="229"/>
      <c r="G82" s="229"/>
      <c r="H82" s="229"/>
      <c r="I82" s="229"/>
      <c r="J82" s="229"/>
      <c r="K82" s="229"/>
      <c r="L82" s="229"/>
      <c r="M82" s="229"/>
      <c r="N82" s="229"/>
      <c r="O82" s="230"/>
      <c r="P82" s="44"/>
    </row>
    <row r="83" spans="2:16" x14ac:dyDescent="0.2">
      <c r="B83" s="46"/>
      <c r="C83" s="228"/>
      <c r="D83" s="229"/>
      <c r="E83" s="229"/>
      <c r="F83" s="229"/>
      <c r="G83" s="229"/>
      <c r="H83" s="229"/>
      <c r="I83" s="229"/>
      <c r="J83" s="229"/>
      <c r="K83" s="229"/>
      <c r="L83" s="229"/>
      <c r="M83" s="229"/>
      <c r="N83" s="229"/>
      <c r="O83" s="230"/>
      <c r="P83" s="44"/>
    </row>
    <row r="84" spans="2:16" x14ac:dyDescent="0.2">
      <c r="B84" s="46"/>
      <c r="C84" s="57"/>
      <c r="D84" s="50"/>
      <c r="E84" s="50"/>
      <c r="F84" s="50"/>
      <c r="G84" s="50"/>
      <c r="H84" s="50"/>
      <c r="I84" s="50"/>
      <c r="J84" s="50"/>
      <c r="K84" s="50"/>
      <c r="L84" s="50"/>
      <c r="M84" s="50"/>
      <c r="N84" s="50"/>
      <c r="O84" s="49"/>
      <c r="P84" s="44"/>
    </row>
    <row r="85" spans="2:16" x14ac:dyDescent="0.2">
      <c r="B85" s="46"/>
      <c r="C85" s="54"/>
      <c r="H85" s="56" t="s">
        <v>108</v>
      </c>
      <c r="O85" s="52"/>
      <c r="P85" s="44"/>
    </row>
    <row r="86" spans="2:16" x14ac:dyDescent="0.2">
      <c r="B86" s="46"/>
      <c r="C86" s="54"/>
      <c r="H86" s="40" t="s">
        <v>107</v>
      </c>
      <c r="I86" s="55"/>
      <c r="J86" s="55"/>
      <c r="K86" s="55"/>
      <c r="O86" s="52"/>
      <c r="P86" s="44"/>
    </row>
    <row r="87" spans="2:16" x14ac:dyDescent="0.2">
      <c r="B87" s="46"/>
      <c r="C87" s="54"/>
      <c r="H87" s="40" t="s">
        <v>106</v>
      </c>
      <c r="I87" s="53"/>
      <c r="J87" s="53"/>
      <c r="K87" s="53"/>
      <c r="O87" s="52"/>
      <c r="P87" s="44"/>
    </row>
    <row r="88" spans="2:16" x14ac:dyDescent="0.2">
      <c r="B88" s="46"/>
      <c r="C88" s="51"/>
      <c r="D88" s="50"/>
      <c r="E88" s="50"/>
      <c r="F88" s="50"/>
      <c r="G88" s="50"/>
      <c r="H88" s="40" t="s">
        <v>105</v>
      </c>
      <c r="L88" s="50"/>
      <c r="M88" s="50"/>
      <c r="N88" s="50"/>
      <c r="O88" s="49"/>
      <c r="P88" s="44"/>
    </row>
    <row r="89" spans="2:16" ht="17.25" customHeight="1" x14ac:dyDescent="0.25">
      <c r="B89" s="46"/>
      <c r="C89" s="48"/>
      <c r="D89" s="47"/>
      <c r="E89" s="47"/>
      <c r="K89" s="220"/>
      <c r="L89" s="220"/>
      <c r="M89" s="220"/>
      <c r="N89" s="220"/>
      <c r="O89" s="221"/>
      <c r="P89" s="44"/>
    </row>
    <row r="90" spans="2:16" ht="18.75" customHeight="1" thickBot="1" x14ac:dyDescent="0.25">
      <c r="B90" s="46"/>
      <c r="C90" s="224"/>
      <c r="D90" s="225"/>
      <c r="E90" s="225"/>
      <c r="F90" s="45"/>
      <c r="G90" s="45"/>
      <c r="H90" s="45"/>
      <c r="I90" s="45"/>
      <c r="J90" s="45"/>
      <c r="K90" s="222"/>
      <c r="L90" s="222"/>
      <c r="M90" s="222"/>
      <c r="N90" s="222"/>
      <c r="O90" s="223"/>
      <c r="P90" s="44"/>
    </row>
    <row r="91" spans="2:16" ht="13.5" thickBot="1" x14ac:dyDescent="0.25">
      <c r="B91" s="43"/>
      <c r="C91" s="42"/>
      <c r="D91" s="42"/>
      <c r="E91" s="42"/>
      <c r="F91" s="42"/>
      <c r="G91" s="42"/>
      <c r="H91" s="42"/>
      <c r="I91" s="42"/>
      <c r="J91" s="42"/>
      <c r="K91" s="42"/>
      <c r="L91" s="42"/>
      <c r="M91" s="42"/>
      <c r="N91" s="42"/>
      <c r="O91" s="42"/>
      <c r="P91" s="41"/>
    </row>
    <row r="92" spans="2:16" ht="13.5" thickTop="1" x14ac:dyDescent="0.2"/>
  </sheetData>
  <mergeCells count="77">
    <mergeCell ref="J26:K26"/>
    <mergeCell ref="M26:N26"/>
    <mergeCell ref="M8:M10"/>
    <mergeCell ref="N8:N10"/>
    <mergeCell ref="D10:K10"/>
    <mergeCell ref="D8:K9"/>
    <mergeCell ref="M20:N20"/>
    <mergeCell ref="C18:O18"/>
    <mergeCell ref="O8:O10"/>
    <mergeCell ref="M25:N25"/>
    <mergeCell ref="D21:L21"/>
    <mergeCell ref="C22:O24"/>
    <mergeCell ref="C26:G26"/>
    <mergeCell ref="H26:I26"/>
    <mergeCell ref="L4:O5"/>
    <mergeCell ref="M6:O7"/>
    <mergeCell ref="D7:K7"/>
    <mergeCell ref="L8:L10"/>
    <mergeCell ref="C33:J33"/>
    <mergeCell ref="M33:N33"/>
    <mergeCell ref="M21:N21"/>
    <mergeCell ref="C25:G25"/>
    <mergeCell ref="H25:I25"/>
    <mergeCell ref="C4:C10"/>
    <mergeCell ref="D4:K4"/>
    <mergeCell ref="D5:K5"/>
    <mergeCell ref="D6:K6"/>
    <mergeCell ref="L6:L7"/>
    <mergeCell ref="D20:L20"/>
    <mergeCell ref="J25:K25"/>
    <mergeCell ref="C29:N29"/>
    <mergeCell ref="C37:O39"/>
    <mergeCell ref="C44:O46"/>
    <mergeCell ref="M27:N27"/>
    <mergeCell ref="C35:J35"/>
    <mergeCell ref="M35:N35"/>
    <mergeCell ref="C34:J34"/>
    <mergeCell ref="C30:O32"/>
    <mergeCell ref="C36:N36"/>
    <mergeCell ref="M34:N34"/>
    <mergeCell ref="C28:G28"/>
    <mergeCell ref="H28:I28"/>
    <mergeCell ref="J28:K28"/>
    <mergeCell ref="M28:N28"/>
    <mergeCell ref="M42:N42"/>
    <mergeCell ref="C43:N43"/>
    <mergeCell ref="M58:N58"/>
    <mergeCell ref="M50:N50"/>
    <mergeCell ref="C40:I40"/>
    <mergeCell ref="M40:N40"/>
    <mergeCell ref="C41:I41"/>
    <mergeCell ref="M41:N41"/>
    <mergeCell ref="C42:I42"/>
    <mergeCell ref="C51:I51"/>
    <mergeCell ref="M51:N51"/>
    <mergeCell ref="C52:N52"/>
    <mergeCell ref="C55:O57"/>
    <mergeCell ref="C47:I47"/>
    <mergeCell ref="M47:N47"/>
    <mergeCell ref="M48:N48"/>
    <mergeCell ref="M49:N49"/>
    <mergeCell ref="B2:P2"/>
    <mergeCell ref="K89:O90"/>
    <mergeCell ref="C90:E90"/>
    <mergeCell ref="C14:F14"/>
    <mergeCell ref="C79:O80"/>
    <mergeCell ref="C74:O74"/>
    <mergeCell ref="C75:O75"/>
    <mergeCell ref="C59:I59"/>
    <mergeCell ref="M59:N59"/>
    <mergeCell ref="M60:N60"/>
    <mergeCell ref="M61:N61"/>
    <mergeCell ref="C62:N62"/>
    <mergeCell ref="C64:N64"/>
    <mergeCell ref="C82:O83"/>
    <mergeCell ref="C54:N54"/>
    <mergeCell ref="C58:I58"/>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ECONÓMICA(Proponente)</vt:lpstr>
      <vt:lpstr>INDICAR CÓDIGO DEL ITEM DE PAGO</vt:lpstr>
      <vt:lpstr>'PRESUPUESTO OFICIAL (Entidad)'!_Hlk108161668</vt:lpstr>
      <vt:lpstr>'INDICAR CÓDIGO DEL ITEM DE PAGO'!Área_de_impresión</vt:lpstr>
      <vt:lpstr>'PRESUPUESTO OFICIAL (Entidad)'!Área_de_impresión</vt:lpstr>
      <vt:lpstr>'PRESUPUESTO OFICIAL (Entidad)'!Títulos_a_imprimir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Adolfo Uribe Mejia</dc:creator>
  <cp:lastModifiedBy>Gustavo Adolfo Uribe Mejia</cp:lastModifiedBy>
  <cp:lastPrinted>2022-10-20T20:05:10Z</cp:lastPrinted>
  <dcterms:created xsi:type="dcterms:W3CDTF">2022-07-11T20:00:33Z</dcterms:created>
  <dcterms:modified xsi:type="dcterms:W3CDTF">2022-10-20T20:05:23Z</dcterms:modified>
</cp:coreProperties>
</file>