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f1fbfdc23349e50/Alcaldia de Engativa/ESTUDIOS PREVIOS/INTERVENTORIA MANTENIMIENTO EDIFICIO CALE/"/>
    </mc:Choice>
  </mc:AlternateContent>
  <xr:revisionPtr revIDLastSave="8" documentId="14_{159C5EFF-8679-419B-8BB9-C1A9D0C73AFC}" xr6:coauthVersionLast="47" xr6:coauthVersionMax="47" xr10:uidLastSave="{238DE32A-3A01-42EB-A1FE-A72D998CDC6F}"/>
  <bookViews>
    <workbookView xWindow="23880" yWindow="-120" windowWidth="29040" windowHeight="15840" tabRatio="804" xr2:uid="{00000000-000D-0000-FFFF-FFFF00000000}"/>
  </bookViews>
  <sheets>
    <sheet name="PROPUESTA ECONOMICA (2)" sheetId="6" r:id="rId1"/>
  </sheets>
  <definedNames>
    <definedName name="solver_adj" localSheetId="0" hidden="1">'PROPUESTA ECONOMICA (2)'!#REF!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 (2)'!#REF!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'PROPUESTA ECONOMICA (2)'!#REF!</definedName>
    <definedName name="solver_pre" localSheetId="0" hidden="1">0.000001</definedName>
    <definedName name="solver_rel1" localSheetId="0" hidden="1">3</definedName>
    <definedName name="solver_rhs1" localSheetId="0" hidden="1">700000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11970000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6" l="1"/>
  <c r="F12" i="6" l="1"/>
  <c r="F14" i="6" l="1"/>
  <c r="F13" i="6"/>
  <c r="F15" i="6" l="1"/>
  <c r="F17" i="6" s="1"/>
  <c r="F19" i="6" l="1"/>
  <c r="F20" i="6" s="1"/>
</calcChain>
</file>

<file path=xl/sharedStrings.xml><?xml version="1.0" encoding="utf-8"?>
<sst xmlns="http://schemas.openxmlformats.org/spreadsheetml/2006/main" count="23" uniqueCount="21">
  <si>
    <t>ESPECIALIDAD</t>
  </si>
  <si>
    <t>COSTO</t>
  </si>
  <si>
    <t>Director</t>
  </si>
  <si>
    <t>CONCURSO DE MERITOS No</t>
  </si>
  <si>
    <t>OBJETO:</t>
  </si>
  <si>
    <t>F.M</t>
  </si>
  <si>
    <t>PERSONAL PROFESIONAL (1)</t>
  </si>
  <si>
    <t>IVA</t>
  </si>
  <si>
    <t xml:space="preserve">VALOR TOTAL </t>
  </si>
  <si>
    <t>Basico</t>
  </si>
  <si>
    <t>Cant</t>
  </si>
  <si>
    <t>Dedicación mensual</t>
  </si>
  <si>
    <t>SUBTOTAL</t>
  </si>
  <si>
    <t>TOTAL COSTOS PERSONA (1)</t>
  </si>
  <si>
    <t xml:space="preserve">Residente </t>
  </si>
  <si>
    <t xml:space="preserve">PRESUPUESTO </t>
  </si>
  <si>
    <t>*Nota 1: los valores fueron establecidos teniendo en cuenta la tabla de honorario de la Secretaria Distrital de Gobierno para el personal, y la tabla de valores unitarios de IDU para los gastos administrativos.</t>
  </si>
  <si>
    <t>Tiempo estimado en meses: 5</t>
  </si>
  <si>
    <t xml:space="preserve">FACTOR MULTIPLICADOR PERSONAL </t>
  </si>
  <si>
    <t>Tecnologo  SST (Seguridad y Salud 
en el Trabajo</t>
  </si>
  <si>
    <t>REALIZAR LA INTERVENTORÍA TÉCNICA, LEGAL, ADMINISTRATIVA, FINANCIERA Y AMBIENTAL AL CONTRATO QUE TIENE POR OBJETO "REALIZAR LAS OBRAS DE ADECUACIÓN, REMODELACIÓN, MANTENIMIENTO DE LA INFRAESTRUCTURA FÍSICA Y SUMINISTRO E INSTALACIÓN DE MOBILIARIO, EQUIPOS Y ENSERES PARA EL EDIFICIO CENTRO ADMINISTRATIVO LOCAL (CALE) Y EDIFICACIONES DE PROPIEDAD O TENENCIA DEL FONDO DE DESARROLLO LOCAL DE ENGATIVÁ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</si>
</sst>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7" formatCode="_-* #,##0.00\ _p_t_a_-;\-* #,##0.00\ _p_t_a_-;_-* &quot;-&quot;??\ _p_t_a_-;_-@_-"/>
    <numFmt numFmtId="168" formatCode="_(&quot;$&quot;* #,##0_);_(&quot;$&quot;* \(#,##0\);_(&quot;$&quot;* &quot;-&quot;??_);_(@_)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(&quot;$&quot;\ * #,##0.00_);_(&quot;$&quot;\ * \(#,##0.00\);_(&quot;$&quot;\ * &quot;-&quot;??_);_(@_)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indexed="32"/>
      <name val="Arial Narrow"/>
      <family val="2"/>
    </font>
    <font>
      <sz val="12"/>
      <color indexed="32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color theme="1"/>
      <name val="Calibri"/>
      <family val="2"/>
      <scheme val="minor"/>
    </font>
    <font>
      <b/>
      <sz val="9"/>
      <color indexed="8"/>
      <name val="Arial"/>
      <family val="2"/>
    </font>
    <font>
      <sz val="10"/>
      <color indexed="8"/>
      <name val="MS Sans Serif"/>
      <family val="2"/>
    </font>
    <font>
      <sz val="11"/>
      <color rgb="FF000000"/>
      <name val="Calibri"/>
      <family val="2"/>
    </font>
    <font>
      <b/>
      <sz val="10"/>
      <color rgb="FF6C757D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4BD0FF"/>
        <bgColor indexed="64"/>
      </patternFill>
    </fill>
    <fill>
      <patternFill patternType="solid">
        <fgColor rgb="FF4BFF9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6">
    <xf numFmtId="0" fontId="0" fillId="0" borderId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1" fillId="0" borderId="0"/>
    <xf numFmtId="170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0" fontId="13" fillId="0" borderId="0"/>
    <xf numFmtId="0" fontId="2" fillId="0" borderId="0"/>
    <xf numFmtId="0" fontId="13" fillId="0" borderId="0"/>
    <xf numFmtId="41" fontId="2" fillId="0" borderId="0" applyFont="0" applyFill="0" applyBorder="0" applyAlignment="0" applyProtection="0"/>
    <xf numFmtId="0" fontId="13" fillId="0" borderId="0"/>
    <xf numFmtId="0" fontId="14" fillId="0" borderId="0"/>
    <xf numFmtId="171" fontId="1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</cellStyleXfs>
  <cellXfs count="51">
    <xf numFmtId="0" fontId="0" fillId="0" borderId="0" xfId="0"/>
    <xf numFmtId="0" fontId="3" fillId="0" borderId="0" xfId="0" applyFont="1"/>
    <xf numFmtId="0" fontId="7" fillId="0" borderId="1" xfId="0" applyFont="1" applyBorder="1"/>
    <xf numFmtId="9" fontId="7" fillId="0" borderId="2" xfId="5" applyFont="1" applyBorder="1" applyAlignment="1">
      <alignment horizontal="center"/>
    </xf>
    <xf numFmtId="9" fontId="3" fillId="0" borderId="0" xfId="5" applyFont="1"/>
    <xf numFmtId="165" fontId="5" fillId="0" borderId="2" xfId="3" applyFont="1" applyBorder="1" applyAlignment="1">
      <alignment horizontal="center"/>
    </xf>
    <xf numFmtId="165" fontId="3" fillId="0" borderId="0" xfId="3" applyFont="1"/>
    <xf numFmtId="164" fontId="7" fillId="0" borderId="2" xfId="1" applyFont="1" applyBorder="1" applyAlignment="1">
      <alignment horizontal="center"/>
    </xf>
    <xf numFmtId="164" fontId="3" fillId="0" borderId="0" xfId="1" applyFont="1" applyAlignment="1">
      <alignment horizontal="center"/>
    </xf>
    <xf numFmtId="1" fontId="7" fillId="0" borderId="2" xfId="0" applyNumberFormat="1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64" fontId="4" fillId="2" borderId="4" xfId="1" applyFont="1" applyFill="1" applyBorder="1" applyAlignment="1">
      <alignment horizontal="center"/>
    </xf>
    <xf numFmtId="165" fontId="4" fillId="2" borderId="5" xfId="3" applyFont="1" applyFill="1" applyBorder="1" applyAlignment="1">
      <alignment horizontal="center"/>
    </xf>
    <xf numFmtId="0" fontId="5" fillId="0" borderId="0" xfId="0" applyFont="1"/>
    <xf numFmtId="0" fontId="6" fillId="2" borderId="6" xfId="0" applyFont="1" applyFill="1" applyBorder="1" applyAlignment="1">
      <alignment vertical="center"/>
    </xf>
    <xf numFmtId="9" fontId="4" fillId="2" borderId="4" xfId="5" applyFont="1" applyFill="1" applyBorder="1" applyAlignment="1">
      <alignment horizont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9" fontId="10" fillId="3" borderId="8" xfId="5" applyFont="1" applyFill="1" applyBorder="1" applyAlignment="1">
      <alignment horizontal="center" vertical="center" wrapText="1"/>
    </xf>
    <xf numFmtId="164" fontId="10" fillId="3" borderId="8" xfId="1" applyFont="1" applyFill="1" applyBorder="1" applyAlignment="1">
      <alignment horizontal="center" vertical="center" wrapText="1"/>
    </xf>
    <xf numFmtId="165" fontId="10" fillId="3" borderId="9" xfId="3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/>
    </xf>
    <xf numFmtId="168" fontId="7" fillId="0" borderId="2" xfId="3" applyNumberFormat="1" applyFont="1" applyBorder="1" applyAlignment="1">
      <alignment horizontal="center"/>
    </xf>
    <xf numFmtId="3" fontId="4" fillId="2" borderId="6" xfId="3" applyNumberFormat="1" applyFont="1" applyFill="1" applyBorder="1" applyAlignment="1">
      <alignment horizontal="right" vertical="center" wrapText="1"/>
    </xf>
    <xf numFmtId="3" fontId="3" fillId="0" borderId="10" xfId="0" applyNumberFormat="1" applyFont="1" applyBorder="1" applyAlignment="1">
      <alignment horizontal="center"/>
    </xf>
    <xf numFmtId="0" fontId="9" fillId="0" borderId="6" xfId="0" applyFont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6" fillId="2" borderId="7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1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9" xfId="0" applyFont="1" applyFill="1" applyBorder="1" applyAlignment="1">
      <alignment vertical="center" wrapText="1"/>
    </xf>
    <xf numFmtId="3" fontId="4" fillId="2" borderId="8" xfId="0" applyNumberFormat="1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right" vertical="center" wrapText="1"/>
    </xf>
    <xf numFmtId="3" fontId="15" fillId="0" borderId="0" xfId="0" applyNumberFormat="1" applyFont="1"/>
  </cellXfs>
  <cellStyles count="26">
    <cellStyle name="Millares" xfId="1" builtinId="3"/>
    <cellStyle name="Millares [0] 2" xfId="2" xr:uid="{00000000-0005-0000-0000-000001000000}"/>
    <cellStyle name="Millares [0] 2 2" xfId="19" xr:uid="{EACD30D2-7A95-48FF-8185-D19FF3349EB4}"/>
    <cellStyle name="Millares 3" xfId="12" xr:uid="{2329BF97-429B-4C24-94BC-848CEBE9DF71}"/>
    <cellStyle name="Millares 8" xfId="15" xr:uid="{FA73B9B7-F88A-4BDA-998C-420FFF0512AE}"/>
    <cellStyle name="Moneda" xfId="3" builtinId="4"/>
    <cellStyle name="Moneda [0] 2" xfId="8" xr:uid="{7528AAC4-65D3-4A03-9391-83950750E6DB}"/>
    <cellStyle name="Moneda 2" xfId="7" xr:uid="{CBD0B7D9-7003-4593-9481-C2D725A56182}"/>
    <cellStyle name="Moneda 3" xfId="11" xr:uid="{32345A1F-8C25-479B-A582-9079A223FDD5}"/>
    <cellStyle name="Moneda 4" xfId="10" xr:uid="{3064A8B2-7DD7-4D0A-8F96-B25A568FC488}"/>
    <cellStyle name="Moneda 5" xfId="13" xr:uid="{39985B3B-F469-42B3-8F95-775684D47B97}"/>
    <cellStyle name="Moneda 6" xfId="22" xr:uid="{DF0B1E16-09EC-4FF8-A11B-C9CBD72CA334}"/>
    <cellStyle name="Normal" xfId="0" builtinId="0"/>
    <cellStyle name="Normal 17" xfId="21" xr:uid="{77FF7A31-DE92-431C-A4B2-90215F2E6AC6}"/>
    <cellStyle name="Normal 2" xfId="4" xr:uid="{00000000-0005-0000-0000-000004000000}"/>
    <cellStyle name="Normal 2 2" xfId="16" xr:uid="{2F856C6A-1314-4F9E-A3C2-D01BAC2D5CF0}"/>
    <cellStyle name="Normal 3" xfId="6" xr:uid="{29694D20-282B-4F1F-A94B-BF580DD653A5}"/>
    <cellStyle name="Normal 3 2" xfId="17" xr:uid="{0D7B4C28-1709-43C1-A047-00E0B101CD71}"/>
    <cellStyle name="Normal 4" xfId="20" xr:uid="{5709378C-FFFE-4DB3-A708-D02BC1898EE6}"/>
    <cellStyle name="Normal 5" xfId="23" xr:uid="{E536A5B8-B4BD-4C69-B56C-DE69939D95D9}"/>
    <cellStyle name="Normal 6" xfId="18" xr:uid="{0CB39791-C6DD-490C-8E78-425D1FFB61D1}"/>
    <cellStyle name="Normal 7" xfId="24" xr:uid="{0C4F3D76-9442-4AD1-AA73-07CD0D789E3C}"/>
    <cellStyle name="Normal 8" xfId="25" xr:uid="{5C3D1742-F740-4998-A751-0666A5FF16DD}"/>
    <cellStyle name="Normal 9" xfId="14" xr:uid="{0702D835-B415-4C17-B004-DFF3F9BAE84E}"/>
    <cellStyle name="Porcentaje" xfId="5" builtinId="5"/>
    <cellStyle name="Porcentaje 2" xfId="9" xr:uid="{1F263001-4B18-4DA3-B9BD-D86284B252F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showGridLines="0" tabSelected="1" view="pageBreakPreview" topLeftCell="A8" zoomScale="148" zoomScaleNormal="84" zoomScaleSheetLayoutView="90" workbookViewId="0">
      <selection activeCell="B8" sqref="B8:F8"/>
    </sheetView>
  </sheetViews>
  <sheetFormatPr baseColWidth="10" defaultRowHeight="16.5" x14ac:dyDescent="0.3"/>
  <cols>
    <col min="1" max="1" width="47.5703125" style="1" customWidth="1"/>
    <col min="2" max="2" width="9.7109375" style="1" customWidth="1"/>
    <col min="3" max="3" width="16.28515625" style="1" customWidth="1"/>
    <col min="4" max="4" width="11.28515625" style="4" customWidth="1"/>
    <col min="5" max="5" width="7.85546875" style="8" customWidth="1"/>
    <col min="6" max="6" width="18.5703125" style="6" customWidth="1"/>
    <col min="7" max="16384" width="11.42578125" style="1"/>
  </cols>
  <sheetData>
    <row r="1" spans="1:9" ht="16.5" customHeight="1" x14ac:dyDescent="0.3">
      <c r="A1" s="32" t="s">
        <v>20</v>
      </c>
      <c r="B1" s="33"/>
      <c r="C1" s="33"/>
      <c r="D1" s="33"/>
      <c r="E1" s="33"/>
      <c r="F1" s="34"/>
    </row>
    <row r="2" spans="1:9" x14ac:dyDescent="0.3">
      <c r="A2" s="35"/>
      <c r="B2" s="36"/>
      <c r="C2" s="36"/>
      <c r="D2" s="36"/>
      <c r="E2" s="36"/>
      <c r="F2" s="37"/>
    </row>
    <row r="3" spans="1:9" x14ac:dyDescent="0.3">
      <c r="A3" s="35"/>
      <c r="B3" s="36"/>
      <c r="C3" s="36"/>
      <c r="D3" s="36"/>
      <c r="E3" s="36"/>
      <c r="F3" s="37"/>
    </row>
    <row r="4" spans="1:9" x14ac:dyDescent="0.3">
      <c r="A4" s="38"/>
      <c r="B4" s="39"/>
      <c r="C4" s="39"/>
      <c r="D4" s="39"/>
      <c r="E4" s="39"/>
      <c r="F4" s="40"/>
    </row>
    <row r="5" spans="1:9" ht="20.25" x14ac:dyDescent="0.3">
      <c r="A5" s="45" t="s">
        <v>3</v>
      </c>
      <c r="B5" s="45"/>
      <c r="C5" s="45"/>
      <c r="D5" s="45"/>
      <c r="E5" s="45"/>
      <c r="F5" s="45"/>
    </row>
    <row r="6" spans="1:9" x14ac:dyDescent="0.3">
      <c r="A6" s="46" t="s">
        <v>15</v>
      </c>
      <c r="B6" s="46"/>
      <c r="C6" s="46"/>
      <c r="D6" s="46"/>
      <c r="E6" s="46"/>
      <c r="F6" s="46"/>
    </row>
    <row r="7" spans="1:9" x14ac:dyDescent="0.3">
      <c r="A7" s="21" t="s">
        <v>17</v>
      </c>
      <c r="B7" s="43"/>
      <c r="C7" s="43"/>
      <c r="D7" s="43"/>
      <c r="E7" s="43"/>
      <c r="F7" s="44"/>
    </row>
    <row r="8" spans="1:9" ht="130.5" customHeight="1" x14ac:dyDescent="0.3">
      <c r="A8" s="25" t="s">
        <v>4</v>
      </c>
      <c r="B8" s="41" t="s">
        <v>20</v>
      </c>
      <c r="C8" s="41"/>
      <c r="D8" s="41"/>
      <c r="E8" s="41"/>
      <c r="F8" s="42"/>
    </row>
    <row r="9" spans="1:9" ht="18" x14ac:dyDescent="0.3">
      <c r="A9" s="16"/>
      <c r="B9" s="17"/>
      <c r="C9" s="17"/>
      <c r="D9" s="18"/>
      <c r="E9" s="19"/>
      <c r="F9" s="20"/>
    </row>
    <row r="10" spans="1:9" s="13" customFormat="1" ht="31.5" x14ac:dyDescent="0.25">
      <c r="A10" s="10" t="s">
        <v>0</v>
      </c>
      <c r="B10" s="10" t="s">
        <v>10</v>
      </c>
      <c r="C10" s="10" t="s">
        <v>9</v>
      </c>
      <c r="D10" s="15" t="s">
        <v>11</v>
      </c>
      <c r="E10" s="11" t="s">
        <v>5</v>
      </c>
      <c r="F10" s="12" t="s">
        <v>1</v>
      </c>
    </row>
    <row r="11" spans="1:9" s="13" customFormat="1" ht="15.75" x14ac:dyDescent="0.25">
      <c r="A11" s="14" t="s">
        <v>6</v>
      </c>
      <c r="B11" s="14"/>
      <c r="C11" s="14"/>
      <c r="D11" s="14"/>
      <c r="E11" s="14"/>
      <c r="F11" s="14"/>
    </row>
    <row r="12" spans="1:9" x14ac:dyDescent="0.3">
      <c r="A12" s="2" t="s">
        <v>2</v>
      </c>
      <c r="B12" s="9">
        <v>5</v>
      </c>
      <c r="C12" s="5">
        <v>4237000</v>
      </c>
      <c r="D12" s="3">
        <v>0.1</v>
      </c>
      <c r="E12" s="7">
        <v>1</v>
      </c>
      <c r="F12" s="22">
        <f>+B12*C12*D12*E12</f>
        <v>2118500</v>
      </c>
    </row>
    <row r="13" spans="1:9" x14ac:dyDescent="0.3">
      <c r="A13" s="2" t="s">
        <v>14</v>
      </c>
      <c r="B13" s="9">
        <v>5</v>
      </c>
      <c r="C13" s="5">
        <v>3998000</v>
      </c>
      <c r="D13" s="3">
        <v>1</v>
      </c>
      <c r="E13" s="7">
        <v>1</v>
      </c>
      <c r="F13" s="22">
        <f t="shared" ref="F13:F14" si="0">+B13*C13*D13*E13</f>
        <v>19990000</v>
      </c>
    </row>
    <row r="14" spans="1:9" x14ac:dyDescent="0.3">
      <c r="A14" s="2" t="s">
        <v>19</v>
      </c>
      <c r="B14" s="9">
        <v>5</v>
      </c>
      <c r="C14" s="5">
        <v>2591000</v>
      </c>
      <c r="D14" s="3">
        <v>0.2</v>
      </c>
      <c r="E14" s="7">
        <v>1</v>
      </c>
      <c r="F14" s="22">
        <f t="shared" si="0"/>
        <v>2591000</v>
      </c>
      <c r="I14" s="50"/>
    </row>
    <row r="15" spans="1:9" s="13" customFormat="1" ht="15.75" x14ac:dyDescent="0.25">
      <c r="A15" s="27" t="s">
        <v>13</v>
      </c>
      <c r="B15" s="28"/>
      <c r="C15" s="28"/>
      <c r="D15" s="28"/>
      <c r="E15" s="28"/>
      <c r="F15" s="23">
        <f>SUM(F12:F14)</f>
        <v>24699500</v>
      </c>
    </row>
    <row r="16" spans="1:9" s="13" customFormat="1" ht="15.75" x14ac:dyDescent="0.25">
      <c r="A16" s="49" t="s">
        <v>18</v>
      </c>
      <c r="B16" s="49"/>
      <c r="C16" s="49"/>
      <c r="D16" s="49"/>
      <c r="E16" s="49"/>
      <c r="F16" s="47">
        <v>2.0327000000000002</v>
      </c>
    </row>
    <row r="17" spans="1:7" s="13" customFormat="1" ht="15.75" x14ac:dyDescent="0.25">
      <c r="A17" s="49" t="s">
        <v>13</v>
      </c>
      <c r="B17" s="49"/>
      <c r="C17" s="49"/>
      <c r="D17" s="49"/>
      <c r="E17" s="49"/>
      <c r="F17" s="48">
        <f>F15*F16</f>
        <v>50206673.650000006</v>
      </c>
    </row>
    <row r="18" spans="1:7" s="13" customFormat="1" ht="15.75" x14ac:dyDescent="0.25">
      <c r="A18" s="27" t="s">
        <v>12</v>
      </c>
      <c r="B18" s="28"/>
      <c r="C18" s="28"/>
      <c r="D18" s="28"/>
      <c r="E18" s="29"/>
      <c r="F18" s="23">
        <f>SUM(F17)</f>
        <v>50206673.650000006</v>
      </c>
    </row>
    <row r="19" spans="1:7" x14ac:dyDescent="0.3">
      <c r="A19" s="30" t="s">
        <v>7</v>
      </c>
      <c r="B19" s="31"/>
      <c r="C19" s="31"/>
      <c r="D19" s="31"/>
      <c r="E19" s="31"/>
      <c r="F19" s="23">
        <f>+F18*0.19</f>
        <v>9539267.9935000017</v>
      </c>
    </row>
    <row r="20" spans="1:7" x14ac:dyDescent="0.3">
      <c r="A20" s="27" t="s">
        <v>8</v>
      </c>
      <c r="B20" s="28"/>
      <c r="C20" s="28"/>
      <c r="D20" s="28"/>
      <c r="E20" s="28"/>
      <c r="F20" s="23">
        <f>+F18+F19</f>
        <v>59745941.643500008</v>
      </c>
      <c r="G20" s="24"/>
    </row>
    <row r="21" spans="1:7" ht="37.5" customHeight="1" x14ac:dyDescent="0.3">
      <c r="A21" s="26" t="s">
        <v>16</v>
      </c>
      <c r="B21" s="26"/>
      <c r="C21" s="26"/>
      <c r="D21" s="26"/>
      <c r="E21" s="26"/>
      <c r="F21" s="26"/>
    </row>
  </sheetData>
  <mergeCells count="12">
    <mergeCell ref="A1:F4"/>
    <mergeCell ref="B8:F8"/>
    <mergeCell ref="A15:E15"/>
    <mergeCell ref="B7:F7"/>
    <mergeCell ref="A5:F5"/>
    <mergeCell ref="A6:F6"/>
    <mergeCell ref="A17:E17"/>
    <mergeCell ref="A16:E16"/>
    <mergeCell ref="A21:F21"/>
    <mergeCell ref="A18:E18"/>
    <mergeCell ref="A19:E19"/>
    <mergeCell ref="A20:E20"/>
  </mergeCells>
  <printOptions horizontalCentered="1" gridLinesSet="0"/>
  <pageMargins left="0.74803149606299213" right="0.74803149606299213" top="1.3779527559055118" bottom="0.98425196850393704" header="0.51181102362204722" footer="0.51181102362204722"/>
  <pageSetup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 PUBLICAS</dc:creator>
  <cp:lastModifiedBy>mauricio rueda</cp:lastModifiedBy>
  <cp:lastPrinted>2015-12-14T21:14:16Z</cp:lastPrinted>
  <dcterms:created xsi:type="dcterms:W3CDTF">2005-02-17T21:41:05Z</dcterms:created>
  <dcterms:modified xsi:type="dcterms:W3CDTF">2022-10-21T04:28:02Z</dcterms:modified>
</cp:coreProperties>
</file>