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E:\INTERIOR\3. 2022\8. SALA SIES\"/>
    </mc:Choice>
  </mc:AlternateContent>
  <xr:revisionPtr revIDLastSave="0" documentId="8_{FD6FBE2E-AAA1-48B5-8A96-629787ACBB1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SUPUESTO" sheetId="1" r:id="rId1"/>
  </sheets>
  <definedNames>
    <definedName name="_xlnm._FilterDatabase" localSheetId="0" hidden="1">PRESUPUESTO!$O$2:$P$9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1" l="1"/>
  <c r="F8" i="1"/>
  <c r="F7" i="1"/>
  <c r="F6" i="1"/>
  <c r="F5" i="1"/>
  <c r="F4" i="1"/>
  <c r="F3" i="1"/>
  <c r="K3" i="1" l="1"/>
  <c r="K4" i="1"/>
  <c r="K5" i="1"/>
  <c r="K6" i="1"/>
  <c r="K7" i="1"/>
  <c r="K8" i="1"/>
  <c r="K9" i="1"/>
  <c r="G9" i="1"/>
  <c r="G8" i="1"/>
  <c r="G7" i="1"/>
  <c r="G6" i="1"/>
  <c r="G5" i="1"/>
  <c r="G4" i="1"/>
  <c r="M3" i="1"/>
  <c r="M5" i="1"/>
  <c r="M6" i="1"/>
  <c r="M8" i="1"/>
  <c r="M9" i="1"/>
  <c r="I3" i="1"/>
  <c r="I4" i="1"/>
  <c r="I5" i="1"/>
  <c r="I6" i="1"/>
  <c r="I7" i="1"/>
  <c r="I8" i="1"/>
  <c r="I9" i="1"/>
  <c r="K10" i="1" l="1"/>
  <c r="I10" i="1"/>
  <c r="M7" i="1"/>
  <c r="G3" i="1"/>
  <c r="M4" i="1"/>
  <c r="G10" i="1" l="1"/>
</calcChain>
</file>

<file path=xl/sharedStrings.xml><?xml version="1.0" encoding="utf-8"?>
<sst xmlns="http://schemas.openxmlformats.org/spreadsheetml/2006/main" count="36" uniqueCount="28">
  <si>
    <t>ÍTEM</t>
  </si>
  <si>
    <t>DESCRIPCIÓN</t>
  </si>
  <si>
    <t>UNIDAD DE MEDIDA</t>
  </si>
  <si>
    <t>CANTIDAD</t>
  </si>
  <si>
    <t>VALOR
UNITARIO
COT I</t>
  </si>
  <si>
    <t>VALOR
TOTAL
COT I</t>
  </si>
  <si>
    <t>VALOR
UNITARIO
COT II</t>
  </si>
  <si>
    <t>VALOR
TOTAL
COT II</t>
  </si>
  <si>
    <t>VALOR
UNITARIO
PROMEDIO</t>
  </si>
  <si>
    <t>VALOR
TOTAL
PROMEDIO</t>
  </si>
  <si>
    <t>DIADEMA TELEFÓNICA CON SUPRESOR DE ECO</t>
  </si>
  <si>
    <t>BRAZO DOBLE EXTENSIBLE</t>
  </si>
  <si>
    <t>ESTACIÓN DE TRABAJO IMAC</t>
  </si>
  <si>
    <t>ESCÁNER</t>
  </si>
  <si>
    <t>IMPRESORA MULTIFUNCIONAL</t>
  </si>
  <si>
    <t>UNIDAD</t>
  </si>
  <si>
    <t>TOTAL</t>
  </si>
  <si>
    <t>PRESUPUESTO ESTIMADO</t>
  </si>
  <si>
    <t>CÓDIGOS 
UNSPSC</t>
  </si>
  <si>
    <t>Computadores de escritorio</t>
  </si>
  <si>
    <t>Unidades de suministro de energía</t>
  </si>
  <si>
    <t>Sistemas de video conferencias</t>
  </si>
  <si>
    <t>Monitores de video</t>
  </si>
  <si>
    <t>Brazos articulados</t>
  </si>
  <si>
    <t>Escáneres</t>
  </si>
  <si>
    <t>Impresoras láser</t>
  </si>
  <si>
    <t>MONITOR INDUSTRIAL 
(INSTALACIÓN INCLUIDA A TODO COSTO)</t>
  </si>
  <si>
    <t>SISTEMAS DE ALIMENTACIÓN ININTERRUMPIDA - UPS
(INSTALACIÓN INCLUIDA A TODO COSTO Y CERTIFICACIÓN RETIE)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</si>
</sst>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;[Red][$$-240A]\ #,##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vertical="center"/>
    </xf>
    <xf numFmtId="164" fontId="1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13"/>
  <sheetViews>
    <sheetView tabSelected="1" zoomScaleNormal="100" workbookViewId="0">
      <selection activeCell="C5" sqref="C5"/>
    </sheetView>
  </sheetViews>
  <sheetFormatPr baseColWidth="10" defaultColWidth="9.140625" defaultRowHeight="12.75" x14ac:dyDescent="0.25"/>
  <cols>
    <col min="1" max="1" width="3.140625" style="1" customWidth="1"/>
    <col min="2" max="2" width="6.28515625" style="1" customWidth="1"/>
    <col min="3" max="3" width="50.140625" style="1" customWidth="1"/>
    <col min="4" max="5" width="11.140625" style="1" customWidth="1"/>
    <col min="6" max="11" width="14.5703125" style="1" customWidth="1"/>
    <col min="12" max="12" width="3.42578125" style="1" customWidth="1"/>
    <col min="13" max="13" width="14" style="1" hidden="1" customWidth="1"/>
    <col min="14" max="14" width="0" style="1" hidden="1" customWidth="1"/>
    <col min="15" max="15" width="10.7109375" style="1" hidden="1" customWidth="1"/>
    <col min="16" max="16" width="42.140625" style="1" hidden="1" customWidth="1"/>
    <col min="17" max="16384" width="9.140625" style="1"/>
  </cols>
  <sheetData>
    <row r="1" spans="2:16" ht="31.5" customHeight="1" x14ac:dyDescent="0.25">
      <c r="B1" s="16" t="s">
        <v>17</v>
      </c>
      <c r="C1" s="17"/>
      <c r="D1" s="17"/>
      <c r="E1" s="17"/>
      <c r="F1" s="17"/>
      <c r="G1" s="17"/>
      <c r="H1" s="17"/>
      <c r="I1" s="17"/>
      <c r="J1" s="17"/>
      <c r="K1" s="17"/>
    </row>
    <row r="2" spans="2:16" ht="54" customHeight="1" x14ac:dyDescent="0.25">
      <c r="B2" s="2" t="s">
        <v>0</v>
      </c>
      <c r="C2" s="2" t="s">
        <v>1</v>
      </c>
      <c r="D2" s="3" t="s">
        <v>2</v>
      </c>
      <c r="E2" s="2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M2" s="10" t="s">
        <v>8</v>
      </c>
      <c r="O2" s="14" t="s">
        <v>18</v>
      </c>
      <c r="P2" s="14" t="s">
        <v>1</v>
      </c>
    </row>
    <row r="3" spans="2:16" ht="45" customHeight="1" x14ac:dyDescent="0.25">
      <c r="B3" s="5">
        <v>1</v>
      </c>
      <c r="C3" s="6" t="s">
        <v>27</v>
      </c>
      <c r="D3" s="5" t="s">
        <v>15</v>
      </c>
      <c r="E3" s="13">
        <v>1</v>
      </c>
      <c r="F3" s="7">
        <f>300000000*1.19</f>
        <v>357000000</v>
      </c>
      <c r="G3" s="7">
        <f t="shared" ref="G3:G9" si="0">F3*E3</f>
        <v>357000000</v>
      </c>
      <c r="H3" s="7">
        <v>248000000</v>
      </c>
      <c r="I3" s="7">
        <f t="shared" ref="I3:I9" si="1">H3*E3</f>
        <v>248000000</v>
      </c>
      <c r="J3" s="7">
        <v>302500000</v>
      </c>
      <c r="K3" s="7">
        <f t="shared" ref="K3:K9" si="2">J3*E3</f>
        <v>302500000</v>
      </c>
      <c r="M3" s="11">
        <f t="shared" ref="M3:M9" si="3">AVERAGE(F3,H3)</f>
        <v>302500000</v>
      </c>
      <c r="O3" s="15">
        <v>39121004</v>
      </c>
      <c r="P3" s="15" t="s">
        <v>20</v>
      </c>
    </row>
    <row r="4" spans="2:16" ht="17.25" customHeight="1" x14ac:dyDescent="0.25">
      <c r="B4" s="5">
        <v>2</v>
      </c>
      <c r="C4" s="4" t="s">
        <v>10</v>
      </c>
      <c r="D4" s="5" t="s">
        <v>15</v>
      </c>
      <c r="E4" s="5">
        <v>28</v>
      </c>
      <c r="F4" s="7">
        <f>650000*1.19</f>
        <v>773500</v>
      </c>
      <c r="G4" s="7">
        <f t="shared" si="0"/>
        <v>21658000</v>
      </c>
      <c r="H4" s="7">
        <v>634000</v>
      </c>
      <c r="I4" s="7">
        <f t="shared" si="1"/>
        <v>17752000</v>
      </c>
      <c r="J4" s="7">
        <v>703750</v>
      </c>
      <c r="K4" s="7">
        <f t="shared" si="2"/>
        <v>19705000</v>
      </c>
      <c r="M4" s="11">
        <f t="shared" si="3"/>
        <v>703750</v>
      </c>
      <c r="O4" s="15">
        <v>45111902</v>
      </c>
      <c r="P4" s="15" t="s">
        <v>21</v>
      </c>
    </row>
    <row r="5" spans="2:16" ht="30" customHeight="1" x14ac:dyDescent="0.25">
      <c r="B5" s="5">
        <v>3</v>
      </c>
      <c r="C5" s="6" t="s">
        <v>26</v>
      </c>
      <c r="D5" s="5" t="s">
        <v>15</v>
      </c>
      <c r="E5" s="5">
        <v>1</v>
      </c>
      <c r="F5" s="7">
        <f>7000000*1.19</f>
        <v>8330000</v>
      </c>
      <c r="G5" s="7">
        <f t="shared" si="0"/>
        <v>8330000</v>
      </c>
      <c r="H5" s="7">
        <v>6220000</v>
      </c>
      <c r="I5" s="7">
        <f t="shared" si="1"/>
        <v>6220000</v>
      </c>
      <c r="J5" s="7">
        <v>7275000</v>
      </c>
      <c r="K5" s="7">
        <f t="shared" si="2"/>
        <v>7275000</v>
      </c>
      <c r="M5" s="11">
        <f t="shared" si="3"/>
        <v>7275000</v>
      </c>
      <c r="O5" s="15">
        <v>46171612</v>
      </c>
      <c r="P5" s="15" t="s">
        <v>22</v>
      </c>
    </row>
    <row r="6" spans="2:16" ht="17.25" customHeight="1" x14ac:dyDescent="0.25">
      <c r="B6" s="5">
        <v>4</v>
      </c>
      <c r="C6" s="4" t="s">
        <v>11</v>
      </c>
      <c r="D6" s="5" t="s">
        <v>15</v>
      </c>
      <c r="E6" s="5">
        <v>15</v>
      </c>
      <c r="F6" s="7">
        <f>1050000*1.19</f>
        <v>1249500</v>
      </c>
      <c r="G6" s="7">
        <f t="shared" si="0"/>
        <v>18742500</v>
      </c>
      <c r="H6" s="7">
        <v>1000000</v>
      </c>
      <c r="I6" s="7">
        <f t="shared" si="1"/>
        <v>15000000</v>
      </c>
      <c r="J6" s="7">
        <v>1124750</v>
      </c>
      <c r="K6" s="7">
        <f t="shared" si="2"/>
        <v>16871250</v>
      </c>
      <c r="M6" s="11">
        <f t="shared" si="3"/>
        <v>1124750</v>
      </c>
      <c r="O6" s="15">
        <v>23153140</v>
      </c>
      <c r="P6" s="15" t="s">
        <v>23</v>
      </c>
    </row>
    <row r="7" spans="2:16" ht="17.25" customHeight="1" x14ac:dyDescent="0.25">
      <c r="B7" s="5">
        <v>5</v>
      </c>
      <c r="C7" s="4" t="s">
        <v>12</v>
      </c>
      <c r="D7" s="5" t="s">
        <v>15</v>
      </c>
      <c r="E7" s="5">
        <v>1</v>
      </c>
      <c r="F7" s="7">
        <f>29000000*1.19</f>
        <v>34510000</v>
      </c>
      <c r="G7" s="7">
        <f t="shared" si="0"/>
        <v>34510000</v>
      </c>
      <c r="H7" s="7">
        <v>24000000</v>
      </c>
      <c r="I7" s="7">
        <f t="shared" si="1"/>
        <v>24000000</v>
      </c>
      <c r="J7" s="7">
        <v>29255000</v>
      </c>
      <c r="K7" s="7">
        <f t="shared" si="2"/>
        <v>29255000</v>
      </c>
      <c r="M7" s="11">
        <f t="shared" si="3"/>
        <v>29255000</v>
      </c>
      <c r="O7" s="15">
        <v>43211507</v>
      </c>
      <c r="P7" s="15" t="s">
        <v>19</v>
      </c>
    </row>
    <row r="8" spans="2:16" ht="17.25" customHeight="1" x14ac:dyDescent="0.25">
      <c r="B8" s="5">
        <v>6</v>
      </c>
      <c r="C8" s="4" t="s">
        <v>13</v>
      </c>
      <c r="D8" s="5" t="s">
        <v>15</v>
      </c>
      <c r="E8" s="5">
        <v>1</v>
      </c>
      <c r="F8" s="7">
        <f>4600000*1.19</f>
        <v>5474000</v>
      </c>
      <c r="G8" s="7">
        <f t="shared" si="0"/>
        <v>5474000</v>
      </c>
      <c r="H8" s="7">
        <v>4400000</v>
      </c>
      <c r="I8" s="7">
        <f t="shared" si="1"/>
        <v>4400000</v>
      </c>
      <c r="J8" s="7">
        <v>4937000</v>
      </c>
      <c r="K8" s="7">
        <f t="shared" si="2"/>
        <v>4937000</v>
      </c>
      <c r="M8" s="11">
        <f t="shared" si="3"/>
        <v>4937000</v>
      </c>
      <c r="O8" s="15">
        <v>43211711</v>
      </c>
      <c r="P8" s="15" t="s">
        <v>24</v>
      </c>
    </row>
    <row r="9" spans="2:16" ht="17.25" customHeight="1" x14ac:dyDescent="0.25">
      <c r="B9" s="5">
        <v>7</v>
      </c>
      <c r="C9" s="4" t="s">
        <v>14</v>
      </c>
      <c r="D9" s="5" t="s">
        <v>15</v>
      </c>
      <c r="E9" s="5">
        <v>1</v>
      </c>
      <c r="F9" s="7">
        <f>27200000*1.19</f>
        <v>32368000</v>
      </c>
      <c r="G9" s="7">
        <f t="shared" si="0"/>
        <v>32368000</v>
      </c>
      <c r="H9" s="7">
        <v>23000000</v>
      </c>
      <c r="I9" s="7">
        <f t="shared" si="1"/>
        <v>23000000</v>
      </c>
      <c r="J9" s="7">
        <v>27684000</v>
      </c>
      <c r="K9" s="7">
        <f t="shared" si="2"/>
        <v>27684000</v>
      </c>
      <c r="M9" s="11">
        <f t="shared" si="3"/>
        <v>27684000</v>
      </c>
      <c r="O9" s="15">
        <v>43212105</v>
      </c>
      <c r="P9" s="15" t="s">
        <v>25</v>
      </c>
    </row>
    <row r="10" spans="2:16" ht="29.25" customHeight="1" x14ac:dyDescent="0.25">
      <c r="B10" s="18" t="s">
        <v>16</v>
      </c>
      <c r="C10" s="18"/>
      <c r="D10" s="18"/>
      <c r="E10" s="18"/>
      <c r="F10" s="8"/>
      <c r="G10" s="8">
        <f>SUM(G3:G9)</f>
        <v>478082500</v>
      </c>
      <c r="H10" s="8"/>
      <c r="I10" s="8">
        <f>SUM(I3:I9)</f>
        <v>338372000</v>
      </c>
      <c r="J10" s="8"/>
      <c r="K10" s="9">
        <f>SUM(K3:K9)</f>
        <v>408227250</v>
      </c>
    </row>
    <row r="12" spans="2:16" x14ac:dyDescent="0.25">
      <c r="K12" s="12"/>
    </row>
    <row r="13" spans="2:16" x14ac:dyDescent="0.25">
      <c r="I13" s="12"/>
    </row>
  </sheetData>
  <autoFilter ref="O2:P9" xr:uid="{00000000-0001-0000-0000-000000000000}"/>
  <mergeCells count="2">
    <mergeCell ref="B1:K1"/>
    <mergeCell ref="B10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Luisa López Benjumea</dc:creator>
  <cp:lastModifiedBy>Grecia Milena Redondo Maestre</cp:lastModifiedBy>
  <dcterms:created xsi:type="dcterms:W3CDTF">2015-06-05T18:19:34Z</dcterms:created>
  <dcterms:modified xsi:type="dcterms:W3CDTF">2022-10-31T15:36:58Z</dcterms:modified>
</cp:coreProperties>
</file>