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0" yWindow="0" windowWidth="20460" windowHeight="4275"/>
  </bookViews>
  <sheets>
    <sheet name="GRUPO 2 AUDIO, VIDEO Y TECNO" sheetId="4"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26" i="4" l="1"/>
  <c r="L25" i="4"/>
  <c r="L23" i="4"/>
  <c r="L27" i="4" s="1"/>
  <c r="L24" i="4"/>
  <c r="L6" i="4"/>
  <c r="L7" i="4"/>
  <c r="L8" i="4"/>
  <c r="L9" i="4"/>
  <c r="L10" i="4"/>
  <c r="L11" i="4"/>
  <c r="L12" i="4"/>
  <c r="L13" i="4"/>
  <c r="L14" i="4"/>
  <c r="L15" i="4"/>
  <c r="L16" i="4"/>
  <c r="L17" i="4"/>
  <c r="L18" i="4"/>
  <c r="L5" i="4"/>
  <c r="I24" i="4"/>
  <c r="J24" i="4"/>
  <c r="I25" i="4"/>
  <c r="J25" i="4"/>
  <c r="I26" i="4"/>
  <c r="J26" i="4"/>
  <c r="I23" i="4"/>
  <c r="I6" i="4"/>
  <c r="J6" i="4" s="1"/>
  <c r="I7" i="4"/>
  <c r="J7" i="4"/>
  <c r="I8" i="4"/>
  <c r="J8" i="4" s="1"/>
  <c r="I9" i="4"/>
  <c r="J9" i="4" s="1"/>
  <c r="I10" i="4"/>
  <c r="J10" i="4" s="1"/>
  <c r="I11" i="4"/>
  <c r="J11" i="4"/>
  <c r="I12" i="4"/>
  <c r="J12" i="4" s="1"/>
  <c r="I13" i="4"/>
  <c r="J13" i="4"/>
  <c r="I14" i="4"/>
  <c r="J14" i="4" s="1"/>
  <c r="I15" i="4"/>
  <c r="J15" i="4"/>
  <c r="I16" i="4"/>
  <c r="J16" i="4" s="1"/>
  <c r="I17" i="4"/>
  <c r="J17" i="4" s="1"/>
  <c r="I18" i="4"/>
  <c r="J18" i="4" s="1"/>
  <c r="I5" i="4"/>
  <c r="L19" i="4" l="1"/>
  <c r="K30" i="4" s="1"/>
  <c r="J23" i="4"/>
  <c r="J5" i="4"/>
</calcChain>
</file>

<file path=xl/sharedStrings.xml><?xml version="1.0" encoding="utf-8"?>
<sst xmlns="http://schemas.openxmlformats.org/spreadsheetml/2006/main" count="82" uniqueCount="57">
  <si>
    <t xml:space="preserve">UNI </t>
  </si>
  <si>
    <t>UNI</t>
  </si>
  <si>
    <t>DESCRIPCIÓN</t>
  </si>
  <si>
    <t>ESPECIFICACIONES TÉCNICAS</t>
  </si>
  <si>
    <t>IMAGEN DE REFERENCIA</t>
  </si>
  <si>
    <t>UNIDAD</t>
  </si>
  <si>
    <t xml:space="preserve">CANTIDAD </t>
  </si>
  <si>
    <t>AUDIO Y VIDEO</t>
  </si>
  <si>
    <t xml:space="preserve">MULTITOMAS ELÉCTRICAS </t>
  </si>
  <si>
    <t xml:space="preserve">EXTENSIONES ELÉCTRICAS </t>
  </si>
  <si>
    <t xml:space="preserve">INTERFAZ </t>
  </si>
  <si>
    <t xml:space="preserve">MICRÓFONO ALÁMBRICO PARA VOZ </t>
  </si>
  <si>
    <t>MICRÓFONO ALÁMBRICO PARA INSTRUMENTO</t>
  </si>
  <si>
    <t xml:space="preserve">CABLES XLR DE 10 MT </t>
  </si>
  <si>
    <t>LÍNEAS PARA INSTRUMENTOS</t>
  </si>
  <si>
    <t xml:space="preserve">CABLE DE GRABACIÓN 1 DE PLUG </t>
  </si>
  <si>
    <t xml:space="preserve">CABLE DE GRABACIÓN 2 EN 1 RCA </t>
  </si>
  <si>
    <t xml:space="preserve">CABLE DE AUDIO RCA 2X2 </t>
  </si>
  <si>
    <t xml:space="preserve">CABLE HDMI </t>
  </si>
  <si>
    <t>AUDÍFONOS DE MONITOREO</t>
  </si>
  <si>
    <t>BASE PARA TECLADO</t>
  </si>
  <si>
    <t>GOMA ESPUMA ACÚSTICA PARA GRABACIÓN E INSTALACIÓN</t>
  </si>
  <si>
    <t xml:space="preserve"> Multitoma regulador Automático De Voltajede de  6 tomas de entrada, 4 tomas reguladas y 2 de protección de voltaje con un regulador automático de altos y bajos voltajes (picos de voltaje) para proteger elementos electronicos de cualquier cambio en la energía que pueda ocurrir. Voltaje normal: 115vac
Frecuencia: 60Hz
Tensión de entrada: 92-144 VAC
6 Tomas de entrada.
2 Tomas de protección de voltaje.
4 Tomas Reguladas.
Voltaje de Entrada 115Vac.
Dimensiones Ancho*Alto*Profundo (mm): 175x80x78</t>
  </si>
  <si>
    <t>Extensión Eléctrica 20 Mts 125v  Especificaciones técnicas
* 10 Amperios
* 125 - 300 Voltios
* 1250 Wattios
* Cable 16/3 SJTW
Características
* Cubierta exterior termoplástica resistente al agua y a la humedad.
* Tres cables conductores flexibles trenzados y aislados individualmente con recubrimiento de PVC
* Apto para uso en exteriores</t>
  </si>
  <si>
    <t>Interface de cuatro entradas y cuatro salidas que permiten la grabación simultánea de micrófonos, instrumentos, sintetizadores y cajas de ritmos, con la máxima calidad de audio.• 4 Entradas mic/line • 4 Salidas estereo (1 salida xlr, 1 salida trs, 2 salidas rca/trs)
• Midi IN/OUT • Preamplificador Midas • Resolucion 192khz/24 bits • Phantom power • Alimentacion AC • Compatible con Windows y Mac Osx. Garantía 1 año.</t>
  </si>
  <si>
    <t>micrófono afinado para limpiar reproducción de amplificado e instrumentos acústicos Tipo Dinámico (bobina móvil) Respuesta de frecuencia: 90 a 16,000 Hz. Impedancia de salida: Para conectar con entradas de micrófonos de baja impedancia nominal (50-1000 ohmios) Garantía 1 año.</t>
  </si>
  <si>
    <t>micrófono dinamico cardiode afinado para limpiar reproducción de amplificado e instrumentos acústicos Tipo Dinámico (bobina móvil) Respuesta de frecuencia: 90 a 16,000 Hz. Impedancia de salida: Para conectar con entradas de micrófonos de baja impedancia nominal (50-1000 ohmios). Garantía 1 año.</t>
  </si>
  <si>
    <t>Cables Extensión para microfono de 10 metros conector XLR macho y XLR hembra contactos con baño de oro de 24 de gama media alta</t>
  </si>
  <si>
    <t>Cable De Línea 1/4 Estéreo Trs. Cables de instrumentos con bajo nivel de ruido y el exterior duradero de la funda de PVC. 
•        Conector de entrada: Plug 1/4 Trs
•        Conector de salida: Plug 1/4 Trs
•        Largo del cable: 5 m</t>
  </si>
  <si>
    <t>CABLE DE GRABACIÓN 1 DE PLUG TRS 1/4 A PLUG 3,5MMCable jack 3.5mm TRS a jack 6.35mm TRS. Cable blindado para evitar todo tipo de interferencia y ruido externo, material de cobre, cubierta encauchetada altamente resistente, conectores totalmente metálicos y dorados.
•        Conector de entrada: Miniplug 3.5mm TRS
•        Conector de salida: Plug 6.35mm TRS
•        Largo del cable: 3,6 m</t>
  </si>
  <si>
    <t>CABLE DE GRABACIÓN 2 EN 1 RCA (ROJO Y BLANCO) A MINIPLUG 3.5MM (PLUG PEQUEÑO)Cable 2 A 1 RCA A Plug 3,5mm Jack 3.5mm 3.6 Metros. Cable blindado para evitar todo tipo de interferencia y ruido externo, material de cobre, cubierta encauchetada altamente resistente, conectores totalmente metálicos y dorados.
•        Conector de entrada: RCA
•        Conector de salida: Miniplug TRS 3.5mm
•        Largo del cable: 3.6 m</t>
  </si>
  <si>
    <t>Cable De Audio Rca 2x2 Rojo Blanco 3.6 Metros. Cable blindado para evitar todo tipo de interferencia y ruido externo, material de cobre, cubierta encauchetada altamente resistente, conectores totalmente metálicos y dorados.
•        Conector de entrada: RCA
•        Conector de salida: RCA
•        Largo del cable: 3.6 m</t>
  </si>
  <si>
    <t>Cable Hdmi 2.1 8k Alta Velocidad 3 Metros Ultra Hd 48 Gbps. Cable blindado para evitar todo tipo de interferencia y ruido externo, material de cobre, cubierta encauchetada altamente resistente, conectores totalmente metálicos y dorados.
•        Conector de entrada: HDMI
•        Conector de salida: HDMI
•        Largo del cable: 3 m
•        Cable HDMI 8k Alta Velocidad 3 Metros Ultra HD 48 Gbps 2.1
•        Cable HDMI 2.1 8K @ 60Hz 48Gbps
•        Cable HDMI de ultra velocidad</t>
  </si>
  <si>
    <t>Audiofonos de diadema profesionales tipo Circumaural. Rango de frecuencia 10 Hz - 20 kHz. Impedancia 63 Ohms. Sensibilidad 104dB SPL / mW. Máxima potencia de entrada 1000 mW. Conector mini-jack.
Funda protectora.  Garantía 1 año</t>
  </si>
  <si>
    <t>Soporte para teclado (doble abrazadera). Ronda y 25,4 mm cuadrado (1" ) de tubo de acero para la fuerza y apoyo, configuraciones de altura, tubos redondos de alta resistencia y de acero cuadrado y durable terminar. Garantía 1 año
•        Altura: 530-990mm
•        Peso: 5.4 kg
•        Capacidad de carga: 100 kg</t>
  </si>
  <si>
    <t>Dotación e instalación de espuma acústica para estudio de grabación para aislamiento de sonido para estudios de grabación.
-	Ancho del panel acústico: 50 cm
-	Largo del panel acústico: 50 cm
-	Espesor: 5 cm
-	Función del panel acústico: acústico, aislar, aislar sonido
-	Material: Espuma
-	Densidad del panel acústico: 26 kg/m³</t>
  </si>
  <si>
    <t>TECNOLOGÍA</t>
  </si>
  <si>
    <t>PC 02 - AUDIOVISUAL</t>
  </si>
  <si>
    <t>Pc de Escritorio. Procesador Intel Core i7 mínimo de 3,4 GHz O AMD Ryzen 7, memoria RAM de 16 GB, Disco duro SSD estado sólido de 256 GB, Pantalla 22" con resolución de  1920 x 1080, 16 bits. Tarjeta gráfica AMD Radeon RX 500 Series o similar, Microsoft Windows 10, Trajeta VRAM dedicadde 2GB, teclado y mouse para edición. Paquete de licencia ADOBE completo, photoshop, illustrator, premiere, In design,  cinema 4D, Protools. Garantía 1 año.</t>
  </si>
  <si>
    <t>TORRE MUSICAL</t>
  </si>
  <si>
    <t>Suministro de torre Musical.
Formatos de reproducción de audio        MP3/WMA/ACC/SBC
Medidas de parlantes        68.5 x 33 x 34.4 cm
Potencia RMS        500
Conexión Bluetooth        Sí
Docking station        No
Sintonizador AM/FM        Sí.      Garantía 1 año.</t>
  </si>
  <si>
    <t>VIDEOBEAM</t>
  </si>
  <si>
    <t>Proyector profesional hdmi usb bluetooth 3800 lumenes led m5sistema de sistema multimedia sistema android 6,0de entrada 2 */hdmi/2 * usb/1 */av/1 * vga 2 */hdmi/2 * usb/1 */av/1 * vga/1 * puerto de redac3 de audio no apoyo apoyo, necesita descargar mx player pro idioma 23 idiomas cerca de 100 idiomasbluetooth/wifi /none bluetooth 4,0; 2,4g + 5g wificpu/gpu /none brazo cortexa53... mali720 mp2de almacenamiento/ram /none 8 gb rom/1 gb de rambrillo 4000 lúmenesresolución nativa 1280*800 (rgb), soporte máximo 1920*1080contraste las 2000:1keystone +/-corrección física de 15 gradosaltavoz 5 w * 2.altavoces estéreolcd panel modelo pantalla lcd tft de 5,8 pulgadasmodo de proyección montaje frontal/trasero/sobremesarecomendar tamaño 60 -120distancia de proyección 1,9 m-5 mg rojo-azul 3d síled vida lámpara led,&gt; 50 k horastensión de entrada 110-240 v.   Garantía 1 año.</t>
  </si>
  <si>
    <r>
      <t xml:space="preserve">TELEVISOR LED DE 50¨
</t>
    </r>
    <r>
      <rPr>
        <b/>
        <sz val="14"/>
        <color rgb="FFFF0000"/>
        <rFont val="Calibri"/>
        <family val="2"/>
      </rPr>
      <t xml:space="preserve">
</t>
    </r>
  </si>
  <si>
    <t>PROMEDIO</t>
  </si>
  <si>
    <t>VALOR IVA</t>
  </si>
  <si>
    <t>VALOR UNITARIO  (INCLUIDO IVA)</t>
  </si>
  <si>
    <t>CANTIDAD</t>
  </si>
  <si>
    <t>ITEM</t>
  </si>
  <si>
    <t xml:space="preserve">
"TV de 50 pulgadas, con pantalla 4K ultra alta definición con HDR, ofrece miles de películas, programas, tus aplicaciones favoritas y juegos de Google Play. Cuenta con Google Assistant y recomendaciones personalizadas. Pasa menos tiempo buscando y más tiempo disfrutando. Con Chromecast incorporado, puedes transmitir fácilmente películas, programas y fotos desde tu dispositivo Android o iOS a tu televisor. DIMENSIONES Y CAPACIDAD
•        Tamaño 50 pulgadas.
•        Tecnología: led.
•        Tasa de refresco:60 herz.
•        Smart tv: Si.
•        Entradas HDMI: 4
•        Control remoto incluido: si.
•        Resolucion: 4K HDR.
•        Entrada RCA: SI.
•        Entradas Auxiliar de 3.5mm: SI.
•        Conexión Bluetooth: SI.
•        Sintonizador digital: SI.
•        Conexión wifi: SI:
•        Androide TV : SI
•        Entradas de USB: #
•        Pantalla: Plana.   Garantía 1 año."</t>
  </si>
  <si>
    <t xml:space="preserve">VALOR UNITARIO  </t>
  </si>
  <si>
    <t>TOTAL   X UNDS REQUERIDAS (INCLUIDO IVA) AUDIO, VIDEO Y TECNOLOGIA</t>
  </si>
  <si>
    <t>FORMATO OFERTA ECONOMICA - GRUPO 2 - AUDIO, VIDEO Y TECNOLOGIA</t>
  </si>
  <si>
    <t xml:space="preserve"> V/total  X UNDS REQUERIDAS (INCLUIDO IVA)</t>
  </si>
  <si>
    <t xml:space="preserve">TOTAL </t>
  </si>
  <si>
    <t>TOTAL</t>
  </si>
  <si>
    <t xml:space="preserve">Nota 1: Los valores unitarios de cada ítem no pueden ser mayores a los definidos en el Estudio de Mercado
Nota 2: La propuesta económica no debe presentar centavos, por tanto, el proponente deberá aproximarla al peso, ya sea por exceso si es mayor a 0.50, o por defecto si es menor o igual a 0.50. 
Nota 3: El valor total de la propuesta no podrá ser superior al presupuesto oficial establecido para cada lote.
Nota 4: La propuesta económica no podrá modificarse por los proponentes, por lo cual deberán valorar cada uno de los Ítem requeridos, cuando el proponente no oferte todos los ítems requeridos en la oferta económica estará incurso en causa de rechazo de acuerdo con lo establecido en lel pliego de condiciones
Nota 5: El Fondo tendrá en cuenta el valor establecido en valores, en caso de cualquier diferencia existente entre el valor establecido en números y letras, se preferirá el indicado en letras y el proponente deberá asumir dicha diferencia, para lo cual en caso de adjudicársele el proceso deberá ajustar los valores unitarios a lo ofertado en letras. 
Nota 8: Los valores deberán incluir IVA                                                                                                                                                                                                                                                         
Nota 9: La Oferta deberá cumplir todos los requisitos definidos en el Pliego de Condiciones.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</si>
</sst>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quot;$&quot;* #,##0_-;\-&quot;$&quot;* #,##0_-;_-&quot;$&quot;* &quot;-&quot;_-;_-@_-"/>
    <numFmt numFmtId="165" formatCode="_-&quot;$&quot;* #,##0.00_-;\-&quot;$&quot;* #,##0.00_-;_-&quot;$&quot;* &quot;-&quot;??_-;_-@_-"/>
    <numFmt numFmtId="166" formatCode="_-&quot;$&quot;* #,##0_-;\-&quot;$&quot;* #,##0_-;_-&quot;$&quot;* &quot;-&quot;??_-;_-@_-"/>
  </numFmts>
  <fonts count="24" x14ac:knownFonts="1">
    <font>
      <sz val="12"/>
      <color theme="1"/>
      <name val="Calibri"/>
      <family val="2"/>
      <scheme val="minor"/>
    </font>
    <font>
      <sz val="12"/>
      <color theme="1"/>
      <name val="Calibri"/>
      <family val="2"/>
      <scheme val="minor"/>
    </font>
    <font>
      <sz val="12"/>
      <color theme="1"/>
      <name val="Calibri"/>
      <family val="2"/>
    </font>
    <font>
      <b/>
      <sz val="14"/>
      <color theme="1"/>
      <name val="Calibri"/>
      <family val="2"/>
    </font>
    <font>
      <b/>
      <sz val="14"/>
      <color rgb="FFFF0000"/>
      <name val="Calibri"/>
      <family val="2"/>
    </font>
    <font>
      <b/>
      <sz val="14"/>
      <name val="Calibri"/>
      <family val="2"/>
    </font>
    <font>
      <sz val="12"/>
      <color theme="1"/>
      <name val="Arial"/>
      <family val="2"/>
    </font>
    <font>
      <sz val="14"/>
      <name val="Calibri"/>
      <family val="2"/>
    </font>
    <font>
      <b/>
      <sz val="20"/>
      <color theme="1"/>
      <name val="Arial"/>
      <family val="2"/>
    </font>
    <font>
      <b/>
      <sz val="14"/>
      <color theme="1"/>
      <name val="Arial"/>
      <family val="2"/>
    </font>
    <font>
      <sz val="14"/>
      <name val="Arial"/>
      <family val="2"/>
    </font>
    <font>
      <b/>
      <sz val="14"/>
      <name val="Arial"/>
      <family val="2"/>
    </font>
    <font>
      <sz val="12"/>
      <name val="Arial"/>
      <family val="2"/>
    </font>
    <font>
      <sz val="14"/>
      <color rgb="FF000000"/>
      <name val="Arial"/>
      <family val="2"/>
    </font>
    <font>
      <sz val="14"/>
      <color rgb="FF000000"/>
      <name val="Calibri"/>
      <family val="2"/>
      <scheme val="minor"/>
    </font>
    <font>
      <b/>
      <sz val="14"/>
      <name val="Calibri"/>
      <family val="2"/>
      <scheme val="minor"/>
    </font>
    <font>
      <sz val="14"/>
      <name val="Calibri"/>
      <family val="2"/>
      <scheme val="minor"/>
    </font>
    <font>
      <b/>
      <sz val="14"/>
      <color rgb="FF000000"/>
      <name val="Calibri"/>
      <family val="2"/>
      <scheme val="minor"/>
    </font>
    <font>
      <b/>
      <sz val="18"/>
      <color rgb="FF000000"/>
      <name val="Calibri"/>
      <family val="2"/>
      <scheme val="minor"/>
    </font>
    <font>
      <b/>
      <sz val="12"/>
      <color theme="1"/>
      <name val="Arial"/>
      <family val="2"/>
    </font>
    <font>
      <b/>
      <sz val="18"/>
      <color theme="1"/>
      <name val="Arial"/>
      <family val="2"/>
    </font>
    <font>
      <sz val="20"/>
      <color theme="1"/>
      <name val="Arial"/>
      <family val="2"/>
    </font>
    <font>
      <b/>
      <sz val="18"/>
      <name val="Calibri"/>
      <family val="2"/>
      <scheme val="minor"/>
    </font>
    <font>
      <b/>
      <sz val="28"/>
      <color theme="1"/>
      <name val="Calibri"/>
      <family val="2"/>
      <scheme val="minor"/>
    </font>
  </fonts>
  <fills count="20">
    <fill>
      <patternFill patternType="none"/>
    </fill>
    <fill>
      <patternFill patternType="gray125"/>
    </fill>
    <fill>
      <patternFill patternType="solid">
        <fgColor theme="0" tint="-0.14999847407452621"/>
        <bgColor indexed="64"/>
      </patternFill>
    </fill>
    <fill>
      <patternFill patternType="solid">
        <fgColor rgb="FFB9FF00"/>
        <bgColor indexed="64"/>
      </patternFill>
    </fill>
    <fill>
      <patternFill patternType="solid">
        <fgColor rgb="FFB9FF00"/>
        <bgColor rgb="FFCDFF03"/>
      </patternFill>
    </fill>
    <fill>
      <patternFill patternType="solid">
        <fgColor rgb="FF00FF9D"/>
        <bgColor rgb="FF65FFA2"/>
      </patternFill>
    </fill>
    <fill>
      <patternFill patternType="solid">
        <fgColor rgb="FF00FF9D"/>
        <bgColor indexed="64"/>
      </patternFill>
    </fill>
    <fill>
      <patternFill patternType="solid">
        <fgColor rgb="FF00FF9D"/>
        <bgColor rgb="FFA3F250"/>
      </patternFill>
    </fill>
    <fill>
      <patternFill patternType="solid">
        <fgColor rgb="FFB9FF00"/>
        <bgColor rgb="FF71D098"/>
      </patternFill>
    </fill>
    <fill>
      <patternFill patternType="solid">
        <fgColor rgb="FF7AD06D"/>
        <bgColor rgb="FF7AD06D"/>
      </patternFill>
    </fill>
    <fill>
      <patternFill patternType="solid">
        <fgColor theme="0" tint="-4.9989318521683403E-2"/>
        <bgColor indexed="64"/>
      </patternFill>
    </fill>
    <fill>
      <patternFill patternType="solid">
        <fgColor theme="9" tint="0.59999389629810485"/>
        <bgColor indexed="64"/>
      </patternFill>
    </fill>
    <fill>
      <patternFill patternType="solid">
        <fgColor rgb="FF00FF9D"/>
        <bgColor rgb="FF000000"/>
      </patternFill>
    </fill>
    <fill>
      <patternFill patternType="solid">
        <fgColor rgb="FFC6E0B4"/>
        <bgColor rgb="FF000000"/>
      </patternFill>
    </fill>
    <fill>
      <patternFill patternType="solid">
        <fgColor rgb="FF85FFC9"/>
        <bgColor indexed="64"/>
      </patternFill>
    </fill>
    <fill>
      <patternFill patternType="solid">
        <fgColor rgb="FF4ED963"/>
        <bgColor indexed="64"/>
      </patternFill>
    </fill>
    <fill>
      <patternFill patternType="solid">
        <fgColor theme="9" tint="0.59999389629810485"/>
        <bgColor rgb="FF000000"/>
      </patternFill>
    </fill>
    <fill>
      <patternFill patternType="solid">
        <fgColor theme="0"/>
        <bgColor indexed="64"/>
      </patternFill>
    </fill>
    <fill>
      <patternFill patternType="solid">
        <fgColor theme="0"/>
        <bgColor rgb="FF000000"/>
      </patternFill>
    </fill>
    <fill>
      <patternFill patternType="solid">
        <fgColor theme="4" tint="0.59999389629810485"/>
        <bgColor indexed="64"/>
      </patternFill>
    </fill>
  </fills>
  <borders count="3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top style="thin">
        <color indexed="64"/>
      </top>
      <bottom style="thin">
        <color rgb="FF000000"/>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rgb="FF000000"/>
      </bottom>
      <diagonal/>
    </border>
    <border>
      <left/>
      <right style="thin">
        <color indexed="64"/>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top style="thin">
        <color rgb="FF000000"/>
      </top>
      <bottom/>
      <diagonal/>
    </border>
    <border>
      <left/>
      <right/>
      <top style="thin">
        <color rgb="FF000000"/>
      </top>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165" fontId="1" fillId="0" borderId="0" applyFont="0" applyFill="0" applyBorder="0" applyAlignment="0" applyProtection="0"/>
  </cellStyleXfs>
  <cellXfs count="90">
    <xf numFmtId="0" fontId="0" fillId="0" borderId="0" xfId="0"/>
    <xf numFmtId="0" fontId="6" fillId="0" borderId="0" xfId="0" applyFont="1"/>
    <xf numFmtId="0" fontId="13" fillId="4" borderId="3" xfId="0" applyFont="1" applyFill="1" applyBorder="1" applyAlignment="1">
      <alignment horizontal="center" vertical="center"/>
    </xf>
    <xf numFmtId="0" fontId="6" fillId="8" borderId="3" xfId="0" applyFont="1" applyFill="1" applyBorder="1" applyAlignment="1">
      <alignment horizontal="center" vertical="center"/>
    </xf>
    <xf numFmtId="0" fontId="15" fillId="10" borderId="3" xfId="0" applyFont="1" applyFill="1" applyBorder="1" applyAlignment="1">
      <alignment horizontal="center" vertical="center" wrapText="1"/>
    </xf>
    <xf numFmtId="0" fontId="15" fillId="10" borderId="8" xfId="0" applyFont="1" applyFill="1" applyBorder="1" applyAlignment="1">
      <alignment horizontal="center" vertical="center" wrapText="1"/>
    </xf>
    <xf numFmtId="0" fontId="15" fillId="12" borderId="8" xfId="0" applyFont="1" applyFill="1" applyBorder="1" applyAlignment="1">
      <alignment horizontal="center" vertical="center" wrapText="1"/>
    </xf>
    <xf numFmtId="166" fontId="14" fillId="3" borderId="9" xfId="0" applyNumberFormat="1" applyFont="1" applyFill="1" applyBorder="1" applyAlignment="1">
      <alignment vertical="center" wrapText="1"/>
    </xf>
    <xf numFmtId="0" fontId="2" fillId="9" borderId="12" xfId="0" applyFont="1" applyFill="1" applyBorder="1" applyAlignment="1">
      <alignment vertical="center" wrapText="1"/>
    </xf>
    <xf numFmtId="0" fontId="2" fillId="9" borderId="2" xfId="0" applyFont="1" applyFill="1" applyBorder="1" applyAlignment="1">
      <alignment vertical="center" wrapText="1"/>
    </xf>
    <xf numFmtId="0" fontId="2" fillId="9" borderId="3" xfId="0" applyFont="1" applyFill="1" applyBorder="1" applyAlignment="1">
      <alignment horizontal="center" vertical="center" wrapText="1"/>
    </xf>
    <xf numFmtId="164" fontId="14" fillId="0" borderId="9" xfId="1" applyNumberFormat="1" applyFont="1" applyFill="1" applyBorder="1" applyAlignment="1">
      <alignment vertical="center" wrapText="1"/>
    </xf>
    <xf numFmtId="164" fontId="14" fillId="11" borderId="9" xfId="1" applyNumberFormat="1" applyFont="1" applyFill="1" applyBorder="1" applyAlignment="1">
      <alignment vertical="center" wrapText="1"/>
    </xf>
    <xf numFmtId="164" fontId="16" fillId="11" borderId="8" xfId="1" applyNumberFormat="1" applyFont="1" applyFill="1" applyBorder="1" applyAlignment="1">
      <alignment vertical="center" wrapText="1"/>
    </xf>
    <xf numFmtId="164" fontId="14" fillId="0" borderId="3" xfId="1" applyNumberFormat="1" applyFont="1" applyFill="1" applyBorder="1" applyAlignment="1">
      <alignment vertical="center" wrapText="1"/>
    </xf>
    <xf numFmtId="166" fontId="14" fillId="3" borderId="0" xfId="0" applyNumberFormat="1" applyFont="1" applyFill="1" applyBorder="1" applyAlignment="1">
      <alignment vertical="center" wrapText="1"/>
    </xf>
    <xf numFmtId="0" fontId="15" fillId="17" borderId="0" xfId="0" applyFont="1" applyFill="1" applyBorder="1" applyAlignment="1">
      <alignment horizontal="center" vertical="center" wrapText="1"/>
    </xf>
    <xf numFmtId="166" fontId="9" fillId="17" borderId="0" xfId="0" applyNumberFormat="1" applyFont="1" applyFill="1" applyBorder="1"/>
    <xf numFmtId="0" fontId="6" fillId="17" borderId="0" xfId="0" applyFont="1" applyFill="1"/>
    <xf numFmtId="164" fontId="13" fillId="17" borderId="0" xfId="0" applyNumberFormat="1" applyFont="1" applyFill="1" applyBorder="1" applyAlignment="1">
      <alignment horizontal="center" vertical="center"/>
    </xf>
    <xf numFmtId="0" fontId="6" fillId="8" borderId="11" xfId="0" applyFont="1" applyFill="1" applyBorder="1" applyAlignment="1">
      <alignment horizontal="center" vertical="center"/>
    </xf>
    <xf numFmtId="0" fontId="6" fillId="17" borderId="0" xfId="0" applyFont="1" applyFill="1" applyBorder="1"/>
    <xf numFmtId="0" fontId="9" fillId="7" borderId="6" xfId="0" applyFont="1" applyFill="1" applyBorder="1" applyAlignment="1">
      <alignment horizontal="center" vertical="center"/>
    </xf>
    <xf numFmtId="0" fontId="9" fillId="7" borderId="9" xfId="0" applyFont="1" applyFill="1" applyBorder="1" applyAlignment="1">
      <alignment horizontal="center" vertical="center"/>
    </xf>
    <xf numFmtId="0" fontId="15" fillId="12" borderId="7" xfId="0" applyFont="1" applyFill="1" applyBorder="1" applyAlignment="1">
      <alignment horizontal="center" vertical="center" wrapText="1"/>
    </xf>
    <xf numFmtId="0" fontId="15" fillId="11" borderId="14" xfId="0" applyFont="1" applyFill="1" applyBorder="1" applyAlignment="1">
      <alignment horizontal="center" vertical="center" wrapText="1"/>
    </xf>
    <xf numFmtId="166" fontId="14" fillId="3" borderId="7" xfId="0" applyNumberFormat="1" applyFont="1" applyFill="1" applyBorder="1" applyAlignment="1">
      <alignment vertical="center" wrapText="1"/>
    </xf>
    <xf numFmtId="166" fontId="16" fillId="13" borderId="20" xfId="0" applyNumberFormat="1" applyFont="1" applyFill="1" applyBorder="1" applyAlignment="1">
      <alignment vertical="center" wrapText="1"/>
    </xf>
    <xf numFmtId="0" fontId="21" fillId="0" borderId="0" xfId="0" applyFont="1"/>
    <xf numFmtId="166" fontId="17" fillId="18" borderId="3" xfId="0" applyNumberFormat="1" applyFont="1" applyFill="1" applyBorder="1" applyAlignment="1"/>
    <xf numFmtId="166" fontId="18" fillId="16" borderId="3" xfId="0" applyNumberFormat="1" applyFont="1" applyFill="1" applyBorder="1" applyAlignment="1"/>
    <xf numFmtId="0" fontId="2" fillId="9" borderId="28" xfId="0" applyFont="1" applyFill="1" applyBorder="1" applyAlignment="1">
      <alignment vertical="center" wrapText="1"/>
    </xf>
    <xf numFmtId="0" fontId="2" fillId="9" borderId="11" xfId="0" applyFont="1" applyFill="1" applyBorder="1" applyAlignment="1">
      <alignment horizontal="center" vertical="center" wrapText="1"/>
    </xf>
    <xf numFmtId="0" fontId="13" fillId="4" borderId="11" xfId="0" applyFont="1" applyFill="1" applyBorder="1" applyAlignment="1">
      <alignment horizontal="center" vertical="center"/>
    </xf>
    <xf numFmtId="0" fontId="6" fillId="0" borderId="0" xfId="0" applyFont="1" applyFill="1" applyAlignment="1">
      <alignment horizontal="center"/>
    </xf>
    <xf numFmtId="0" fontId="6" fillId="0" borderId="0" xfId="0" applyFont="1" applyFill="1"/>
    <xf numFmtId="0" fontId="6" fillId="0" borderId="0" xfId="0" applyFont="1" applyFill="1" applyBorder="1"/>
    <xf numFmtId="166" fontId="14" fillId="0" borderId="0" xfId="1" applyNumberFormat="1" applyFont="1" applyFill="1" applyBorder="1" applyAlignment="1">
      <alignment vertical="center" wrapText="1"/>
    </xf>
    <xf numFmtId="0" fontId="0" fillId="0" borderId="0" xfId="0" applyFill="1"/>
    <xf numFmtId="0" fontId="19" fillId="0" borderId="0" xfId="0" applyFont="1" applyFill="1"/>
    <xf numFmtId="0" fontId="21" fillId="0" borderId="0" xfId="0" applyFont="1" applyFill="1" applyAlignment="1">
      <alignment horizontal="center"/>
    </xf>
    <xf numFmtId="164" fontId="22" fillId="0" borderId="19" xfId="1" applyNumberFormat="1" applyFont="1" applyFill="1" applyBorder="1" applyAlignment="1">
      <alignment vertical="center" wrapText="1"/>
    </xf>
    <xf numFmtId="0" fontId="23" fillId="0" borderId="7" xfId="0" applyFont="1" applyBorder="1" applyAlignment="1">
      <alignment horizontal="left" vertical="center"/>
    </xf>
    <xf numFmtId="0" fontId="15" fillId="19" borderId="0" xfId="0" applyFont="1" applyFill="1" applyBorder="1" applyAlignment="1">
      <alignment horizontal="center" vertical="center" wrapText="1"/>
    </xf>
    <xf numFmtId="166" fontId="20" fillId="14" borderId="0" xfId="0" applyNumberFormat="1" applyFont="1" applyFill="1" applyBorder="1" applyAlignment="1">
      <alignment horizontal="center"/>
    </xf>
    <xf numFmtId="0" fontId="8" fillId="2" borderId="21"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4" xfId="0" applyFont="1" applyFill="1" applyBorder="1" applyAlignment="1">
      <alignment horizontal="center" vertical="center"/>
    </xf>
    <xf numFmtId="0" fontId="6" fillId="2" borderId="25" xfId="0" applyFont="1" applyFill="1" applyBorder="1" applyAlignment="1">
      <alignment horizontal="center" vertical="center"/>
    </xf>
    <xf numFmtId="0" fontId="9" fillId="5" borderId="15" xfId="0" applyFont="1" applyFill="1" applyBorder="1" applyAlignment="1">
      <alignment horizontal="center" vertical="center"/>
    </xf>
    <xf numFmtId="0" fontId="9" fillId="5" borderId="16" xfId="0" applyFont="1" applyFill="1" applyBorder="1" applyAlignment="1">
      <alignment horizontal="center" vertical="center"/>
    </xf>
    <xf numFmtId="0" fontId="3" fillId="9" borderId="1" xfId="0" applyFont="1" applyFill="1" applyBorder="1" applyAlignment="1">
      <alignment horizontal="center" vertical="center" wrapText="1"/>
    </xf>
    <xf numFmtId="0" fontId="3" fillId="9" borderId="2" xfId="0" applyFont="1" applyFill="1" applyBorder="1" applyAlignment="1">
      <alignment horizontal="center" vertical="center" wrapText="1"/>
    </xf>
    <xf numFmtId="0" fontId="3" fillId="9" borderId="27" xfId="0" applyFont="1" applyFill="1" applyBorder="1" applyAlignment="1">
      <alignment horizontal="center" vertical="center"/>
    </xf>
    <xf numFmtId="0" fontId="3" fillId="9" borderId="28" xfId="0" applyFont="1" applyFill="1" applyBorder="1" applyAlignment="1">
      <alignment horizontal="center" vertical="center"/>
    </xf>
    <xf numFmtId="0" fontId="7" fillId="15" borderId="29" xfId="0" applyFont="1" applyFill="1" applyBorder="1" applyAlignment="1">
      <alignment horizontal="left" vertical="top" wrapText="1"/>
    </xf>
    <xf numFmtId="0" fontId="7" fillId="15" borderId="30" xfId="0" applyFont="1" applyFill="1" applyBorder="1" applyAlignment="1">
      <alignment horizontal="left" vertical="top" wrapText="1"/>
    </xf>
    <xf numFmtId="0" fontId="8" fillId="2" borderId="17"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19"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6" xfId="0" applyFont="1" applyFill="1" applyBorder="1" applyAlignment="1">
      <alignment horizontal="center" vertical="center"/>
    </xf>
    <xf numFmtId="0" fontId="9" fillId="5" borderId="9" xfId="0" applyFont="1" applyFill="1" applyBorder="1" applyAlignment="1">
      <alignment horizontal="center" vertical="center"/>
    </xf>
    <xf numFmtId="0" fontId="10" fillId="6" borderId="9" xfId="0" applyFont="1" applyFill="1" applyBorder="1"/>
    <xf numFmtId="0" fontId="9" fillId="7" borderId="9" xfId="0" applyFont="1" applyFill="1" applyBorder="1" applyAlignment="1">
      <alignment horizontal="center" vertical="center" wrapText="1"/>
    </xf>
    <xf numFmtId="0" fontId="10" fillId="6" borderId="9" xfId="0" applyFont="1" applyFill="1" applyBorder="1" applyAlignment="1">
      <alignment wrapText="1"/>
    </xf>
    <xf numFmtId="0" fontId="9" fillId="8" borderId="3" xfId="0" applyFont="1" applyFill="1" applyBorder="1" applyAlignment="1">
      <alignment horizontal="center" vertical="center" wrapText="1"/>
    </xf>
    <xf numFmtId="0" fontId="11" fillId="3" borderId="3" xfId="0" applyFont="1" applyFill="1" applyBorder="1" applyAlignment="1">
      <alignment horizontal="center" wrapText="1"/>
    </xf>
    <xf numFmtId="0" fontId="6" fillId="8" borderId="4" xfId="0" applyFont="1" applyFill="1" applyBorder="1" applyAlignment="1">
      <alignment horizontal="left" vertical="center" wrapText="1"/>
    </xf>
    <xf numFmtId="0" fontId="6" fillId="8" borderId="5" xfId="0" applyFont="1" applyFill="1" applyBorder="1" applyAlignment="1">
      <alignment horizontal="left" vertical="center" wrapText="1"/>
    </xf>
    <xf numFmtId="0" fontId="6" fillId="8" borderId="3" xfId="0" applyFont="1" applyFill="1" applyBorder="1" applyAlignment="1">
      <alignment horizontal="left" vertical="center" wrapText="1"/>
    </xf>
    <xf numFmtId="0" fontId="12" fillId="3" borderId="3" xfId="0" applyFont="1" applyFill="1" applyBorder="1"/>
    <xf numFmtId="0" fontId="3" fillId="9" borderId="1" xfId="0" applyFont="1" applyFill="1" applyBorder="1" applyAlignment="1">
      <alignment horizontal="center" vertical="center"/>
    </xf>
    <xf numFmtId="0" fontId="3" fillId="9" borderId="2" xfId="0" applyFont="1" applyFill="1" applyBorder="1" applyAlignment="1">
      <alignment horizontal="center" vertical="center"/>
    </xf>
    <xf numFmtId="0" fontId="9" fillId="8" borderId="11" xfId="0" applyFont="1" applyFill="1" applyBorder="1" applyAlignment="1">
      <alignment horizontal="center" vertical="center" wrapText="1"/>
    </xf>
    <xf numFmtId="0" fontId="11" fillId="3" borderId="11" xfId="0" applyFont="1" applyFill="1" applyBorder="1" applyAlignment="1">
      <alignment horizontal="center" wrapText="1"/>
    </xf>
    <xf numFmtId="0" fontId="11" fillId="6" borderId="10"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5" fillId="15" borderId="4" xfId="0" applyFont="1" applyFill="1" applyBorder="1" applyAlignment="1">
      <alignment horizontal="left" vertical="center" wrapText="1"/>
    </xf>
    <xf numFmtId="0" fontId="5" fillId="15" borderId="5" xfId="0" applyFont="1" applyFill="1" applyBorder="1" applyAlignment="1">
      <alignment horizontal="left" vertical="center" wrapText="1"/>
    </xf>
    <xf numFmtId="0" fontId="7" fillId="15" borderId="4" xfId="0" applyFont="1" applyFill="1" applyBorder="1" applyAlignment="1">
      <alignment horizontal="left" vertical="top" wrapText="1"/>
    </xf>
    <xf numFmtId="0" fontId="7" fillId="15" borderId="5" xfId="0" applyFont="1" applyFill="1" applyBorder="1" applyAlignment="1">
      <alignment horizontal="left" vertical="top" wrapText="1"/>
    </xf>
    <xf numFmtId="0" fontId="7" fillId="15" borderId="4" xfId="0" applyFont="1" applyFill="1" applyBorder="1" applyAlignment="1">
      <alignment horizontal="left" vertical="center" wrapText="1"/>
    </xf>
    <xf numFmtId="0" fontId="7" fillId="15" borderId="5" xfId="0" applyFont="1" applyFill="1" applyBorder="1" applyAlignment="1">
      <alignment horizontal="left" vertical="center"/>
    </xf>
    <xf numFmtId="0" fontId="6" fillId="8" borderId="11" xfId="0" applyFont="1" applyFill="1" applyBorder="1" applyAlignment="1">
      <alignment horizontal="left" vertical="center" wrapText="1"/>
    </xf>
    <xf numFmtId="0" fontId="12" fillId="3" borderId="11" xfId="0" applyFont="1" applyFill="1" applyBorder="1"/>
    <xf numFmtId="0" fontId="9" fillId="0" borderId="3" xfId="0" applyFont="1" applyFill="1" applyBorder="1" applyAlignment="1">
      <alignment horizontal="center" vertical="center" wrapText="1"/>
    </xf>
    <xf numFmtId="0" fontId="6" fillId="17" borderId="3" xfId="0" applyFont="1" applyFill="1" applyBorder="1" applyAlignment="1">
      <alignment horizontal="center"/>
    </xf>
    <xf numFmtId="0" fontId="0" fillId="0" borderId="0" xfId="0" applyFont="1" applyFill="1" applyBorder="1" applyAlignment="1">
      <alignment horizontal="center" vertical="center" wrapText="1"/>
    </xf>
    <xf numFmtId="0" fontId="0" fillId="0" borderId="0"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colors>
    <mruColors>
      <color rgb="FFAAFFF6"/>
      <color rgb="FF85FFC9"/>
      <color rgb="FF4ED963"/>
      <color rgb="FFB9FF00"/>
      <color rgb="FFABDCA4"/>
      <color rgb="FF00FF9D"/>
      <color rgb="FFFFBAE4"/>
      <color rgb="FFC28FFF"/>
      <color rgb="FF0A3709"/>
      <color rgb="FF11590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g"/><Relationship Id="rId13" Type="http://schemas.openxmlformats.org/officeDocument/2006/relationships/image" Target="../media/image13.png"/><Relationship Id="rId18" Type="http://schemas.openxmlformats.org/officeDocument/2006/relationships/image" Target="../media/image18.jpg"/><Relationship Id="rId3" Type="http://schemas.openxmlformats.org/officeDocument/2006/relationships/image" Target="../media/image3.jpg"/><Relationship Id="rId7" Type="http://schemas.openxmlformats.org/officeDocument/2006/relationships/image" Target="../media/image7.jpg"/><Relationship Id="rId12" Type="http://schemas.openxmlformats.org/officeDocument/2006/relationships/image" Target="../media/image12.jpg"/><Relationship Id="rId17" Type="http://schemas.openxmlformats.org/officeDocument/2006/relationships/image" Target="../media/image17.png"/><Relationship Id="rId2" Type="http://schemas.openxmlformats.org/officeDocument/2006/relationships/image" Target="../media/image2.jpg"/><Relationship Id="rId16" Type="http://schemas.openxmlformats.org/officeDocument/2006/relationships/image" Target="../media/image16.png"/><Relationship Id="rId1" Type="http://schemas.openxmlformats.org/officeDocument/2006/relationships/image" Target="../media/image1.jpg"/><Relationship Id="rId6" Type="http://schemas.openxmlformats.org/officeDocument/2006/relationships/image" Target="../media/image6.jpg"/><Relationship Id="rId11" Type="http://schemas.openxmlformats.org/officeDocument/2006/relationships/image" Target="../media/image11.jpg"/><Relationship Id="rId5" Type="http://schemas.openxmlformats.org/officeDocument/2006/relationships/image" Target="../media/image5.jpg"/><Relationship Id="rId15" Type="http://schemas.openxmlformats.org/officeDocument/2006/relationships/image" Target="../media/image15.png"/><Relationship Id="rId10" Type="http://schemas.openxmlformats.org/officeDocument/2006/relationships/image" Target="../media/image10.jpg"/><Relationship Id="rId19" Type="http://schemas.openxmlformats.org/officeDocument/2006/relationships/image" Target="../media/image19.png"/><Relationship Id="rId4" Type="http://schemas.openxmlformats.org/officeDocument/2006/relationships/image" Target="../media/image4.jpg"/><Relationship Id="rId9" Type="http://schemas.openxmlformats.org/officeDocument/2006/relationships/image" Target="../media/image9.jp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oneCellAnchor>
    <xdr:from>
      <xdr:col>5</xdr:col>
      <xdr:colOff>489857</xdr:colOff>
      <xdr:row>4</xdr:row>
      <xdr:rowOff>290286</xdr:rowOff>
    </xdr:from>
    <xdr:ext cx="2195285" cy="1832428"/>
    <xdr:pic>
      <xdr:nvPicPr>
        <xdr:cNvPr id="3" name="image37.jpg">
          <a:extLst>
            <a:ext uri="{FF2B5EF4-FFF2-40B4-BE49-F238E27FC236}">
              <a16:creationId xmlns:a16="http://schemas.microsoft.com/office/drawing/2014/main" id="{9C770478-F35D-2542-AC31-5C6A3C7E027B}"/>
            </a:ext>
          </a:extLst>
        </xdr:cNvPr>
        <xdr:cNvPicPr preferRelativeResize="0"/>
      </xdr:nvPicPr>
      <xdr:blipFill>
        <a:blip xmlns:r="http://schemas.openxmlformats.org/officeDocument/2006/relationships" r:embed="rId1" cstate="print"/>
        <a:stretch>
          <a:fillRect/>
        </a:stretch>
      </xdr:blipFill>
      <xdr:spPr>
        <a:xfrm>
          <a:off x="10668000" y="4027715"/>
          <a:ext cx="2195285" cy="1832428"/>
        </a:xfrm>
        <a:prstGeom prst="rect">
          <a:avLst/>
        </a:prstGeom>
        <a:noFill/>
      </xdr:spPr>
    </xdr:pic>
    <xdr:clientData fLocksWithSheet="0"/>
  </xdr:oneCellAnchor>
  <xdr:oneCellAnchor>
    <xdr:from>
      <xdr:col>5</xdr:col>
      <xdr:colOff>254000</xdr:colOff>
      <xdr:row>5</xdr:row>
      <xdr:rowOff>163285</xdr:rowOff>
    </xdr:from>
    <xdr:ext cx="2449286" cy="2340428"/>
    <xdr:pic>
      <xdr:nvPicPr>
        <xdr:cNvPr id="4" name="image31.jpg">
          <a:extLst>
            <a:ext uri="{FF2B5EF4-FFF2-40B4-BE49-F238E27FC236}">
              <a16:creationId xmlns:a16="http://schemas.microsoft.com/office/drawing/2014/main" id="{FFC58EDB-5B49-764B-AF8E-4343758258B1}"/>
            </a:ext>
          </a:extLst>
        </xdr:cNvPr>
        <xdr:cNvPicPr preferRelativeResize="0"/>
      </xdr:nvPicPr>
      <xdr:blipFill>
        <a:blip xmlns:r="http://schemas.openxmlformats.org/officeDocument/2006/relationships" r:embed="rId2" cstate="print"/>
        <a:stretch>
          <a:fillRect/>
        </a:stretch>
      </xdr:blipFill>
      <xdr:spPr>
        <a:xfrm>
          <a:off x="10432143" y="6440714"/>
          <a:ext cx="2449286" cy="2340428"/>
        </a:xfrm>
        <a:prstGeom prst="rect">
          <a:avLst/>
        </a:prstGeom>
        <a:noFill/>
      </xdr:spPr>
    </xdr:pic>
    <xdr:clientData fLocksWithSheet="0"/>
  </xdr:oneCellAnchor>
  <xdr:oneCellAnchor>
    <xdr:from>
      <xdr:col>5</xdr:col>
      <xdr:colOff>508000</xdr:colOff>
      <xdr:row>6</xdr:row>
      <xdr:rowOff>362857</xdr:rowOff>
    </xdr:from>
    <xdr:ext cx="2159000" cy="1850571"/>
    <xdr:pic>
      <xdr:nvPicPr>
        <xdr:cNvPr id="5" name="image35.jpg">
          <a:extLst>
            <a:ext uri="{FF2B5EF4-FFF2-40B4-BE49-F238E27FC236}">
              <a16:creationId xmlns:a16="http://schemas.microsoft.com/office/drawing/2014/main" id="{79379938-19BD-CC48-BCC4-100ADDB192B9}"/>
            </a:ext>
          </a:extLst>
        </xdr:cNvPr>
        <xdr:cNvPicPr preferRelativeResize="0"/>
      </xdr:nvPicPr>
      <xdr:blipFill>
        <a:blip xmlns:r="http://schemas.openxmlformats.org/officeDocument/2006/relationships" r:embed="rId3" cstate="print"/>
        <a:stretch>
          <a:fillRect/>
        </a:stretch>
      </xdr:blipFill>
      <xdr:spPr>
        <a:xfrm>
          <a:off x="10686143" y="9180286"/>
          <a:ext cx="2159000" cy="1850571"/>
        </a:xfrm>
        <a:prstGeom prst="rect">
          <a:avLst/>
        </a:prstGeom>
        <a:noFill/>
      </xdr:spPr>
    </xdr:pic>
    <xdr:clientData fLocksWithSheet="0"/>
  </xdr:oneCellAnchor>
  <xdr:oneCellAnchor>
    <xdr:from>
      <xdr:col>5</xdr:col>
      <xdr:colOff>362856</xdr:colOff>
      <xdr:row>7</xdr:row>
      <xdr:rowOff>308427</xdr:rowOff>
    </xdr:from>
    <xdr:ext cx="2086428" cy="2104571"/>
    <xdr:pic>
      <xdr:nvPicPr>
        <xdr:cNvPr id="7" name="image24.jpg">
          <a:extLst>
            <a:ext uri="{FF2B5EF4-FFF2-40B4-BE49-F238E27FC236}">
              <a16:creationId xmlns:a16="http://schemas.microsoft.com/office/drawing/2014/main" id="{E13E9D6D-D44C-9448-AF84-273630C1D29D}"/>
            </a:ext>
          </a:extLst>
        </xdr:cNvPr>
        <xdr:cNvPicPr preferRelativeResize="0"/>
      </xdr:nvPicPr>
      <xdr:blipFill>
        <a:blip xmlns:r="http://schemas.openxmlformats.org/officeDocument/2006/relationships" r:embed="rId4" cstate="print"/>
        <a:stretch>
          <a:fillRect/>
        </a:stretch>
      </xdr:blipFill>
      <xdr:spPr>
        <a:xfrm>
          <a:off x="4499427" y="9397998"/>
          <a:ext cx="2086428" cy="2104571"/>
        </a:xfrm>
        <a:prstGeom prst="rect">
          <a:avLst/>
        </a:prstGeom>
        <a:noFill/>
      </xdr:spPr>
    </xdr:pic>
    <xdr:clientData fLocksWithSheet="0"/>
  </xdr:oneCellAnchor>
  <xdr:oneCellAnchor>
    <xdr:from>
      <xdr:col>5</xdr:col>
      <xdr:colOff>96157</xdr:colOff>
      <xdr:row>9</xdr:row>
      <xdr:rowOff>72572</xdr:rowOff>
    </xdr:from>
    <xdr:ext cx="2612571" cy="2340428"/>
    <xdr:pic>
      <xdr:nvPicPr>
        <xdr:cNvPr id="11" name="image64.jpg">
          <a:extLst>
            <a:ext uri="{FF2B5EF4-FFF2-40B4-BE49-F238E27FC236}">
              <a16:creationId xmlns:a16="http://schemas.microsoft.com/office/drawing/2014/main" id="{21105044-8029-854E-B6DB-78C4F66F937E}"/>
            </a:ext>
          </a:extLst>
        </xdr:cNvPr>
        <xdr:cNvPicPr preferRelativeResize="0"/>
      </xdr:nvPicPr>
      <xdr:blipFill>
        <a:blip xmlns:r="http://schemas.openxmlformats.org/officeDocument/2006/relationships" r:embed="rId5" cstate="print"/>
        <a:stretch>
          <a:fillRect/>
        </a:stretch>
      </xdr:blipFill>
      <xdr:spPr>
        <a:xfrm>
          <a:off x="4232728" y="14242143"/>
          <a:ext cx="2612571" cy="2340428"/>
        </a:xfrm>
        <a:prstGeom prst="rect">
          <a:avLst/>
        </a:prstGeom>
        <a:noFill/>
      </xdr:spPr>
    </xdr:pic>
    <xdr:clientData fLocksWithSheet="0"/>
  </xdr:oneCellAnchor>
  <xdr:oneCellAnchor>
    <xdr:from>
      <xdr:col>5</xdr:col>
      <xdr:colOff>272143</xdr:colOff>
      <xdr:row>10</xdr:row>
      <xdr:rowOff>217714</xdr:rowOff>
    </xdr:from>
    <xdr:ext cx="2376714" cy="2140857"/>
    <xdr:pic>
      <xdr:nvPicPr>
        <xdr:cNvPr id="13" name="image29.jpg">
          <a:extLst>
            <a:ext uri="{FF2B5EF4-FFF2-40B4-BE49-F238E27FC236}">
              <a16:creationId xmlns:a16="http://schemas.microsoft.com/office/drawing/2014/main" id="{9034876F-2910-204E-9B9B-2670737D292E}"/>
            </a:ext>
          </a:extLst>
        </xdr:cNvPr>
        <xdr:cNvPicPr preferRelativeResize="0"/>
      </xdr:nvPicPr>
      <xdr:blipFill>
        <a:blip xmlns:r="http://schemas.openxmlformats.org/officeDocument/2006/relationships" r:embed="rId6" cstate="print"/>
        <a:stretch>
          <a:fillRect/>
        </a:stretch>
      </xdr:blipFill>
      <xdr:spPr>
        <a:xfrm>
          <a:off x="10450286" y="29355143"/>
          <a:ext cx="2376714" cy="2140857"/>
        </a:xfrm>
        <a:prstGeom prst="rect">
          <a:avLst/>
        </a:prstGeom>
        <a:noFill/>
      </xdr:spPr>
    </xdr:pic>
    <xdr:clientData fLocksWithSheet="0"/>
  </xdr:oneCellAnchor>
  <xdr:oneCellAnchor>
    <xdr:from>
      <xdr:col>5</xdr:col>
      <xdr:colOff>272143</xdr:colOff>
      <xdr:row>11</xdr:row>
      <xdr:rowOff>199572</xdr:rowOff>
    </xdr:from>
    <xdr:ext cx="2376714" cy="2086428"/>
    <xdr:pic>
      <xdr:nvPicPr>
        <xdr:cNvPr id="14" name="image41.jpg">
          <a:extLst>
            <a:ext uri="{FF2B5EF4-FFF2-40B4-BE49-F238E27FC236}">
              <a16:creationId xmlns:a16="http://schemas.microsoft.com/office/drawing/2014/main" id="{E7815DAF-C7AB-0D42-A423-28F2DB2CCFA1}"/>
            </a:ext>
          </a:extLst>
        </xdr:cNvPr>
        <xdr:cNvPicPr preferRelativeResize="0"/>
      </xdr:nvPicPr>
      <xdr:blipFill>
        <a:blip xmlns:r="http://schemas.openxmlformats.org/officeDocument/2006/relationships" r:embed="rId7" cstate="print"/>
        <a:stretch>
          <a:fillRect/>
        </a:stretch>
      </xdr:blipFill>
      <xdr:spPr>
        <a:xfrm>
          <a:off x="10450286" y="31877001"/>
          <a:ext cx="2376714" cy="2086428"/>
        </a:xfrm>
        <a:prstGeom prst="rect">
          <a:avLst/>
        </a:prstGeom>
        <a:noFill/>
      </xdr:spPr>
    </xdr:pic>
    <xdr:clientData fLocksWithSheet="0"/>
  </xdr:oneCellAnchor>
  <xdr:oneCellAnchor>
    <xdr:from>
      <xdr:col>5</xdr:col>
      <xdr:colOff>181429</xdr:colOff>
      <xdr:row>12</xdr:row>
      <xdr:rowOff>72571</xdr:rowOff>
    </xdr:from>
    <xdr:ext cx="2667000" cy="2413000"/>
    <xdr:pic>
      <xdr:nvPicPr>
        <xdr:cNvPr id="15" name="image27.jpg">
          <a:extLst>
            <a:ext uri="{FF2B5EF4-FFF2-40B4-BE49-F238E27FC236}">
              <a16:creationId xmlns:a16="http://schemas.microsoft.com/office/drawing/2014/main" id="{8909BEA9-2337-0F4C-B8FE-7C3B9520EB92}"/>
            </a:ext>
          </a:extLst>
        </xdr:cNvPr>
        <xdr:cNvPicPr preferRelativeResize="0"/>
      </xdr:nvPicPr>
      <xdr:blipFill>
        <a:blip xmlns:r="http://schemas.openxmlformats.org/officeDocument/2006/relationships" r:embed="rId8" cstate="print"/>
        <a:stretch>
          <a:fillRect/>
        </a:stretch>
      </xdr:blipFill>
      <xdr:spPr>
        <a:xfrm>
          <a:off x="10359572" y="34290000"/>
          <a:ext cx="2667000" cy="2413000"/>
        </a:xfrm>
        <a:prstGeom prst="rect">
          <a:avLst/>
        </a:prstGeom>
        <a:noFill/>
      </xdr:spPr>
    </xdr:pic>
    <xdr:clientData fLocksWithSheet="0"/>
  </xdr:oneCellAnchor>
  <xdr:oneCellAnchor>
    <xdr:from>
      <xdr:col>5</xdr:col>
      <xdr:colOff>435429</xdr:colOff>
      <xdr:row>13</xdr:row>
      <xdr:rowOff>235857</xdr:rowOff>
    </xdr:from>
    <xdr:ext cx="2413000" cy="2177142"/>
    <xdr:pic>
      <xdr:nvPicPr>
        <xdr:cNvPr id="16" name="image28.jpg">
          <a:extLst>
            <a:ext uri="{FF2B5EF4-FFF2-40B4-BE49-F238E27FC236}">
              <a16:creationId xmlns:a16="http://schemas.microsoft.com/office/drawing/2014/main" id="{8F212A52-677F-A547-9C2E-6D526783D59C}"/>
            </a:ext>
          </a:extLst>
        </xdr:cNvPr>
        <xdr:cNvPicPr preferRelativeResize="0"/>
      </xdr:nvPicPr>
      <xdr:blipFill>
        <a:blip xmlns:r="http://schemas.openxmlformats.org/officeDocument/2006/relationships" r:embed="rId9" cstate="print"/>
        <a:stretch>
          <a:fillRect/>
        </a:stretch>
      </xdr:blipFill>
      <xdr:spPr>
        <a:xfrm>
          <a:off x="10613572" y="36993286"/>
          <a:ext cx="2413000" cy="2177142"/>
        </a:xfrm>
        <a:prstGeom prst="rect">
          <a:avLst/>
        </a:prstGeom>
        <a:noFill/>
      </xdr:spPr>
    </xdr:pic>
    <xdr:clientData fLocksWithSheet="0"/>
  </xdr:oneCellAnchor>
  <xdr:oneCellAnchor>
    <xdr:from>
      <xdr:col>5</xdr:col>
      <xdr:colOff>417286</xdr:colOff>
      <xdr:row>14</xdr:row>
      <xdr:rowOff>254000</xdr:rowOff>
    </xdr:from>
    <xdr:ext cx="2068286" cy="1959428"/>
    <xdr:pic>
      <xdr:nvPicPr>
        <xdr:cNvPr id="18" name="image43.jpg">
          <a:extLst>
            <a:ext uri="{FF2B5EF4-FFF2-40B4-BE49-F238E27FC236}">
              <a16:creationId xmlns:a16="http://schemas.microsoft.com/office/drawing/2014/main" id="{318F4BA8-A715-AB4D-BF76-DB9C252DE5A1}"/>
            </a:ext>
          </a:extLst>
        </xdr:cNvPr>
        <xdr:cNvPicPr preferRelativeResize="0"/>
      </xdr:nvPicPr>
      <xdr:blipFill>
        <a:blip xmlns:r="http://schemas.openxmlformats.org/officeDocument/2006/relationships" r:embed="rId10" cstate="print"/>
        <a:stretch>
          <a:fillRect/>
        </a:stretch>
      </xdr:blipFill>
      <xdr:spPr>
        <a:xfrm>
          <a:off x="10595429" y="39551429"/>
          <a:ext cx="2068286" cy="1959428"/>
        </a:xfrm>
        <a:prstGeom prst="rect">
          <a:avLst/>
        </a:prstGeom>
        <a:noFill/>
      </xdr:spPr>
    </xdr:pic>
    <xdr:clientData fLocksWithSheet="0"/>
  </xdr:oneCellAnchor>
  <xdr:oneCellAnchor>
    <xdr:from>
      <xdr:col>5</xdr:col>
      <xdr:colOff>531585</xdr:colOff>
      <xdr:row>15</xdr:row>
      <xdr:rowOff>235857</xdr:rowOff>
    </xdr:from>
    <xdr:ext cx="2013857" cy="2213428"/>
    <xdr:pic>
      <xdr:nvPicPr>
        <xdr:cNvPr id="20" name="image45.jpg">
          <a:extLst>
            <a:ext uri="{FF2B5EF4-FFF2-40B4-BE49-F238E27FC236}">
              <a16:creationId xmlns:a16="http://schemas.microsoft.com/office/drawing/2014/main" id="{B9656AF4-C617-C544-9D19-0920B6B4B116}"/>
            </a:ext>
          </a:extLst>
        </xdr:cNvPr>
        <xdr:cNvPicPr preferRelativeResize="0"/>
      </xdr:nvPicPr>
      <xdr:blipFill>
        <a:blip xmlns:r="http://schemas.openxmlformats.org/officeDocument/2006/relationships" r:embed="rId11" cstate="print"/>
        <a:stretch>
          <a:fillRect/>
        </a:stretch>
      </xdr:blipFill>
      <xdr:spPr>
        <a:xfrm>
          <a:off x="10709728" y="42073286"/>
          <a:ext cx="2013857" cy="2213428"/>
        </a:xfrm>
        <a:prstGeom prst="rect">
          <a:avLst/>
        </a:prstGeom>
        <a:noFill/>
      </xdr:spPr>
    </xdr:pic>
    <xdr:clientData fLocksWithSheet="0"/>
  </xdr:oneCellAnchor>
  <xdr:oneCellAnchor>
    <xdr:from>
      <xdr:col>5</xdr:col>
      <xdr:colOff>549728</xdr:colOff>
      <xdr:row>16</xdr:row>
      <xdr:rowOff>381000</xdr:rowOff>
    </xdr:from>
    <xdr:ext cx="2177143" cy="1923142"/>
    <xdr:pic>
      <xdr:nvPicPr>
        <xdr:cNvPr id="21" name="image40.jpg">
          <a:extLst>
            <a:ext uri="{FF2B5EF4-FFF2-40B4-BE49-F238E27FC236}">
              <a16:creationId xmlns:a16="http://schemas.microsoft.com/office/drawing/2014/main" id="{3E79B0D0-783F-474D-AF17-017CE455AA13}"/>
            </a:ext>
          </a:extLst>
        </xdr:cNvPr>
        <xdr:cNvPicPr preferRelativeResize="0"/>
      </xdr:nvPicPr>
      <xdr:blipFill>
        <a:blip xmlns:r="http://schemas.openxmlformats.org/officeDocument/2006/relationships" r:embed="rId12" cstate="print"/>
        <a:stretch>
          <a:fillRect/>
        </a:stretch>
      </xdr:blipFill>
      <xdr:spPr>
        <a:xfrm>
          <a:off x="10727871" y="44758429"/>
          <a:ext cx="2177143" cy="1923142"/>
        </a:xfrm>
        <a:prstGeom prst="rect">
          <a:avLst/>
        </a:prstGeom>
        <a:noFill/>
      </xdr:spPr>
    </xdr:pic>
    <xdr:clientData fLocksWithSheet="0"/>
  </xdr:oneCellAnchor>
  <xdr:oneCellAnchor>
    <xdr:from>
      <xdr:col>5</xdr:col>
      <xdr:colOff>417285</xdr:colOff>
      <xdr:row>17</xdr:row>
      <xdr:rowOff>272143</xdr:rowOff>
    </xdr:from>
    <xdr:ext cx="2376714" cy="1995715"/>
    <xdr:pic>
      <xdr:nvPicPr>
        <xdr:cNvPr id="30" name="image74.png">
          <a:extLst>
            <a:ext uri="{FF2B5EF4-FFF2-40B4-BE49-F238E27FC236}">
              <a16:creationId xmlns:a16="http://schemas.microsoft.com/office/drawing/2014/main" id="{B705C20D-B3DC-B54D-BE33-FCDAA99EBC4F}"/>
            </a:ext>
          </a:extLst>
        </xdr:cNvPr>
        <xdr:cNvPicPr preferRelativeResize="0"/>
      </xdr:nvPicPr>
      <xdr:blipFill>
        <a:blip xmlns:r="http://schemas.openxmlformats.org/officeDocument/2006/relationships" r:embed="rId13" cstate="print"/>
        <a:stretch>
          <a:fillRect/>
        </a:stretch>
      </xdr:blipFill>
      <xdr:spPr>
        <a:xfrm>
          <a:off x="10595428" y="77451857"/>
          <a:ext cx="2376714" cy="1995715"/>
        </a:xfrm>
        <a:prstGeom prst="rect">
          <a:avLst/>
        </a:prstGeom>
        <a:noFill/>
      </xdr:spPr>
    </xdr:pic>
    <xdr:clientData fLocksWithSheet="0"/>
  </xdr:oneCellAnchor>
  <xdr:oneCellAnchor>
    <xdr:from>
      <xdr:col>5</xdr:col>
      <xdr:colOff>803729</xdr:colOff>
      <xdr:row>22</xdr:row>
      <xdr:rowOff>489857</xdr:rowOff>
    </xdr:from>
    <xdr:ext cx="2209800" cy="1574800"/>
    <xdr:pic>
      <xdr:nvPicPr>
        <xdr:cNvPr id="39" name="image23.png">
          <a:extLst>
            <a:ext uri="{FF2B5EF4-FFF2-40B4-BE49-F238E27FC236}">
              <a16:creationId xmlns:a16="http://schemas.microsoft.com/office/drawing/2014/main" id="{70CF3B95-EDD6-3F4D-9010-1D12B3C2C208}"/>
            </a:ext>
          </a:extLst>
        </xdr:cNvPr>
        <xdr:cNvPicPr preferRelativeResize="0"/>
      </xdr:nvPicPr>
      <xdr:blipFill>
        <a:blip xmlns:r="http://schemas.openxmlformats.org/officeDocument/2006/relationships" r:embed="rId14" cstate="print"/>
        <a:stretch>
          <a:fillRect/>
        </a:stretch>
      </xdr:blipFill>
      <xdr:spPr>
        <a:xfrm>
          <a:off x="5756729" y="43373524"/>
          <a:ext cx="2209800" cy="1574800"/>
        </a:xfrm>
        <a:prstGeom prst="rect">
          <a:avLst/>
        </a:prstGeom>
        <a:noFill/>
      </xdr:spPr>
    </xdr:pic>
    <xdr:clientData fLocksWithSheet="0"/>
  </xdr:oneCellAnchor>
  <xdr:oneCellAnchor>
    <xdr:from>
      <xdr:col>5</xdr:col>
      <xdr:colOff>602645</xdr:colOff>
      <xdr:row>23</xdr:row>
      <xdr:rowOff>272597</xdr:rowOff>
    </xdr:from>
    <xdr:ext cx="2619224" cy="1928736"/>
    <xdr:pic>
      <xdr:nvPicPr>
        <xdr:cNvPr id="40" name="image14.png">
          <a:extLst>
            <a:ext uri="{FF2B5EF4-FFF2-40B4-BE49-F238E27FC236}">
              <a16:creationId xmlns:a16="http://schemas.microsoft.com/office/drawing/2014/main" id="{D1564BFA-B29F-7447-A31B-BC88ADEA4190}"/>
            </a:ext>
          </a:extLst>
        </xdr:cNvPr>
        <xdr:cNvPicPr preferRelativeResize="0"/>
      </xdr:nvPicPr>
      <xdr:blipFill>
        <a:blip xmlns:r="http://schemas.openxmlformats.org/officeDocument/2006/relationships" r:embed="rId15" cstate="print"/>
        <a:stretch>
          <a:fillRect/>
        </a:stretch>
      </xdr:blipFill>
      <xdr:spPr>
        <a:xfrm>
          <a:off x="6263216" y="44482204"/>
          <a:ext cx="2619224" cy="1928736"/>
        </a:xfrm>
        <a:prstGeom prst="rect">
          <a:avLst/>
        </a:prstGeom>
        <a:noFill/>
      </xdr:spPr>
    </xdr:pic>
    <xdr:clientData fLocksWithSheet="0"/>
  </xdr:oneCellAnchor>
  <xdr:oneCellAnchor>
    <xdr:from>
      <xdr:col>5</xdr:col>
      <xdr:colOff>785737</xdr:colOff>
      <xdr:row>24</xdr:row>
      <xdr:rowOff>340179</xdr:rowOff>
    </xdr:from>
    <xdr:ext cx="1717978" cy="2613630"/>
    <xdr:pic>
      <xdr:nvPicPr>
        <xdr:cNvPr id="41" name="image26.png">
          <a:extLst>
            <a:ext uri="{FF2B5EF4-FFF2-40B4-BE49-F238E27FC236}">
              <a16:creationId xmlns:a16="http://schemas.microsoft.com/office/drawing/2014/main" id="{0BC07BC7-892C-3843-B98D-CEE4F412ECD7}"/>
            </a:ext>
          </a:extLst>
        </xdr:cNvPr>
        <xdr:cNvPicPr preferRelativeResize="0"/>
      </xdr:nvPicPr>
      <xdr:blipFill>
        <a:blip xmlns:r="http://schemas.openxmlformats.org/officeDocument/2006/relationships" r:embed="rId16" cstate="print"/>
        <a:stretch>
          <a:fillRect/>
        </a:stretch>
      </xdr:blipFill>
      <xdr:spPr>
        <a:xfrm>
          <a:off x="6446308" y="48727179"/>
          <a:ext cx="1717978" cy="2613630"/>
        </a:xfrm>
        <a:prstGeom prst="rect">
          <a:avLst/>
        </a:prstGeom>
        <a:noFill/>
      </xdr:spPr>
    </xdr:pic>
    <xdr:clientData fLocksWithSheet="0"/>
  </xdr:oneCellAnchor>
  <xdr:oneCellAnchor>
    <xdr:from>
      <xdr:col>5</xdr:col>
      <xdr:colOff>421822</xdr:colOff>
      <xdr:row>25</xdr:row>
      <xdr:rowOff>530678</xdr:rowOff>
    </xdr:from>
    <xdr:ext cx="2674558" cy="2021569"/>
    <xdr:pic>
      <xdr:nvPicPr>
        <xdr:cNvPr id="42" name="image30.png">
          <a:extLst>
            <a:ext uri="{FF2B5EF4-FFF2-40B4-BE49-F238E27FC236}">
              <a16:creationId xmlns:a16="http://schemas.microsoft.com/office/drawing/2014/main" id="{16002669-21CD-6149-8762-26A29D5BDB8A}"/>
            </a:ext>
          </a:extLst>
        </xdr:cNvPr>
        <xdr:cNvPicPr preferRelativeResize="0"/>
      </xdr:nvPicPr>
      <xdr:blipFill>
        <a:blip xmlns:r="http://schemas.openxmlformats.org/officeDocument/2006/relationships" r:embed="rId17" cstate="print"/>
        <a:stretch>
          <a:fillRect/>
        </a:stretch>
      </xdr:blipFill>
      <xdr:spPr>
        <a:xfrm>
          <a:off x="6082393" y="51870428"/>
          <a:ext cx="2674558" cy="2021569"/>
        </a:xfrm>
        <a:prstGeom prst="rect">
          <a:avLst/>
        </a:prstGeom>
        <a:noFill/>
      </xdr:spPr>
    </xdr:pic>
    <xdr:clientData fLocksWithSheet="0"/>
  </xdr:oneCellAnchor>
  <xdr:oneCellAnchor>
    <xdr:from>
      <xdr:col>5</xdr:col>
      <xdr:colOff>444500</xdr:colOff>
      <xdr:row>8</xdr:row>
      <xdr:rowOff>127000</xdr:rowOff>
    </xdr:from>
    <xdr:ext cx="2322286" cy="2322285"/>
    <xdr:pic>
      <xdr:nvPicPr>
        <xdr:cNvPr id="43" name="image39.jpg">
          <a:extLst>
            <a:ext uri="{FF2B5EF4-FFF2-40B4-BE49-F238E27FC236}">
              <a16:creationId xmlns:a16="http://schemas.microsoft.com/office/drawing/2014/main" id="{DAA4CADB-D2A1-D945-95A3-5CA37F2A0CC6}"/>
            </a:ext>
          </a:extLst>
        </xdr:cNvPr>
        <xdr:cNvPicPr preferRelativeResize="0"/>
      </xdr:nvPicPr>
      <xdr:blipFill>
        <a:blip xmlns:r="http://schemas.openxmlformats.org/officeDocument/2006/relationships" r:embed="rId18" cstate="print"/>
        <a:stretch>
          <a:fillRect/>
        </a:stretch>
      </xdr:blipFill>
      <xdr:spPr>
        <a:xfrm>
          <a:off x="6096000" y="11789833"/>
          <a:ext cx="2322286" cy="2322285"/>
        </a:xfrm>
        <a:prstGeom prst="rect">
          <a:avLst/>
        </a:prstGeom>
        <a:noFill/>
      </xdr:spPr>
    </xdr:pic>
    <xdr:clientData fLocksWithSheet="0"/>
  </xdr:oneCellAnchor>
  <xdr:twoCellAnchor editAs="oneCell">
    <xdr:from>
      <xdr:col>3</xdr:col>
      <xdr:colOff>0</xdr:colOff>
      <xdr:row>37</xdr:row>
      <xdr:rowOff>0</xdr:rowOff>
    </xdr:from>
    <xdr:to>
      <xdr:col>4</xdr:col>
      <xdr:colOff>2141394</xdr:colOff>
      <xdr:row>42</xdr:row>
      <xdr:rowOff>104643</xdr:rowOff>
    </xdr:to>
    <xdr:pic>
      <xdr:nvPicPr>
        <xdr:cNvPr id="2" name="Imagen 1"/>
        <xdr:cNvPicPr>
          <a:picLocks noChangeAspect="1"/>
        </xdr:cNvPicPr>
      </xdr:nvPicPr>
      <xdr:blipFill>
        <a:blip xmlns:r="http://schemas.openxmlformats.org/officeDocument/2006/relationships" r:embed="rId19"/>
        <a:stretch>
          <a:fillRect/>
        </a:stretch>
      </xdr:blipFill>
      <xdr:spPr>
        <a:xfrm>
          <a:off x="2163536" y="60429321"/>
          <a:ext cx="2971429" cy="105714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68"/>
  <sheetViews>
    <sheetView tabSelected="1" topLeftCell="A28" zoomScale="70" zoomScaleNormal="70" workbookViewId="0">
      <pane xSplit="8" topLeftCell="I1" activePane="topRight" state="frozen"/>
      <selection activeCell="A21" sqref="A21"/>
      <selection pane="topRight" activeCell="J42" sqref="J42"/>
    </sheetView>
  </sheetViews>
  <sheetFormatPr baseColWidth="10" defaultColWidth="10.875" defaultRowHeight="15" x14ac:dyDescent="0.2"/>
  <cols>
    <col min="1" max="1" width="6.625" style="35" customWidth="1"/>
    <col min="2" max="4" width="10.875" style="1"/>
    <col min="5" max="5" width="35" style="1" customWidth="1"/>
    <col min="6" max="6" width="44" style="1" customWidth="1"/>
    <col min="7" max="7" width="10.875" style="1"/>
    <col min="8" max="8" width="15.625" style="1" customWidth="1"/>
    <col min="9" max="10" width="20.875" style="1" customWidth="1"/>
    <col min="11" max="11" width="21.875" style="1" customWidth="1"/>
    <col min="12" max="12" width="29.5" style="1" customWidth="1"/>
    <col min="13" max="16384" width="10.875" style="1"/>
  </cols>
  <sheetData>
    <row r="1" spans="1:12" customFormat="1" ht="48.75" customHeight="1" thickBot="1" x14ac:dyDescent="0.3">
      <c r="A1" s="38"/>
      <c r="B1" s="42" t="s">
        <v>52</v>
      </c>
      <c r="C1" s="42"/>
      <c r="D1" s="42"/>
      <c r="E1" s="42"/>
      <c r="F1" s="42"/>
      <c r="G1" s="42"/>
      <c r="H1" s="42"/>
      <c r="I1" s="42"/>
      <c r="J1" s="42"/>
      <c r="K1" s="42"/>
      <c r="L1" s="42"/>
    </row>
    <row r="2" spans="1:12" ht="18" customHeight="1" x14ac:dyDescent="0.2">
      <c r="B2" s="45" t="s">
        <v>7</v>
      </c>
      <c r="C2" s="46"/>
      <c r="D2" s="46"/>
      <c r="E2" s="46"/>
      <c r="F2" s="46"/>
      <c r="G2" s="46"/>
      <c r="H2" s="60"/>
      <c r="I2" s="45" t="s">
        <v>44</v>
      </c>
      <c r="J2" s="46"/>
      <c r="K2" s="46"/>
      <c r="L2" s="46"/>
    </row>
    <row r="3" spans="1:12" ht="15.95" customHeight="1" thickBot="1" x14ac:dyDescent="0.25">
      <c r="B3" s="47"/>
      <c r="C3" s="48"/>
      <c r="D3" s="48"/>
      <c r="E3" s="48"/>
      <c r="F3" s="48"/>
      <c r="G3" s="48"/>
      <c r="H3" s="61"/>
      <c r="I3" s="47"/>
      <c r="J3" s="48"/>
      <c r="K3" s="48"/>
      <c r="L3" s="48"/>
    </row>
    <row r="4" spans="1:12" ht="66" customHeight="1" x14ac:dyDescent="0.25">
      <c r="A4" s="39" t="s">
        <v>48</v>
      </c>
      <c r="B4" s="62" t="s">
        <v>2</v>
      </c>
      <c r="C4" s="63"/>
      <c r="D4" s="64" t="s">
        <v>3</v>
      </c>
      <c r="E4" s="65"/>
      <c r="F4" s="23" t="s">
        <v>4</v>
      </c>
      <c r="G4" s="23" t="s">
        <v>5</v>
      </c>
      <c r="H4" s="23" t="s">
        <v>6</v>
      </c>
      <c r="I4" s="4" t="s">
        <v>50</v>
      </c>
      <c r="J4" s="4" t="s">
        <v>45</v>
      </c>
      <c r="K4" s="4" t="s">
        <v>46</v>
      </c>
      <c r="L4" s="5" t="s">
        <v>53</v>
      </c>
    </row>
    <row r="5" spans="1:12" ht="240" customHeight="1" x14ac:dyDescent="0.25">
      <c r="A5" s="34">
        <v>1</v>
      </c>
      <c r="B5" s="66" t="s">
        <v>8</v>
      </c>
      <c r="C5" s="67"/>
      <c r="D5" s="68" t="s">
        <v>22</v>
      </c>
      <c r="E5" s="69"/>
      <c r="F5" s="2"/>
      <c r="G5" s="2" t="s">
        <v>0</v>
      </c>
      <c r="H5" s="3">
        <v>4</v>
      </c>
      <c r="I5" s="14">
        <f>+K5/1.19</f>
        <v>256536.99564666668</v>
      </c>
      <c r="J5" s="11">
        <f>I5*19%</f>
        <v>48742.029172866671</v>
      </c>
      <c r="K5" s="12">
        <v>305279.02481953334</v>
      </c>
      <c r="L5" s="13">
        <f>+K5*H5</f>
        <v>1221116.0992781334</v>
      </c>
    </row>
    <row r="6" spans="1:12" ht="200.1" customHeight="1" x14ac:dyDescent="0.25">
      <c r="A6" s="34">
        <v>2</v>
      </c>
      <c r="B6" s="66" t="s">
        <v>9</v>
      </c>
      <c r="C6" s="67"/>
      <c r="D6" s="70" t="s">
        <v>23</v>
      </c>
      <c r="E6" s="71"/>
      <c r="F6" s="2"/>
      <c r="G6" s="2" t="s">
        <v>0</v>
      </c>
      <c r="H6" s="3">
        <v>4</v>
      </c>
      <c r="I6" s="14">
        <f t="shared" ref="I6:I18" si="0">+K6/1.19</f>
        <v>282662.18487394962</v>
      </c>
      <c r="J6" s="11">
        <f t="shared" ref="J6:J18" si="1">I6*19%</f>
        <v>53705.815126050431</v>
      </c>
      <c r="K6" s="12">
        <v>336368</v>
      </c>
      <c r="L6" s="13">
        <f t="shared" ref="L6:L18" si="2">+K6*H6</f>
        <v>1345472</v>
      </c>
    </row>
    <row r="7" spans="1:12" ht="200.1" customHeight="1" x14ac:dyDescent="0.25">
      <c r="A7" s="34">
        <v>3</v>
      </c>
      <c r="B7" s="66" t="s">
        <v>10</v>
      </c>
      <c r="C7" s="67"/>
      <c r="D7" s="70" t="s">
        <v>24</v>
      </c>
      <c r="E7" s="71"/>
      <c r="F7" s="2"/>
      <c r="G7" s="2" t="s">
        <v>0</v>
      </c>
      <c r="H7" s="3">
        <v>2</v>
      </c>
      <c r="I7" s="14">
        <f t="shared" si="0"/>
        <v>987057.48328000016</v>
      </c>
      <c r="J7" s="11">
        <f t="shared" si="1"/>
        <v>187540.92182320004</v>
      </c>
      <c r="K7" s="12">
        <v>1174598.4051032001</v>
      </c>
      <c r="L7" s="13">
        <f t="shared" si="2"/>
        <v>2349196.8102064002</v>
      </c>
    </row>
    <row r="8" spans="1:12" ht="200.1" customHeight="1" x14ac:dyDescent="0.25">
      <c r="A8" s="34">
        <v>4</v>
      </c>
      <c r="B8" s="66" t="s">
        <v>11</v>
      </c>
      <c r="C8" s="67"/>
      <c r="D8" s="70" t="s">
        <v>25</v>
      </c>
      <c r="E8" s="71"/>
      <c r="F8" s="2"/>
      <c r="G8" s="2" t="s">
        <v>0</v>
      </c>
      <c r="H8" s="3">
        <v>2</v>
      </c>
      <c r="I8" s="14">
        <f t="shared" si="0"/>
        <v>569843.87934266659</v>
      </c>
      <c r="J8" s="11">
        <f t="shared" si="1"/>
        <v>108270.33707510665</v>
      </c>
      <c r="K8" s="12">
        <v>678114.21641777328</v>
      </c>
      <c r="L8" s="13">
        <f t="shared" si="2"/>
        <v>1356228.4328355466</v>
      </c>
    </row>
    <row r="9" spans="1:12" ht="200.1" customHeight="1" x14ac:dyDescent="0.25">
      <c r="A9" s="34">
        <v>5</v>
      </c>
      <c r="B9" s="66" t="s">
        <v>12</v>
      </c>
      <c r="C9" s="67"/>
      <c r="D9" s="70" t="s">
        <v>26</v>
      </c>
      <c r="E9" s="71"/>
      <c r="F9" s="2"/>
      <c r="G9" s="2" t="s">
        <v>0</v>
      </c>
      <c r="H9" s="3">
        <v>2</v>
      </c>
      <c r="I9" s="14">
        <f t="shared" si="0"/>
        <v>564112.32158800005</v>
      </c>
      <c r="J9" s="11">
        <f t="shared" si="1"/>
        <v>107181.34110172001</v>
      </c>
      <c r="K9" s="12">
        <v>671293.66268972005</v>
      </c>
      <c r="L9" s="13">
        <f t="shared" si="2"/>
        <v>1342587.3253794401</v>
      </c>
    </row>
    <row r="10" spans="1:12" ht="200.1" customHeight="1" x14ac:dyDescent="0.25">
      <c r="A10" s="34">
        <v>6</v>
      </c>
      <c r="B10" s="66" t="s">
        <v>13</v>
      </c>
      <c r="C10" s="67"/>
      <c r="D10" s="70" t="s">
        <v>27</v>
      </c>
      <c r="E10" s="71"/>
      <c r="F10" s="2"/>
      <c r="G10" s="2" t="s">
        <v>0</v>
      </c>
      <c r="H10" s="3">
        <v>6</v>
      </c>
      <c r="I10" s="14">
        <f t="shared" si="0"/>
        <v>85662.063188</v>
      </c>
      <c r="J10" s="11">
        <f t="shared" si="1"/>
        <v>16275.792005720001</v>
      </c>
      <c r="K10" s="12">
        <v>101937.85519372</v>
      </c>
      <c r="L10" s="13">
        <f t="shared" si="2"/>
        <v>611627.13116232003</v>
      </c>
    </row>
    <row r="11" spans="1:12" ht="200.1" customHeight="1" x14ac:dyDescent="0.25">
      <c r="A11" s="34">
        <v>7</v>
      </c>
      <c r="B11" s="66" t="s">
        <v>14</v>
      </c>
      <c r="C11" s="67"/>
      <c r="D11" s="70" t="s">
        <v>28</v>
      </c>
      <c r="E11" s="71"/>
      <c r="F11" s="2"/>
      <c r="G11" s="2" t="s">
        <v>0</v>
      </c>
      <c r="H11" s="3">
        <v>5</v>
      </c>
      <c r="I11" s="14">
        <f t="shared" si="0"/>
        <v>31394.347482666661</v>
      </c>
      <c r="J11" s="11">
        <f t="shared" si="1"/>
        <v>5964.9260217066658</v>
      </c>
      <c r="K11" s="12">
        <v>37359.273504373326</v>
      </c>
      <c r="L11" s="13">
        <f t="shared" si="2"/>
        <v>186796.36752186663</v>
      </c>
    </row>
    <row r="12" spans="1:12" ht="200.1" customHeight="1" x14ac:dyDescent="0.25">
      <c r="A12" s="34">
        <v>8</v>
      </c>
      <c r="B12" s="66" t="s">
        <v>15</v>
      </c>
      <c r="C12" s="67"/>
      <c r="D12" s="70" t="s">
        <v>29</v>
      </c>
      <c r="E12" s="71"/>
      <c r="F12" s="2"/>
      <c r="G12" s="2" t="s">
        <v>0</v>
      </c>
      <c r="H12" s="3">
        <v>4</v>
      </c>
      <c r="I12" s="14">
        <f t="shared" si="0"/>
        <v>50948.547450666665</v>
      </c>
      <c r="J12" s="11">
        <f t="shared" si="1"/>
        <v>9680.2240156266671</v>
      </c>
      <c r="K12" s="12">
        <v>60628.771466293329</v>
      </c>
      <c r="L12" s="13">
        <f t="shared" si="2"/>
        <v>242515.08586517331</v>
      </c>
    </row>
    <row r="13" spans="1:12" ht="200.1" customHeight="1" x14ac:dyDescent="0.25">
      <c r="A13" s="34">
        <v>9</v>
      </c>
      <c r="B13" s="66" t="s">
        <v>16</v>
      </c>
      <c r="C13" s="67"/>
      <c r="D13" s="70" t="s">
        <v>30</v>
      </c>
      <c r="E13" s="71"/>
      <c r="F13" s="2"/>
      <c r="G13" s="2" t="s">
        <v>0</v>
      </c>
      <c r="H13" s="3">
        <v>4</v>
      </c>
      <c r="I13" s="14">
        <f t="shared" si="0"/>
        <v>37224.918093333334</v>
      </c>
      <c r="J13" s="11">
        <f t="shared" si="1"/>
        <v>7072.7344377333338</v>
      </c>
      <c r="K13" s="12">
        <v>44297.652531066669</v>
      </c>
      <c r="L13" s="13">
        <f t="shared" si="2"/>
        <v>177190.61012426668</v>
      </c>
    </row>
    <row r="14" spans="1:12" ht="200.1" customHeight="1" x14ac:dyDescent="0.25">
      <c r="A14" s="34">
        <v>10</v>
      </c>
      <c r="B14" s="66" t="s">
        <v>17</v>
      </c>
      <c r="C14" s="67"/>
      <c r="D14" s="70" t="s">
        <v>31</v>
      </c>
      <c r="E14" s="71"/>
      <c r="F14" s="2"/>
      <c r="G14" s="2" t="s">
        <v>0</v>
      </c>
      <c r="H14" s="3">
        <v>4</v>
      </c>
      <c r="I14" s="14">
        <f t="shared" si="0"/>
        <v>34264.601517333336</v>
      </c>
      <c r="J14" s="11">
        <f t="shared" si="1"/>
        <v>6510.2742882933344</v>
      </c>
      <c r="K14" s="12">
        <v>40774.875805626667</v>
      </c>
      <c r="L14" s="13">
        <f t="shared" si="2"/>
        <v>163099.50322250667</v>
      </c>
    </row>
    <row r="15" spans="1:12" ht="200.1" customHeight="1" x14ac:dyDescent="0.25">
      <c r="A15" s="34">
        <v>11</v>
      </c>
      <c r="B15" s="66" t="s">
        <v>18</v>
      </c>
      <c r="C15" s="67"/>
      <c r="D15" s="70" t="s">
        <v>32</v>
      </c>
      <c r="E15" s="71"/>
      <c r="F15" s="2"/>
      <c r="G15" s="2" t="s">
        <v>0</v>
      </c>
      <c r="H15" s="3">
        <v>2</v>
      </c>
      <c r="I15" s="14">
        <f t="shared" si="0"/>
        <v>144234.880248</v>
      </c>
      <c r="J15" s="11">
        <f t="shared" si="1"/>
        <v>27404.627247119999</v>
      </c>
      <c r="K15" s="12">
        <v>171639.50749511999</v>
      </c>
      <c r="L15" s="13">
        <f t="shared" si="2"/>
        <v>343279.01499023999</v>
      </c>
    </row>
    <row r="16" spans="1:12" ht="200.1" customHeight="1" x14ac:dyDescent="0.25">
      <c r="A16" s="34">
        <v>12</v>
      </c>
      <c r="B16" s="66" t="s">
        <v>19</v>
      </c>
      <c r="C16" s="67"/>
      <c r="D16" s="70" t="s">
        <v>33</v>
      </c>
      <c r="E16" s="71"/>
      <c r="F16" s="2"/>
      <c r="G16" s="2" t="s">
        <v>0</v>
      </c>
      <c r="H16" s="3">
        <v>2</v>
      </c>
      <c r="I16" s="14">
        <f t="shared" si="0"/>
        <v>569853.10935466655</v>
      </c>
      <c r="J16" s="11">
        <f t="shared" si="1"/>
        <v>108272.09077738665</v>
      </c>
      <c r="K16" s="12">
        <v>678125.20013205323</v>
      </c>
      <c r="L16" s="13">
        <f t="shared" si="2"/>
        <v>1356250.4002641065</v>
      </c>
    </row>
    <row r="17" spans="1:12" ht="200.1" customHeight="1" x14ac:dyDescent="0.25">
      <c r="A17" s="34">
        <v>13</v>
      </c>
      <c r="B17" s="66" t="s">
        <v>20</v>
      </c>
      <c r="C17" s="67"/>
      <c r="D17" s="70" t="s">
        <v>34</v>
      </c>
      <c r="E17" s="71"/>
      <c r="F17" s="2"/>
      <c r="G17" s="2" t="s">
        <v>0</v>
      </c>
      <c r="H17" s="3">
        <v>1</v>
      </c>
      <c r="I17" s="14">
        <f t="shared" si="0"/>
        <v>193748.30068133335</v>
      </c>
      <c r="J17" s="11">
        <f t="shared" si="1"/>
        <v>36812.177129453339</v>
      </c>
      <c r="K17" s="12">
        <v>230560.47781078666</v>
      </c>
      <c r="L17" s="13">
        <f t="shared" si="2"/>
        <v>230560.47781078666</v>
      </c>
    </row>
    <row r="18" spans="1:12" ht="200.1" customHeight="1" thickBot="1" x14ac:dyDescent="0.3">
      <c r="A18" s="34">
        <v>14</v>
      </c>
      <c r="B18" s="74" t="s">
        <v>21</v>
      </c>
      <c r="C18" s="75"/>
      <c r="D18" s="84" t="s">
        <v>35</v>
      </c>
      <c r="E18" s="85"/>
      <c r="F18" s="33"/>
      <c r="G18" s="33" t="s">
        <v>0</v>
      </c>
      <c r="H18" s="20">
        <v>20</v>
      </c>
      <c r="I18" s="14">
        <f t="shared" si="0"/>
        <v>36776.283570666666</v>
      </c>
      <c r="J18" s="11">
        <f t="shared" si="1"/>
        <v>6987.4938784266669</v>
      </c>
      <c r="K18" s="12">
        <v>43763.77744909333</v>
      </c>
      <c r="L18" s="13">
        <f t="shared" si="2"/>
        <v>875275.54898186657</v>
      </c>
    </row>
    <row r="19" spans="1:12" s="35" customFormat="1" ht="59.25" customHeight="1" thickBot="1" x14ac:dyDescent="0.25">
      <c r="A19" s="34"/>
      <c r="B19" s="86" t="s">
        <v>54</v>
      </c>
      <c r="C19" s="86"/>
      <c r="D19" s="86"/>
      <c r="E19" s="86"/>
      <c r="F19" s="86"/>
      <c r="G19" s="86"/>
      <c r="H19" s="86"/>
      <c r="I19" s="14"/>
      <c r="J19" s="14"/>
      <c r="K19" s="14"/>
      <c r="L19" s="41">
        <f>SUM(L5:L18)</f>
        <v>11801194.807642652</v>
      </c>
    </row>
    <row r="20" spans="1:12" ht="47.25" customHeight="1" thickBot="1" x14ac:dyDescent="0.25">
      <c r="A20" s="34"/>
      <c r="B20" s="18"/>
      <c r="C20" s="18"/>
      <c r="D20" s="18"/>
      <c r="E20" s="18"/>
      <c r="F20" s="18"/>
      <c r="G20" s="18"/>
      <c r="H20" s="21"/>
      <c r="I20" s="18"/>
      <c r="J20" s="18"/>
      <c r="K20" s="19"/>
      <c r="L20" s="18"/>
    </row>
    <row r="21" spans="1:12" s="28" customFormat="1" ht="66.75" customHeight="1" thickBot="1" x14ac:dyDescent="0.4">
      <c r="A21" s="40"/>
      <c r="B21" s="57" t="s">
        <v>36</v>
      </c>
      <c r="C21" s="58"/>
      <c r="D21" s="58"/>
      <c r="E21" s="58"/>
      <c r="F21" s="58"/>
      <c r="G21" s="58"/>
      <c r="H21" s="59"/>
      <c r="I21" s="57" t="s">
        <v>44</v>
      </c>
      <c r="J21" s="58"/>
      <c r="K21" s="58"/>
      <c r="L21" s="58"/>
    </row>
    <row r="22" spans="1:12" ht="90" customHeight="1" thickBot="1" x14ac:dyDescent="0.25">
      <c r="A22" s="34"/>
      <c r="B22" s="49" t="s">
        <v>2</v>
      </c>
      <c r="C22" s="50"/>
      <c r="D22" s="76" t="s">
        <v>3</v>
      </c>
      <c r="E22" s="77"/>
      <c r="F22" s="22" t="s">
        <v>4</v>
      </c>
      <c r="G22" s="23" t="s">
        <v>5</v>
      </c>
      <c r="H22" s="23" t="s">
        <v>47</v>
      </c>
      <c r="I22" s="6" t="s">
        <v>50</v>
      </c>
      <c r="J22" s="6" t="s">
        <v>45</v>
      </c>
      <c r="K22" s="24" t="s">
        <v>46</v>
      </c>
      <c r="L22" s="25" t="s">
        <v>53</v>
      </c>
    </row>
    <row r="23" spans="1:12" ht="285.75" customHeight="1" x14ac:dyDescent="0.2">
      <c r="A23" s="34"/>
      <c r="B23" s="51" t="s">
        <v>37</v>
      </c>
      <c r="C23" s="52"/>
      <c r="D23" s="78" t="s">
        <v>38</v>
      </c>
      <c r="E23" s="79"/>
      <c r="F23" s="8"/>
      <c r="G23" s="10" t="s">
        <v>1</v>
      </c>
      <c r="H23" s="10">
        <v>2</v>
      </c>
      <c r="I23" s="26">
        <f>+K23/1.19</f>
        <v>4852748.7333333325</v>
      </c>
      <c r="J23" s="7">
        <f>I23*19%</f>
        <v>922022.25933333323</v>
      </c>
      <c r="K23" s="26">
        <v>5774770.9926666655</v>
      </c>
      <c r="L23" s="27">
        <f>+K23*H23</f>
        <v>11549541.985333331</v>
      </c>
    </row>
    <row r="24" spans="1:12" ht="313.5" customHeight="1" x14ac:dyDescent="0.2">
      <c r="A24" s="34"/>
      <c r="B24" s="51" t="s">
        <v>43</v>
      </c>
      <c r="C24" s="52"/>
      <c r="D24" s="80" t="s">
        <v>49</v>
      </c>
      <c r="E24" s="81"/>
      <c r="F24" s="9"/>
      <c r="G24" s="10" t="s">
        <v>1</v>
      </c>
      <c r="H24" s="10">
        <v>1</v>
      </c>
      <c r="I24" s="26">
        <f t="shared" ref="I24:I26" si="3">+K24/1.19</f>
        <v>2611030.5461333338</v>
      </c>
      <c r="J24" s="7">
        <f t="shared" ref="J24:J26" si="4">I24*19%</f>
        <v>496095.80376533343</v>
      </c>
      <c r="K24" s="26">
        <v>3107126.3498986671</v>
      </c>
      <c r="L24" s="27">
        <f>+K24*H24</f>
        <v>3107126.3498986671</v>
      </c>
    </row>
    <row r="25" spans="1:12" ht="247.5" customHeight="1" x14ac:dyDescent="0.2">
      <c r="A25" s="34"/>
      <c r="B25" s="72" t="s">
        <v>39</v>
      </c>
      <c r="C25" s="73"/>
      <c r="D25" s="82" t="s">
        <v>40</v>
      </c>
      <c r="E25" s="83"/>
      <c r="F25" s="9"/>
      <c r="G25" s="10" t="s">
        <v>1</v>
      </c>
      <c r="H25" s="10">
        <v>2</v>
      </c>
      <c r="I25" s="26">
        <f t="shared" si="3"/>
        <v>1685651.9187999999</v>
      </c>
      <c r="J25" s="7">
        <f t="shared" si="4"/>
        <v>320273.86457199999</v>
      </c>
      <c r="K25" s="26">
        <v>2005925.7833719999</v>
      </c>
      <c r="L25" s="27">
        <f>+K25*H25</f>
        <v>4011851.5667439997</v>
      </c>
    </row>
    <row r="26" spans="1:12" ht="308.25" customHeight="1" x14ac:dyDescent="0.2">
      <c r="A26" s="34"/>
      <c r="B26" s="53" t="s">
        <v>41</v>
      </c>
      <c r="C26" s="54"/>
      <c r="D26" s="55" t="s">
        <v>42</v>
      </c>
      <c r="E26" s="56"/>
      <c r="F26" s="31"/>
      <c r="G26" s="32" t="s">
        <v>1</v>
      </c>
      <c r="H26" s="32">
        <v>2</v>
      </c>
      <c r="I26" s="26">
        <f t="shared" si="3"/>
        <v>3659783.6672</v>
      </c>
      <c r="J26" s="7">
        <f t="shared" si="4"/>
        <v>695358.89676799998</v>
      </c>
      <c r="K26" s="15">
        <v>4355142.563968</v>
      </c>
      <c r="L26" s="27">
        <f>+K26*H26</f>
        <v>8710285.127936</v>
      </c>
    </row>
    <row r="27" spans="1:12" ht="54" customHeight="1" x14ac:dyDescent="0.35">
      <c r="A27" s="34"/>
      <c r="B27" s="87" t="s">
        <v>55</v>
      </c>
      <c r="C27" s="87"/>
      <c r="D27" s="87"/>
      <c r="E27" s="87"/>
      <c r="F27" s="87"/>
      <c r="G27" s="87"/>
      <c r="H27" s="87"/>
      <c r="I27" s="29"/>
      <c r="J27" s="29"/>
      <c r="K27" s="29"/>
      <c r="L27" s="30">
        <f>SUM(L23:L26)</f>
        <v>27378805.029911995</v>
      </c>
    </row>
    <row r="28" spans="1:12" s="35" customFormat="1" ht="53.25" customHeight="1" x14ac:dyDescent="0.2">
      <c r="A28" s="34"/>
      <c r="C28" s="36"/>
      <c r="D28" s="36"/>
      <c r="E28" s="36"/>
      <c r="F28" s="36"/>
      <c r="G28" s="36"/>
      <c r="H28" s="36"/>
      <c r="I28" s="37"/>
      <c r="J28" s="37"/>
      <c r="K28" s="37"/>
      <c r="L28" s="37"/>
    </row>
    <row r="29" spans="1:12" ht="74.25" customHeight="1" x14ac:dyDescent="0.2">
      <c r="A29" s="34"/>
      <c r="B29" s="88" t="s">
        <v>56</v>
      </c>
      <c r="C29" s="89"/>
      <c r="D29" s="89"/>
      <c r="E29" s="89"/>
      <c r="F29" s="89"/>
      <c r="G29" s="89"/>
      <c r="H29" s="89"/>
      <c r="I29" s="16"/>
      <c r="J29" s="16"/>
      <c r="K29" s="43" t="s">
        <v>51</v>
      </c>
      <c r="L29" s="43"/>
    </row>
    <row r="30" spans="1:12" s="18" customFormat="1" ht="71.25" customHeight="1" x14ac:dyDescent="0.35">
      <c r="A30" s="35"/>
      <c r="B30" s="89"/>
      <c r="C30" s="89"/>
      <c r="D30" s="89"/>
      <c r="E30" s="89"/>
      <c r="F30" s="89"/>
      <c r="G30" s="89"/>
      <c r="H30" s="89"/>
      <c r="I30" s="17"/>
      <c r="J30" s="17"/>
      <c r="K30" s="44">
        <f>+L27+L19</f>
        <v>39179999.837554649</v>
      </c>
      <c r="L30" s="44"/>
    </row>
    <row r="31" spans="1:12" s="18" customFormat="1" ht="15.95" customHeight="1" x14ac:dyDescent="0.2">
      <c r="A31" s="35"/>
    </row>
    <row r="32" spans="1:12" s="18" customFormat="1" x14ac:dyDescent="0.2">
      <c r="A32" s="35"/>
    </row>
    <row r="33" spans="1:1" s="18" customFormat="1" x14ac:dyDescent="0.2">
      <c r="A33" s="35"/>
    </row>
    <row r="34" spans="1:1" s="18" customFormat="1" x14ac:dyDescent="0.2">
      <c r="A34" s="35"/>
    </row>
    <row r="35" spans="1:1" s="18" customFormat="1" x14ac:dyDescent="0.2">
      <c r="A35" s="35"/>
    </row>
    <row r="36" spans="1:1" s="18" customFormat="1" x14ac:dyDescent="0.2">
      <c r="A36" s="35"/>
    </row>
    <row r="37" spans="1:1" s="18" customFormat="1" x14ac:dyDescent="0.2">
      <c r="A37" s="35"/>
    </row>
    <row r="38" spans="1:1" s="18" customFormat="1" x14ac:dyDescent="0.2">
      <c r="A38" s="35"/>
    </row>
    <row r="39" spans="1:1" s="18" customFormat="1" x14ac:dyDescent="0.2">
      <c r="A39" s="35"/>
    </row>
    <row r="40" spans="1:1" s="18" customFormat="1" x14ac:dyDescent="0.2">
      <c r="A40" s="35"/>
    </row>
    <row r="41" spans="1:1" s="18" customFormat="1" x14ac:dyDescent="0.2">
      <c r="A41" s="35"/>
    </row>
    <row r="42" spans="1:1" s="18" customFormat="1" x14ac:dyDescent="0.2">
      <c r="A42" s="35"/>
    </row>
    <row r="43" spans="1:1" s="18" customFormat="1" x14ac:dyDescent="0.2">
      <c r="A43" s="35"/>
    </row>
    <row r="44" spans="1:1" s="18" customFormat="1" x14ac:dyDescent="0.2">
      <c r="A44" s="35"/>
    </row>
    <row r="45" spans="1:1" s="18" customFormat="1" x14ac:dyDescent="0.2">
      <c r="A45" s="35"/>
    </row>
    <row r="46" spans="1:1" s="18" customFormat="1" x14ac:dyDescent="0.2">
      <c r="A46" s="35"/>
    </row>
    <row r="47" spans="1:1" s="18" customFormat="1" x14ac:dyDescent="0.2">
      <c r="A47" s="35"/>
    </row>
    <row r="48" spans="1:1" s="18" customFormat="1" x14ac:dyDescent="0.2">
      <c r="A48" s="35"/>
    </row>
    <row r="49" spans="1:1" s="18" customFormat="1" x14ac:dyDescent="0.2">
      <c r="A49" s="35"/>
    </row>
    <row r="50" spans="1:1" s="18" customFormat="1" x14ac:dyDescent="0.2">
      <c r="A50" s="35"/>
    </row>
    <row r="51" spans="1:1" s="18" customFormat="1" x14ac:dyDescent="0.2">
      <c r="A51" s="35"/>
    </row>
    <row r="52" spans="1:1" s="18" customFormat="1" x14ac:dyDescent="0.2">
      <c r="A52" s="35"/>
    </row>
    <row r="53" spans="1:1" s="18" customFormat="1" x14ac:dyDescent="0.2">
      <c r="A53" s="35"/>
    </row>
    <row r="54" spans="1:1" s="18" customFormat="1" x14ac:dyDescent="0.2">
      <c r="A54" s="35"/>
    </row>
    <row r="55" spans="1:1" s="18" customFormat="1" x14ac:dyDescent="0.2">
      <c r="A55" s="35"/>
    </row>
    <row r="56" spans="1:1" s="18" customFormat="1" x14ac:dyDescent="0.2">
      <c r="A56" s="35"/>
    </row>
    <row r="57" spans="1:1" s="18" customFormat="1" x14ac:dyDescent="0.2">
      <c r="A57" s="35"/>
    </row>
    <row r="58" spans="1:1" s="18" customFormat="1" x14ac:dyDescent="0.2">
      <c r="A58" s="35"/>
    </row>
    <row r="59" spans="1:1" s="18" customFormat="1" x14ac:dyDescent="0.2">
      <c r="A59" s="35"/>
    </row>
    <row r="60" spans="1:1" s="18" customFormat="1" x14ac:dyDescent="0.2">
      <c r="A60" s="35"/>
    </row>
    <row r="61" spans="1:1" s="18" customFormat="1" x14ac:dyDescent="0.2">
      <c r="A61" s="35"/>
    </row>
    <row r="62" spans="1:1" s="18" customFormat="1" x14ac:dyDescent="0.2">
      <c r="A62" s="35"/>
    </row>
    <row r="63" spans="1:1" s="18" customFormat="1" x14ac:dyDescent="0.2">
      <c r="A63" s="35"/>
    </row>
    <row r="64" spans="1:1" s="18" customFormat="1" x14ac:dyDescent="0.2">
      <c r="A64" s="35"/>
    </row>
    <row r="65" spans="1:1" s="18" customFormat="1" x14ac:dyDescent="0.2">
      <c r="A65" s="35"/>
    </row>
    <row r="66" spans="1:1" s="18" customFormat="1" x14ac:dyDescent="0.2">
      <c r="A66" s="35"/>
    </row>
    <row r="67" spans="1:1" s="18" customFormat="1" x14ac:dyDescent="0.2">
      <c r="A67" s="35"/>
    </row>
    <row r="68" spans="1:1" s="18" customFormat="1" x14ac:dyDescent="0.2">
      <c r="A68" s="35"/>
    </row>
  </sheetData>
  <mergeCells count="50">
    <mergeCell ref="B27:H27"/>
    <mergeCell ref="B29:H30"/>
    <mergeCell ref="B16:C16"/>
    <mergeCell ref="D16:E16"/>
    <mergeCell ref="B17:C17"/>
    <mergeCell ref="D17:E17"/>
    <mergeCell ref="B14:C14"/>
    <mergeCell ref="D14:E14"/>
    <mergeCell ref="B15:C15"/>
    <mergeCell ref="D15:E15"/>
    <mergeCell ref="B25:C25"/>
    <mergeCell ref="B18:C18"/>
    <mergeCell ref="D22:E22"/>
    <mergeCell ref="D23:E23"/>
    <mergeCell ref="D24:E24"/>
    <mergeCell ref="D25:E25"/>
    <mergeCell ref="D18:E18"/>
    <mergeCell ref="B19:H19"/>
    <mergeCell ref="D9:E9"/>
    <mergeCell ref="B10:C10"/>
    <mergeCell ref="D10:E10"/>
    <mergeCell ref="D13:E13"/>
    <mergeCell ref="B6:C6"/>
    <mergeCell ref="D6:E6"/>
    <mergeCell ref="B7:C7"/>
    <mergeCell ref="D7:E7"/>
    <mergeCell ref="B8:C8"/>
    <mergeCell ref="D8:E8"/>
    <mergeCell ref="B11:C11"/>
    <mergeCell ref="D11:E11"/>
    <mergeCell ref="B12:C12"/>
    <mergeCell ref="D12:E12"/>
    <mergeCell ref="B13:C13"/>
    <mergeCell ref="B9:C9"/>
    <mergeCell ref="B1:L1"/>
    <mergeCell ref="K29:L29"/>
    <mergeCell ref="K30:L30"/>
    <mergeCell ref="I2:L3"/>
    <mergeCell ref="B22:C22"/>
    <mergeCell ref="B23:C23"/>
    <mergeCell ref="B24:C24"/>
    <mergeCell ref="B26:C26"/>
    <mergeCell ref="D26:E26"/>
    <mergeCell ref="B21:H21"/>
    <mergeCell ref="I21:L21"/>
    <mergeCell ref="B2:H3"/>
    <mergeCell ref="B4:C4"/>
    <mergeCell ref="D4:E4"/>
    <mergeCell ref="B5:C5"/>
    <mergeCell ref="D5:E5"/>
  </mergeCells>
  <pageMargins left="0.7" right="0.7" top="0.75" bottom="0.75" header="0.3" footer="0.3"/>
  <pageSetup paperSize="9" scale="5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GRUPO 2 AUDIO, VIDEO Y TECNO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USER</cp:lastModifiedBy>
  <cp:lastPrinted>2022-10-26T00:36:04Z</cp:lastPrinted>
  <dcterms:created xsi:type="dcterms:W3CDTF">2022-08-05T20:13:04Z</dcterms:created>
  <dcterms:modified xsi:type="dcterms:W3CDTF">2022-11-09T01:16:35Z</dcterms:modified>
</cp:coreProperties>
</file>