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1E91F4E2-D5D6-4A95-BAC4-79399D87EF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16_INSUMOS MEDICOS 2" sheetId="52" r:id="rId1"/>
  </sheets>
  <definedNames>
    <definedName name="_xlnm._FilterDatabase" localSheetId="0" hidden="1">'LOTE 16_INSUMOS MEDICOS 2'!$A$2:$F$36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52" l="1"/>
  <c r="H35" i="52"/>
  <c r="I35" i="52" s="1"/>
  <c r="J35" i="52" s="1"/>
  <c r="H34" i="52"/>
  <c r="I34" i="52" s="1"/>
  <c r="J34" i="52" s="1"/>
  <c r="H33" i="52"/>
  <c r="I33" i="52" s="1"/>
  <c r="J33" i="52" s="1"/>
  <c r="H32" i="52"/>
  <c r="I32" i="52" s="1"/>
  <c r="J32" i="52" s="1"/>
  <c r="H31" i="52"/>
  <c r="I31" i="52" s="1"/>
  <c r="J31" i="52" s="1"/>
  <c r="H30" i="52"/>
  <c r="I30" i="52" s="1"/>
  <c r="J30" i="52" s="1"/>
  <c r="H29" i="52"/>
  <c r="I29" i="52" s="1"/>
  <c r="J29" i="52" s="1"/>
  <c r="H28" i="52"/>
  <c r="I28" i="52" s="1"/>
  <c r="J28" i="52" s="1"/>
  <c r="H27" i="52"/>
  <c r="I27" i="52" s="1"/>
  <c r="J27" i="52" s="1"/>
  <c r="H26" i="52"/>
  <c r="I26" i="52" s="1"/>
  <c r="J26" i="52" s="1"/>
  <c r="H25" i="52"/>
  <c r="I25" i="52" s="1"/>
  <c r="J25" i="52" s="1"/>
  <c r="H24" i="52"/>
  <c r="I24" i="52" s="1"/>
  <c r="J24" i="52" s="1"/>
  <c r="H23" i="52"/>
  <c r="I23" i="52" s="1"/>
  <c r="J23" i="52" s="1"/>
  <c r="H22" i="52"/>
  <c r="I22" i="52" s="1"/>
  <c r="J22" i="52" s="1"/>
  <c r="H21" i="52"/>
  <c r="I21" i="52" s="1"/>
  <c r="J21" i="52" s="1"/>
  <c r="H20" i="52"/>
  <c r="I20" i="52" s="1"/>
  <c r="J20" i="52" s="1"/>
  <c r="H19" i="52"/>
  <c r="I19" i="52" s="1"/>
  <c r="J19" i="52" s="1"/>
  <c r="H17" i="52"/>
  <c r="I17" i="52" s="1"/>
  <c r="J17" i="52" s="1"/>
  <c r="H16" i="52"/>
  <c r="I16" i="52" s="1"/>
  <c r="J16" i="52" s="1"/>
  <c r="H15" i="52"/>
  <c r="I15" i="52" s="1"/>
  <c r="J15" i="52" s="1"/>
  <c r="H14" i="52"/>
  <c r="I14" i="52" s="1"/>
  <c r="J14" i="52" s="1"/>
  <c r="H13" i="52"/>
  <c r="I13" i="52" s="1"/>
  <c r="J13" i="52" s="1"/>
  <c r="H12" i="52"/>
  <c r="I12" i="52" s="1"/>
  <c r="J12" i="52" s="1"/>
  <c r="H11" i="52"/>
  <c r="I11" i="52" s="1"/>
  <c r="J11" i="52" s="1"/>
  <c r="H10" i="52"/>
  <c r="I10" i="52" s="1"/>
  <c r="J10" i="52" s="1"/>
  <c r="H9" i="52"/>
  <c r="I9" i="52" s="1"/>
  <c r="J9" i="52" s="1"/>
  <c r="H8" i="52"/>
  <c r="I8" i="52" s="1"/>
  <c r="J8" i="52" s="1"/>
  <c r="H7" i="52"/>
  <c r="I7" i="52" s="1"/>
  <c r="J7" i="52" s="1"/>
  <c r="H6" i="52"/>
  <c r="I6" i="52" s="1"/>
  <c r="J6" i="52" s="1"/>
  <c r="H5" i="52"/>
  <c r="I5" i="52" s="1"/>
  <c r="J5" i="52" s="1"/>
  <c r="H4" i="52"/>
  <c r="I4" i="52" s="1"/>
  <c r="J4" i="52" s="1"/>
  <c r="H3" i="52"/>
  <c r="I3" i="52" s="1"/>
  <c r="J3" i="52" s="1"/>
  <c r="I36" i="52" l="1"/>
  <c r="J36" i="52"/>
  <c r="H36" i="52"/>
</calcChain>
</file>

<file path=xl/sharedStrings.xml><?xml version="1.0" encoding="utf-8"?>
<sst xmlns="http://schemas.openxmlformats.org/spreadsheetml/2006/main" count="145" uniqueCount="87">
  <si>
    <t>ITEM</t>
  </si>
  <si>
    <t>PROGRAMA</t>
  </si>
  <si>
    <t>ESPECIFICACIÓN TÉCNICA</t>
  </si>
  <si>
    <t>DESCRIPCION DE BIEN</t>
  </si>
  <si>
    <t>UNIDAD DE MEDIDA</t>
  </si>
  <si>
    <t>CANTIDAD SOLICITADA</t>
  </si>
  <si>
    <t>CIENCIAS BÁSICAS</t>
  </si>
  <si>
    <t>unidad</t>
  </si>
  <si>
    <t>unidades</t>
  </si>
  <si>
    <t>APH</t>
  </si>
  <si>
    <t>VENDAS DE GASA 3" x 5 Yardas</t>
  </si>
  <si>
    <t xml:space="preserve">VENDAS DE USO ORTOPÉDICO, FIJAR APÓSITOS, INMOVILIZAR Y SUJETAR FÉRULAS. COMPOSICIÓN: HILAZA DE ALGODÓN CRUDO. </t>
  </si>
  <si>
    <t>PAQUETE</t>
  </si>
  <si>
    <t>VENDAS DE GASA 4" x 5 Yardas</t>
  </si>
  <si>
    <t>VENDAS DE GASA 5" x 5 Yardas</t>
  </si>
  <si>
    <t>VENDA ELASTICA 3" x 5 Yardas</t>
  </si>
  <si>
    <t>Venda elastica que se utiliza para como venda de apoyo en casos de luxaciones , distorsiones contusiones y torceduras.</t>
  </si>
  <si>
    <t>VENDA ELASTICA 4" x 5 Yardas</t>
  </si>
  <si>
    <t>VENDA ELASTICA 5" x 5 Yardas</t>
  </si>
  <si>
    <t xml:space="preserve"> VENDA DE ALGODÓN</t>
  </si>
  <si>
    <t>Fabricado en algodón 100% puro, no tejido, unido a través de una resina denominada ACRILATO</t>
  </si>
  <si>
    <t>ESPARADRAPO TELA 2” x 5Y</t>
  </si>
  <si>
    <t>Adhesivo blanco, fuerte adhesividad, fácil de cortar,transpiración de la piel, resistencia al agua, sin residuos de adhesivo.</t>
  </si>
  <si>
    <t>Caja   x 6 unidades</t>
  </si>
  <si>
    <t xml:space="preserve">ESPARADRAPO TELA 4” x 5Y </t>
  </si>
  <si>
    <t xml:space="preserve"> Caja x 6 unidades</t>
  </si>
  <si>
    <t>Torundas</t>
  </si>
  <si>
    <t>Mota de algodón homogénea, libre de partículas extrañas, suave al tacto.Color Blanco Olor InoloroComposición Algodón 100%Residuo de Ignición (%) Máx. 0,2Materia Grasa (%) Máx. 0,7Colorantes Negativo Poder absorbente Mínimo 24 veces su peso Alcalinidad Negativo</t>
  </si>
  <si>
    <t>Paquete</t>
  </si>
  <si>
    <t>UNIDAD</t>
  </si>
  <si>
    <t>COSMETOLOGIA</t>
  </si>
  <si>
    <t>GASA PRECORTADA MEDIDAS 10X10</t>
  </si>
  <si>
    <t>Gasa no estéril precortada</t>
  </si>
  <si>
    <t xml:space="preserve">Paquete x 200 unidades </t>
  </si>
  <si>
    <t>IMÁGENES DX -ENFERMERIA-CUIDADO</t>
  </si>
  <si>
    <t>CAJA X 100</t>
  </si>
  <si>
    <t>SUTURA CATGUT CROMADA 2-0</t>
  </si>
  <si>
    <t>Una sutura quirúrgica absorbible y estéril compuesta de tejido conjuntivo purificado (principalmente colágeno) derivado de la capa serosa de vacuno (bovina) o de la capa fibrosa submucosa de los intestinos de oveja (ovina)</t>
  </si>
  <si>
    <t>CAJA X24</t>
  </si>
  <si>
    <t>SUTURA CATGUT CROMADA 3-0</t>
  </si>
  <si>
    <t>ROLLO</t>
  </si>
  <si>
    <t>MEDIAS DE ELASTOCOMPRESION TALLA S</t>
  </si>
  <si>
    <t>Medias de compresión (o medias elásticas terapéuticas) ejercen una presión controlada y decreciente desde el tobillo hacia la parte superior de la pierna. Es decir, la presión es máxima en el tobillo y va disminuyendo a medida que la media asciende hacia el muslo.</t>
  </si>
  <si>
    <t>MEDIAS DE ELASTOCOMPRESION TALLA M</t>
  </si>
  <si>
    <t>MEDIAS DE ELASTOCOMPRESION TALLA L</t>
  </si>
  <si>
    <t>CURA REDONDA ADULTO</t>
  </si>
  <si>
    <t>Curas redondas para venopunciones. Está fabricado en película polietileno microperforado e impermeable, a prueba de agua con almohadilla absorberte no adherente a la herida.</t>
  </si>
  <si>
    <t xml:space="preserve">DUODERM 10x10 cm </t>
  </si>
  <si>
    <t>Apósito oclusivo hidrocoloide extradelgado. s impermeable a los líquidos, los gases y los microorganismos incluidos los virus del SIDA y la Hepatitis, reduciendo los riesgos de invasión bacteriana y viral.</t>
  </si>
  <si>
    <t xml:space="preserve">DUODERM 15x15 cm </t>
  </si>
  <si>
    <t>DUODERM 5x10cm</t>
  </si>
  <si>
    <t xml:space="preserve">AQUACEL 10 cm x10 cm </t>
  </si>
  <si>
    <t>Es un apósito estéril de espuma. Para el cuidado de heridas. Consistente en un film externo, impermeable de poliuretano y una almohadilla multicapa absorbente; el apósito adhesivo presenta un borde adhesivo de silicona. La almohadilla multicapa absorbente contiene una capa de espuma de poliuretano y una capa no tejida</t>
  </si>
  <si>
    <t>UNINDA</t>
  </si>
  <si>
    <t>Algodón 500 gramos</t>
  </si>
  <si>
    <t>Algodón blanqueado libre de impurezas y aceites, suave al tacto y con buena capacidad de retención de líquidos.</t>
  </si>
  <si>
    <r>
      <rPr>
        <sz val="10"/>
        <color theme="1"/>
        <rFont val="Arial"/>
        <family val="2"/>
      </rPr>
      <t xml:space="preserve">Gasas estériles </t>
    </r>
    <r>
      <rPr>
        <sz val="12"/>
        <color theme="1"/>
        <rFont val="Arial"/>
        <family val="2"/>
      </rPr>
      <t xml:space="preserve"> </t>
    </r>
    <r>
      <rPr>
        <sz val="10"/>
        <color rgb="FF000000"/>
        <rFont val="Arial"/>
        <family val="2"/>
      </rPr>
      <t>7,5 cm x 7,5 cm</t>
    </r>
  </si>
  <si>
    <t>Producto compuesto por un no tejido de viscosa y poliéster de color blanco, suave al tacto, con alta capacidad de absorción que no se adhiere a la herida.</t>
  </si>
  <si>
    <t>Micropore 1 pulgada</t>
  </si>
  <si>
    <t>rollos</t>
  </si>
  <si>
    <t>Micropore 2 pulgada</t>
  </si>
  <si>
    <t>Venda gasa 4 x 5 yardas</t>
  </si>
  <si>
    <t>Fabricada con hilaza de algodón 100%. Color Piel. Su fabricación requiere de fina textura, la cual brinda una adherencia especial logrando el desplazamiento de la venda después de aplicada, y así cuando circula la sangre se evita un posible trastorno circulatorio y la maceración de la piel.</t>
  </si>
  <si>
    <t>Paquete por 25 unidades</t>
  </si>
  <si>
    <t>Comprensas limpias</t>
  </si>
  <si>
    <t>Compresa de absorción rápida con nuevo empaque más seguro y resistente, especial para el secado de fluidos en cirugía, son radiopacas, esterilizadas en óxido de etileno y en presentación no estéril, cuentan con una manija de sujeción para mayor seguridad.</t>
  </si>
  <si>
    <t>Paquete x 10</t>
  </si>
  <si>
    <t>TEGADERM IV</t>
  </si>
  <si>
    <t>Película transparente de poliuretano semipermeable que permite el monitoreo del sitio de inserción, el intercambio de gases de la piel y actúa como barrera protectora contra agentes externos.</t>
  </si>
  <si>
    <t>TEGADERM IV ADVANCED</t>
  </si>
  <si>
    <t>Su sistema de aplicación tipo marco facilita la colocacion del aposito con una sola mano en forma precisa y segura, incluso con guantes evitando perdidas del producto. - la película transparente permite el intercambio gaseoso mientras protege el sitio</t>
  </si>
  <si>
    <t>Gasa Adhesiva hipoalérgico que pega super bien sobre la piel, para una aplicación rápida y fácil, ayuda a la fijación de vendajes</t>
  </si>
  <si>
    <t>Película transparente para fijación de apósitos, catéteres, cánulas, sondas, tubos, dispositivos de medición y otros instrumentos.</t>
  </si>
  <si>
    <t>es una cinta quirúrgica microporosa, hipoalergénica y libre de látex, que es suave con la piel del paciente. Posee buena adhesión inicial en piel húmeda y en aplicaciones prolongadas en el tiempo </t>
  </si>
  <si>
    <t>betametasona</t>
  </si>
  <si>
    <t xml:space="preserve">Crema al 0,1 % </t>
  </si>
  <si>
    <t>tubo x 40 g</t>
  </si>
  <si>
    <t>GASA ADHESIVA HIPOALERGÉNICA ROLLO 5CM * 10 CM</t>
  </si>
  <si>
    <t>GASA ADHESIVA HIPOALERGÉNICA ROLLO 15CM * 10 CM</t>
  </si>
  <si>
    <t>GASA ADHESIVA HIPOALERGÉNICAROLLO 5CM * 10 CM- TRANSPARENTE</t>
  </si>
  <si>
    <t>Valor Unitario</t>
  </si>
  <si>
    <t>Valor IVA</t>
  </si>
  <si>
    <t>TOTAL</t>
  </si>
  <si>
    <t>Valor Unitario + IVA</t>
  </si>
  <si>
    <t>VALOR TOTAL</t>
  </si>
  <si>
    <t>“ADQUIRIR LOS ARTICULOS REQUERIDOS COMO MATERIALES DE FORMACION PARA LOS APRENDICES DE LOS DIFERENTES PROGRAMAS DEL CENTRO DE SERVICIOS DE SALUD DEL SENA REGIONAL ANTIOQUIA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</si>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</sst>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3" fontId="0" fillId="0" borderId="1" xfId="0" applyNumberFormat="1" applyBorder="1"/>
    <xf numFmtId="0" fontId="1" fillId="0" borderId="1" xfId="0" applyFont="1" applyBorder="1"/>
    <xf numFmtId="0" fontId="13" fillId="0" borderId="1" xfId="7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7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3" fontId="10" fillId="4" borderId="1" xfId="0" applyNumberFormat="1" applyFont="1" applyFill="1" applyBorder="1" applyAlignment="1">
      <alignment horizontal="center" vertical="center"/>
    </xf>
    <xf numFmtId="3" fontId="10" fillId="4" borderId="1" xfId="0" applyNumberFormat="1" applyFont="1" applyFill="1" applyBorder="1"/>
    <xf numFmtId="3" fontId="14" fillId="4" borderId="1" xfId="0" applyNumberFormat="1" applyFont="1" applyFill="1" applyBorder="1" applyAlignment="1">
      <alignment horizontal="center" vertical="center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0DFCE-DDF5-45CB-8E66-A4A59BBB626A}">
  <sheetPr>
    <tabColor rgb="FF92D050"/>
  </sheetPr>
  <dimension ref="A1:K36"/>
  <sheetViews>
    <sheetView tabSelected="1" zoomScale="90" zoomScaleNormal="90" workbookViewId="0">
      <selection activeCell="G1" sqref="G1:J1"/>
    </sheetView>
  </sheetViews>
  <sheetFormatPr baseColWidth="10" defaultColWidth="11" defaultRowHeight="15"/>
  <cols>
    <col min="2" max="2" width="36.42578125" hidden="1" customWidth="1"/>
    <col min="3" max="3" width="28" customWidth="1"/>
    <col min="4" max="4" width="46.42578125" customWidth="1"/>
    <col min="5" max="5" width="17" customWidth="1"/>
    <col min="6" max="6" width="12.42578125" bestFit="1" customWidth="1"/>
    <col min="7" max="7" width="8.85546875" bestFit="1" customWidth="1"/>
    <col min="8" max="8" width="9.85546875" bestFit="1" customWidth="1"/>
    <col min="9" max="9" width="10.42578125" bestFit="1" customWidth="1"/>
    <col min="10" max="10" width="10.5703125" bestFit="1" customWidth="1"/>
  </cols>
  <sheetData>
    <row r="1" spans="1:10" ht="68.25" customHeight="1">
      <c r="C1" s="18" t="s">
        <v>85</v>
      </c>
      <c r="D1" s="18"/>
      <c r="E1" s="18"/>
      <c r="F1" s="18"/>
      <c r="G1" s="19" t="s">
        <v>86</v>
      </c>
      <c r="H1" s="19"/>
      <c r="I1" s="19"/>
      <c r="J1" s="19"/>
    </row>
    <row r="2" spans="1:10" ht="38.25">
      <c r="A2" s="1" t="s">
        <v>0</v>
      </c>
      <c r="B2" s="1" t="s">
        <v>1</v>
      </c>
      <c r="C2" s="1" t="s">
        <v>3</v>
      </c>
      <c r="D2" s="1" t="s">
        <v>2</v>
      </c>
      <c r="E2" s="3" t="s">
        <v>4</v>
      </c>
      <c r="F2" s="2" t="s">
        <v>5</v>
      </c>
      <c r="G2" s="21" t="s">
        <v>80</v>
      </c>
      <c r="H2" s="22" t="s">
        <v>81</v>
      </c>
      <c r="I2" s="21" t="s">
        <v>83</v>
      </c>
      <c r="J2" s="21" t="s">
        <v>84</v>
      </c>
    </row>
    <row r="3" spans="1:10" ht="63.75">
      <c r="A3" s="1">
        <v>1</v>
      </c>
      <c r="B3" s="7" t="s">
        <v>34</v>
      </c>
      <c r="C3" s="8" t="s">
        <v>36</v>
      </c>
      <c r="D3" s="9" t="s">
        <v>37</v>
      </c>
      <c r="E3" s="16" t="s">
        <v>38</v>
      </c>
      <c r="F3" s="10">
        <v>2</v>
      </c>
      <c r="G3" s="4"/>
      <c r="H3" s="4">
        <f>+G3*19%</f>
        <v>0</v>
      </c>
      <c r="I3" s="4">
        <f>+G3+H3</f>
        <v>0</v>
      </c>
      <c r="J3" s="23">
        <f t="shared" ref="J3:J17" si="0">+I3*F3</f>
        <v>0</v>
      </c>
    </row>
    <row r="4" spans="1:10" ht="63.75">
      <c r="A4" s="1">
        <v>2</v>
      </c>
      <c r="B4" s="7" t="s">
        <v>34</v>
      </c>
      <c r="C4" s="8" t="s">
        <v>39</v>
      </c>
      <c r="D4" s="9" t="s">
        <v>37</v>
      </c>
      <c r="E4" s="16" t="s">
        <v>38</v>
      </c>
      <c r="F4" s="10">
        <v>2</v>
      </c>
      <c r="G4" s="4"/>
      <c r="H4" s="4">
        <f t="shared" ref="H4:H16" si="1">+G4*19%</f>
        <v>0</v>
      </c>
      <c r="I4" s="4">
        <f t="shared" ref="I4:I16" si="2">+G4+H4</f>
        <v>0</v>
      </c>
      <c r="J4" s="23">
        <f t="shared" si="0"/>
        <v>0</v>
      </c>
    </row>
    <row r="5" spans="1:10" ht="90">
      <c r="A5" s="1">
        <v>3</v>
      </c>
      <c r="B5" s="7" t="s">
        <v>34</v>
      </c>
      <c r="C5" s="8" t="s">
        <v>41</v>
      </c>
      <c r="D5" s="11" t="s">
        <v>42</v>
      </c>
      <c r="E5" s="16" t="s">
        <v>29</v>
      </c>
      <c r="F5" s="10">
        <v>5</v>
      </c>
      <c r="G5" s="4"/>
      <c r="H5" s="4">
        <f t="shared" si="1"/>
        <v>0</v>
      </c>
      <c r="I5" s="4">
        <f t="shared" si="2"/>
        <v>0</v>
      </c>
      <c r="J5" s="23">
        <f t="shared" si="0"/>
        <v>0</v>
      </c>
    </row>
    <row r="6" spans="1:10" ht="90">
      <c r="A6" s="1">
        <v>4</v>
      </c>
      <c r="B6" s="7" t="s">
        <v>34</v>
      </c>
      <c r="C6" s="8" t="s">
        <v>43</v>
      </c>
      <c r="D6" s="11" t="s">
        <v>42</v>
      </c>
      <c r="E6" s="16" t="s">
        <v>29</v>
      </c>
      <c r="F6" s="10">
        <v>5</v>
      </c>
      <c r="G6" s="4"/>
      <c r="H6" s="4">
        <f t="shared" si="1"/>
        <v>0</v>
      </c>
      <c r="I6" s="4">
        <f t="shared" si="2"/>
        <v>0</v>
      </c>
      <c r="J6" s="23">
        <f t="shared" si="0"/>
        <v>0</v>
      </c>
    </row>
    <row r="7" spans="1:10" ht="90">
      <c r="A7" s="1">
        <v>5</v>
      </c>
      <c r="B7" s="7" t="s">
        <v>34</v>
      </c>
      <c r="C7" s="8" t="s">
        <v>44</v>
      </c>
      <c r="D7" s="11" t="s">
        <v>42</v>
      </c>
      <c r="E7" s="16" t="s">
        <v>29</v>
      </c>
      <c r="F7" s="10">
        <v>5</v>
      </c>
      <c r="G7" s="4"/>
      <c r="H7" s="4">
        <f t="shared" si="1"/>
        <v>0</v>
      </c>
      <c r="I7" s="4">
        <f t="shared" si="2"/>
        <v>0</v>
      </c>
      <c r="J7" s="23">
        <f t="shared" si="0"/>
        <v>0</v>
      </c>
    </row>
    <row r="8" spans="1:10" ht="51">
      <c r="A8" s="1">
        <v>6</v>
      </c>
      <c r="B8" s="7" t="s">
        <v>34</v>
      </c>
      <c r="C8" s="8" t="s">
        <v>45</v>
      </c>
      <c r="D8" s="9" t="s">
        <v>46</v>
      </c>
      <c r="E8" s="16" t="s">
        <v>35</v>
      </c>
      <c r="F8" s="10">
        <v>30</v>
      </c>
      <c r="G8" s="4"/>
      <c r="H8" s="4">
        <f t="shared" si="1"/>
        <v>0</v>
      </c>
      <c r="I8" s="4">
        <f t="shared" si="2"/>
        <v>0</v>
      </c>
      <c r="J8" s="23">
        <f t="shared" si="0"/>
        <v>0</v>
      </c>
    </row>
    <row r="9" spans="1:10" ht="63.75">
      <c r="A9" s="1">
        <v>7</v>
      </c>
      <c r="B9" s="7" t="s">
        <v>34</v>
      </c>
      <c r="C9" s="8" t="s">
        <v>47</v>
      </c>
      <c r="D9" s="9" t="s">
        <v>48</v>
      </c>
      <c r="E9" s="16" t="s">
        <v>29</v>
      </c>
      <c r="F9" s="10">
        <v>10</v>
      </c>
      <c r="G9" s="4"/>
      <c r="H9" s="4">
        <f t="shared" si="1"/>
        <v>0</v>
      </c>
      <c r="I9" s="4">
        <f t="shared" si="2"/>
        <v>0</v>
      </c>
      <c r="J9" s="23">
        <f t="shared" si="0"/>
        <v>0</v>
      </c>
    </row>
    <row r="10" spans="1:10" ht="75">
      <c r="A10" s="1">
        <v>8</v>
      </c>
      <c r="B10" s="7" t="s">
        <v>34</v>
      </c>
      <c r="C10" s="8" t="s">
        <v>49</v>
      </c>
      <c r="D10" s="12" t="s">
        <v>48</v>
      </c>
      <c r="E10" s="16" t="s">
        <v>29</v>
      </c>
      <c r="F10" s="10">
        <v>10</v>
      </c>
      <c r="G10" s="4"/>
      <c r="H10" s="4">
        <f t="shared" si="1"/>
        <v>0</v>
      </c>
      <c r="I10" s="4">
        <f t="shared" si="2"/>
        <v>0</v>
      </c>
      <c r="J10" s="23">
        <f t="shared" si="0"/>
        <v>0</v>
      </c>
    </row>
    <row r="11" spans="1:10" ht="63.75">
      <c r="A11" s="1">
        <v>9</v>
      </c>
      <c r="B11" s="7" t="s">
        <v>34</v>
      </c>
      <c r="C11" s="8" t="s">
        <v>50</v>
      </c>
      <c r="D11" s="9" t="s">
        <v>48</v>
      </c>
      <c r="E11" s="16" t="s">
        <v>29</v>
      </c>
      <c r="F11" s="10">
        <v>10</v>
      </c>
      <c r="G11" s="4"/>
      <c r="H11" s="4">
        <f t="shared" si="1"/>
        <v>0</v>
      </c>
      <c r="I11" s="4">
        <f t="shared" si="2"/>
        <v>0</v>
      </c>
      <c r="J11" s="23">
        <f t="shared" si="0"/>
        <v>0</v>
      </c>
    </row>
    <row r="12" spans="1:10" ht="89.25">
      <c r="A12" s="1">
        <v>10</v>
      </c>
      <c r="B12" s="7" t="s">
        <v>34</v>
      </c>
      <c r="C12" s="8" t="s">
        <v>51</v>
      </c>
      <c r="D12" s="9" t="s">
        <v>52</v>
      </c>
      <c r="E12" s="16" t="s">
        <v>53</v>
      </c>
      <c r="F12" s="10">
        <v>10</v>
      </c>
      <c r="G12" s="4"/>
      <c r="H12" s="4">
        <f t="shared" si="1"/>
        <v>0</v>
      </c>
      <c r="I12" s="4">
        <f t="shared" si="2"/>
        <v>0</v>
      </c>
      <c r="J12" s="23">
        <f t="shared" si="0"/>
        <v>0</v>
      </c>
    </row>
    <row r="13" spans="1:10" ht="38.25">
      <c r="A13" s="1">
        <v>11</v>
      </c>
      <c r="B13" s="7" t="s">
        <v>34</v>
      </c>
      <c r="C13" s="8" t="s">
        <v>54</v>
      </c>
      <c r="D13" s="9" t="s">
        <v>55</v>
      </c>
      <c r="E13" s="16" t="s">
        <v>8</v>
      </c>
      <c r="F13" s="10">
        <v>20</v>
      </c>
      <c r="G13" s="4"/>
      <c r="H13" s="4">
        <f t="shared" si="1"/>
        <v>0</v>
      </c>
      <c r="I13" s="4">
        <f t="shared" si="2"/>
        <v>0</v>
      </c>
      <c r="J13" s="23">
        <f>+I13*F13</f>
        <v>0</v>
      </c>
    </row>
    <row r="14" spans="1:10" ht="38.25">
      <c r="A14" s="1">
        <v>12</v>
      </c>
      <c r="B14" s="7" t="s">
        <v>34</v>
      </c>
      <c r="C14" s="8" t="s">
        <v>56</v>
      </c>
      <c r="D14" s="9" t="s">
        <v>57</v>
      </c>
      <c r="E14" s="16" t="s">
        <v>7</v>
      </c>
      <c r="F14" s="10">
        <v>250</v>
      </c>
      <c r="G14" s="4"/>
      <c r="H14" s="4">
        <f t="shared" si="1"/>
        <v>0</v>
      </c>
      <c r="I14" s="4">
        <f t="shared" si="2"/>
        <v>0</v>
      </c>
      <c r="J14" s="23">
        <f t="shared" si="0"/>
        <v>0</v>
      </c>
    </row>
    <row r="15" spans="1:10" ht="76.5">
      <c r="A15" s="1">
        <v>13</v>
      </c>
      <c r="B15" s="7" t="s">
        <v>34</v>
      </c>
      <c r="C15" s="8" t="s">
        <v>61</v>
      </c>
      <c r="D15" s="9" t="s">
        <v>62</v>
      </c>
      <c r="E15" s="16" t="s">
        <v>63</v>
      </c>
      <c r="F15" s="10">
        <v>52</v>
      </c>
      <c r="G15" s="4"/>
      <c r="H15" s="4">
        <f t="shared" si="1"/>
        <v>0</v>
      </c>
      <c r="I15" s="4">
        <f t="shared" si="2"/>
        <v>0</v>
      </c>
      <c r="J15" s="23">
        <f t="shared" si="0"/>
        <v>0</v>
      </c>
    </row>
    <row r="16" spans="1:10" ht="63.75">
      <c r="A16" s="1">
        <v>14</v>
      </c>
      <c r="B16" s="7" t="s">
        <v>34</v>
      </c>
      <c r="C16" s="8" t="s">
        <v>64</v>
      </c>
      <c r="D16" s="9" t="s">
        <v>65</v>
      </c>
      <c r="E16" s="16" t="s">
        <v>66</v>
      </c>
      <c r="F16" s="10">
        <v>15</v>
      </c>
      <c r="G16" s="4"/>
      <c r="H16" s="4">
        <f t="shared" si="1"/>
        <v>0</v>
      </c>
      <c r="I16" s="4">
        <f t="shared" si="2"/>
        <v>0</v>
      </c>
      <c r="J16" s="23">
        <f t="shared" si="0"/>
        <v>0</v>
      </c>
    </row>
    <row r="17" spans="1:11" ht="38.25">
      <c r="A17" s="1">
        <v>15</v>
      </c>
      <c r="B17" s="7" t="s">
        <v>9</v>
      </c>
      <c r="C17" s="8" t="s">
        <v>10</v>
      </c>
      <c r="D17" s="9" t="s">
        <v>11</v>
      </c>
      <c r="E17" s="16" t="s">
        <v>12</v>
      </c>
      <c r="F17" s="10">
        <v>50</v>
      </c>
      <c r="G17" s="4"/>
      <c r="H17" s="4">
        <f>+G17*19%</f>
        <v>0</v>
      </c>
      <c r="I17" s="4">
        <f>+G17+H17</f>
        <v>0</v>
      </c>
      <c r="J17" s="23">
        <f t="shared" si="0"/>
        <v>0</v>
      </c>
    </row>
    <row r="18" spans="1:11" ht="38.25">
      <c r="A18" s="1">
        <v>16</v>
      </c>
      <c r="B18" s="7" t="s">
        <v>9</v>
      </c>
      <c r="C18" s="9" t="s">
        <v>13</v>
      </c>
      <c r="D18" s="9" t="s">
        <v>11</v>
      </c>
      <c r="E18" s="16" t="s">
        <v>12</v>
      </c>
      <c r="F18" s="10">
        <v>50</v>
      </c>
      <c r="G18" s="4"/>
      <c r="H18" s="13"/>
      <c r="I18" s="13"/>
      <c r="J18" s="24"/>
    </row>
    <row r="19" spans="1:11" ht="38.25">
      <c r="A19" s="1">
        <v>17</v>
      </c>
      <c r="B19" s="7" t="s">
        <v>9</v>
      </c>
      <c r="C19" s="8" t="s">
        <v>14</v>
      </c>
      <c r="D19" s="9" t="s">
        <v>11</v>
      </c>
      <c r="E19" s="16" t="s">
        <v>12</v>
      </c>
      <c r="F19" s="10">
        <v>50</v>
      </c>
      <c r="G19" s="4"/>
      <c r="H19" s="4">
        <f t="shared" ref="H19:H35" si="3">+G19*19%</f>
        <v>0</v>
      </c>
      <c r="I19" s="4">
        <f t="shared" ref="I19:I35" si="4">+G19+H19</f>
        <v>0</v>
      </c>
      <c r="J19" s="23">
        <f t="shared" ref="J19:J22" si="5">+I19*50</f>
        <v>0</v>
      </c>
    </row>
    <row r="20" spans="1:11" ht="38.25">
      <c r="A20" s="1">
        <v>18</v>
      </c>
      <c r="B20" s="7" t="s">
        <v>9</v>
      </c>
      <c r="C20" s="8" t="s">
        <v>15</v>
      </c>
      <c r="D20" s="9" t="s">
        <v>16</v>
      </c>
      <c r="E20" s="16" t="s">
        <v>12</v>
      </c>
      <c r="F20" s="10">
        <v>50</v>
      </c>
      <c r="G20" s="4"/>
      <c r="H20" s="4">
        <f t="shared" si="3"/>
        <v>0</v>
      </c>
      <c r="I20" s="4">
        <f t="shared" si="4"/>
        <v>0</v>
      </c>
      <c r="J20" s="23">
        <f t="shared" si="5"/>
        <v>0</v>
      </c>
    </row>
    <row r="21" spans="1:11" ht="38.25">
      <c r="A21" s="1">
        <v>19</v>
      </c>
      <c r="B21" s="7" t="s">
        <v>9</v>
      </c>
      <c r="C21" s="8" t="s">
        <v>17</v>
      </c>
      <c r="D21" s="9" t="s">
        <v>16</v>
      </c>
      <c r="E21" s="16" t="s">
        <v>12</v>
      </c>
      <c r="F21" s="10">
        <v>50</v>
      </c>
      <c r="G21" s="4"/>
      <c r="H21" s="4">
        <f t="shared" si="3"/>
        <v>0</v>
      </c>
      <c r="I21" s="4">
        <f t="shared" si="4"/>
        <v>0</v>
      </c>
      <c r="J21" s="23">
        <f t="shared" si="5"/>
        <v>0</v>
      </c>
    </row>
    <row r="22" spans="1:11" ht="38.25">
      <c r="A22" s="1">
        <v>20</v>
      </c>
      <c r="B22" s="7" t="s">
        <v>9</v>
      </c>
      <c r="C22" s="8" t="s">
        <v>18</v>
      </c>
      <c r="D22" s="9" t="s">
        <v>16</v>
      </c>
      <c r="E22" s="16" t="s">
        <v>12</v>
      </c>
      <c r="F22" s="10">
        <v>50</v>
      </c>
      <c r="G22" s="4"/>
      <c r="H22" s="4">
        <f t="shared" si="3"/>
        <v>0</v>
      </c>
      <c r="I22" s="4">
        <f t="shared" si="4"/>
        <v>0</v>
      </c>
      <c r="J22" s="23">
        <f t="shared" si="5"/>
        <v>0</v>
      </c>
    </row>
    <row r="23" spans="1:11" ht="25.5">
      <c r="A23" s="1">
        <v>21</v>
      </c>
      <c r="B23" s="7" t="s">
        <v>9</v>
      </c>
      <c r="C23" s="8" t="s">
        <v>19</v>
      </c>
      <c r="D23" s="9" t="s">
        <v>20</v>
      </c>
      <c r="E23" s="16" t="s">
        <v>12</v>
      </c>
      <c r="F23" s="10">
        <v>4</v>
      </c>
      <c r="G23" s="4"/>
      <c r="H23" s="4">
        <f t="shared" si="3"/>
        <v>0</v>
      </c>
      <c r="I23" s="4">
        <f t="shared" si="4"/>
        <v>0</v>
      </c>
      <c r="J23" s="23">
        <f>+I23*4</f>
        <v>0</v>
      </c>
    </row>
    <row r="24" spans="1:11" ht="28.5">
      <c r="A24" s="1">
        <v>22</v>
      </c>
      <c r="B24" s="7" t="s">
        <v>30</v>
      </c>
      <c r="C24" s="8" t="s">
        <v>31</v>
      </c>
      <c r="D24" s="9" t="s">
        <v>32</v>
      </c>
      <c r="E24" s="16" t="s">
        <v>33</v>
      </c>
      <c r="F24" s="10">
        <v>20</v>
      </c>
      <c r="G24" s="4"/>
      <c r="H24" s="4">
        <f t="shared" si="3"/>
        <v>0</v>
      </c>
      <c r="I24" s="4">
        <f t="shared" si="4"/>
        <v>0</v>
      </c>
      <c r="J24" s="23">
        <f t="shared" ref="J24:J35" si="6">+I24*F24</f>
        <v>0</v>
      </c>
    </row>
    <row r="25" spans="1:11" ht="51">
      <c r="A25" s="1">
        <v>23</v>
      </c>
      <c r="B25" s="7" t="s">
        <v>34</v>
      </c>
      <c r="C25" s="8" t="s">
        <v>67</v>
      </c>
      <c r="D25" s="8" t="s">
        <v>68</v>
      </c>
      <c r="E25" s="16" t="s">
        <v>29</v>
      </c>
      <c r="F25" s="10">
        <v>300</v>
      </c>
      <c r="G25" s="4"/>
      <c r="H25" s="4">
        <f t="shared" si="3"/>
        <v>0</v>
      </c>
      <c r="I25" s="4">
        <f t="shared" si="4"/>
        <v>0</v>
      </c>
      <c r="J25" s="23">
        <f t="shared" si="6"/>
        <v>0</v>
      </c>
      <c r="K25" s="6"/>
    </row>
    <row r="26" spans="1:11" ht="76.5">
      <c r="A26" s="1">
        <v>24</v>
      </c>
      <c r="B26" s="7" t="s">
        <v>34</v>
      </c>
      <c r="C26" s="8" t="s">
        <v>69</v>
      </c>
      <c r="D26" s="8" t="s">
        <v>70</v>
      </c>
      <c r="E26" s="16" t="s">
        <v>29</v>
      </c>
      <c r="F26" s="10">
        <v>150</v>
      </c>
      <c r="G26" s="4"/>
      <c r="H26" s="4">
        <f t="shared" si="3"/>
        <v>0</v>
      </c>
      <c r="I26" s="4">
        <f t="shared" si="4"/>
        <v>0</v>
      </c>
      <c r="J26" s="23">
        <f t="shared" si="6"/>
        <v>0</v>
      </c>
      <c r="K26" s="6"/>
    </row>
    <row r="27" spans="1:11" ht="38.25">
      <c r="A27" s="1">
        <v>25</v>
      </c>
      <c r="B27" s="7" t="s">
        <v>34</v>
      </c>
      <c r="C27" s="8" t="s">
        <v>77</v>
      </c>
      <c r="D27" s="9" t="s">
        <v>71</v>
      </c>
      <c r="E27" s="16" t="s">
        <v>40</v>
      </c>
      <c r="F27" s="10">
        <v>10</v>
      </c>
      <c r="G27" s="4"/>
      <c r="H27" s="4">
        <f t="shared" si="3"/>
        <v>0</v>
      </c>
      <c r="I27" s="4">
        <f t="shared" si="4"/>
        <v>0</v>
      </c>
      <c r="J27" s="23">
        <f t="shared" si="6"/>
        <v>0</v>
      </c>
    </row>
    <row r="28" spans="1:11" ht="38.25">
      <c r="A28" s="1">
        <v>26</v>
      </c>
      <c r="B28" s="7" t="s">
        <v>34</v>
      </c>
      <c r="C28" s="8" t="s">
        <v>78</v>
      </c>
      <c r="D28" s="9" t="s">
        <v>71</v>
      </c>
      <c r="E28" s="16" t="s">
        <v>40</v>
      </c>
      <c r="F28" s="10">
        <v>10</v>
      </c>
      <c r="G28" s="4"/>
      <c r="H28" s="4">
        <f t="shared" si="3"/>
        <v>0</v>
      </c>
      <c r="I28" s="4">
        <f t="shared" si="4"/>
        <v>0</v>
      </c>
      <c r="J28" s="23">
        <f t="shared" si="6"/>
        <v>0</v>
      </c>
    </row>
    <row r="29" spans="1:11" ht="51">
      <c r="A29" s="1">
        <v>27</v>
      </c>
      <c r="B29" s="7" t="s">
        <v>34</v>
      </c>
      <c r="C29" s="8" t="s">
        <v>79</v>
      </c>
      <c r="D29" s="9" t="s">
        <v>72</v>
      </c>
      <c r="E29" s="16" t="s">
        <v>40</v>
      </c>
      <c r="F29" s="10">
        <v>5</v>
      </c>
      <c r="G29" s="4"/>
      <c r="H29" s="4">
        <f t="shared" si="3"/>
        <v>0</v>
      </c>
      <c r="I29" s="4">
        <f t="shared" si="4"/>
        <v>0</v>
      </c>
      <c r="J29" s="23">
        <f t="shared" si="6"/>
        <v>0</v>
      </c>
    </row>
    <row r="30" spans="1:11" ht="76.5">
      <c r="A30" s="1">
        <v>28</v>
      </c>
      <c r="B30" s="7" t="s">
        <v>9</v>
      </c>
      <c r="C30" s="8" t="s">
        <v>26</v>
      </c>
      <c r="D30" s="9" t="s">
        <v>27</v>
      </c>
      <c r="E30" s="16" t="s">
        <v>28</v>
      </c>
      <c r="F30" s="10">
        <v>6</v>
      </c>
      <c r="G30" s="4"/>
      <c r="H30" s="4">
        <f t="shared" si="3"/>
        <v>0</v>
      </c>
      <c r="I30" s="4">
        <f t="shared" si="4"/>
        <v>0</v>
      </c>
      <c r="J30" s="23">
        <f t="shared" si="6"/>
        <v>0</v>
      </c>
    </row>
    <row r="31" spans="1:11" ht="51">
      <c r="A31" s="1">
        <v>29</v>
      </c>
      <c r="B31" s="7" t="s">
        <v>34</v>
      </c>
      <c r="C31" s="8" t="s">
        <v>58</v>
      </c>
      <c r="D31" s="9" t="s">
        <v>73</v>
      </c>
      <c r="E31" s="16" t="s">
        <v>59</v>
      </c>
      <c r="F31" s="10">
        <v>24</v>
      </c>
      <c r="G31" s="4"/>
      <c r="H31" s="4">
        <f t="shared" si="3"/>
        <v>0</v>
      </c>
      <c r="I31" s="4">
        <f t="shared" si="4"/>
        <v>0</v>
      </c>
      <c r="J31" s="23">
        <f t="shared" si="6"/>
        <v>0</v>
      </c>
    </row>
    <row r="32" spans="1:11" ht="51">
      <c r="A32" s="1">
        <v>30</v>
      </c>
      <c r="B32" s="7" t="s">
        <v>34</v>
      </c>
      <c r="C32" s="8" t="s">
        <v>60</v>
      </c>
      <c r="D32" s="9" t="s">
        <v>73</v>
      </c>
      <c r="E32" s="16" t="s">
        <v>59</v>
      </c>
      <c r="F32" s="10">
        <v>48</v>
      </c>
      <c r="G32" s="4"/>
      <c r="H32" s="4">
        <f t="shared" si="3"/>
        <v>0</v>
      </c>
      <c r="I32" s="4">
        <f t="shared" si="4"/>
        <v>0</v>
      </c>
      <c r="J32" s="23">
        <f t="shared" si="6"/>
        <v>0</v>
      </c>
    </row>
    <row r="33" spans="1:10" ht="38.25">
      <c r="A33" s="1">
        <v>31</v>
      </c>
      <c r="B33" s="7" t="s">
        <v>9</v>
      </c>
      <c r="C33" s="8" t="s">
        <v>21</v>
      </c>
      <c r="D33" s="9" t="s">
        <v>22</v>
      </c>
      <c r="E33" s="16" t="s">
        <v>23</v>
      </c>
      <c r="F33" s="10">
        <v>2</v>
      </c>
      <c r="G33" s="4"/>
      <c r="H33" s="4">
        <f t="shared" si="3"/>
        <v>0</v>
      </c>
      <c r="I33" s="4">
        <f t="shared" si="4"/>
        <v>0</v>
      </c>
      <c r="J33" s="23">
        <f>+I33*2</f>
        <v>0</v>
      </c>
    </row>
    <row r="34" spans="1:10" ht="38.25">
      <c r="A34" s="1">
        <v>32</v>
      </c>
      <c r="B34" s="7" t="s">
        <v>9</v>
      </c>
      <c r="C34" s="8" t="s">
        <v>24</v>
      </c>
      <c r="D34" s="9" t="s">
        <v>22</v>
      </c>
      <c r="E34" s="16" t="s">
        <v>25</v>
      </c>
      <c r="F34" s="10">
        <v>2</v>
      </c>
      <c r="G34" s="4"/>
      <c r="H34" s="4">
        <f t="shared" si="3"/>
        <v>0</v>
      </c>
      <c r="I34" s="4">
        <f t="shared" si="4"/>
        <v>0</v>
      </c>
      <c r="J34" s="23">
        <f>+I34*2</f>
        <v>0</v>
      </c>
    </row>
    <row r="35" spans="1:10">
      <c r="A35" s="1">
        <v>33</v>
      </c>
      <c r="B35" s="14" t="s">
        <v>6</v>
      </c>
      <c r="C35" s="8" t="s">
        <v>74</v>
      </c>
      <c r="D35" s="15" t="s">
        <v>75</v>
      </c>
      <c r="E35" s="17" t="s">
        <v>76</v>
      </c>
      <c r="F35" s="10">
        <v>30</v>
      </c>
      <c r="G35" s="4"/>
      <c r="H35" s="4">
        <f t="shared" si="3"/>
        <v>0</v>
      </c>
      <c r="I35" s="4">
        <f t="shared" si="4"/>
        <v>0</v>
      </c>
      <c r="J35" s="23">
        <f t="shared" si="6"/>
        <v>0</v>
      </c>
    </row>
    <row r="36" spans="1:10" ht="15.75">
      <c r="A36" s="20" t="s">
        <v>82</v>
      </c>
      <c r="B36" s="20"/>
      <c r="C36" s="20"/>
      <c r="D36" s="20"/>
      <c r="E36" s="20"/>
      <c r="F36" s="20"/>
      <c r="G36" s="5">
        <f t="shared" ref="G36:J36" si="7">SUM(G3:G35)</f>
        <v>0</v>
      </c>
      <c r="H36" s="5">
        <f t="shared" si="7"/>
        <v>0</v>
      </c>
      <c r="I36" s="5">
        <f t="shared" si="7"/>
        <v>0</v>
      </c>
      <c r="J36" s="25">
        <f t="shared" si="7"/>
        <v>0</v>
      </c>
    </row>
  </sheetData>
  <mergeCells count="3">
    <mergeCell ref="C1:F1"/>
    <mergeCell ref="G1:J1"/>
    <mergeCell ref="A36:F3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16_INSUMOS MEDICOS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2022-10-31T21:59:03Z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