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0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3a57\AC\Temp\"/>
    </mc:Choice>
  </mc:AlternateContent>
  <xr:revisionPtr revIDLastSave="2" documentId="8_{819CD830-52E7-400A-8CEB-2137509D4306}" xr6:coauthVersionLast="47" xr6:coauthVersionMax="47" xr10:uidLastSave="{F96AA704-7479-4F37-9A29-58DD97AF3EEF}"/>
  <bookViews>
    <workbookView xWindow="-60" yWindow="-60" windowWidth="15480" windowHeight="11640" xr2:uid="{00000000-000D-0000-FFFF-FFFF00000000}"/>
  </bookViews>
  <sheets>
    <sheet name="NECESIDAD Y PRESUPUESTO" sheetId="14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1" i="14" l="1"/>
  <c r="H51" i="14"/>
  <c r="H55" i="14"/>
  <c r="A38" i="14"/>
  <c r="H40" i="14"/>
  <c r="H44" i="14"/>
  <c r="F40" i="14"/>
  <c r="G40" i="14"/>
  <c r="A28" i="14"/>
  <c r="H30" i="14"/>
  <c r="H34" i="14"/>
  <c r="F30" i="14"/>
  <c r="G30" i="14"/>
  <c r="F20" i="14"/>
  <c r="G20" i="14"/>
  <c r="H20" i="14"/>
  <c r="H24" i="14"/>
  <c r="H25" i="14"/>
  <c r="A18" i="14"/>
  <c r="H45" i="14"/>
  <c r="H46" i="14"/>
  <c r="F9" i="14"/>
  <c r="H35" i="14"/>
  <c r="H36" i="14"/>
  <c r="D9" i="14"/>
  <c r="H56" i="14"/>
  <c r="H57" i="14"/>
  <c r="B10" i="14"/>
  <c r="F51" i="14"/>
  <c r="G51" i="14"/>
  <c r="H26" i="14"/>
  <c r="B9" i="14"/>
</calcChain>
</file>

<file path=xl/sharedStrings.xml><?xml version="1.0" encoding="utf-8"?>
<sst xmlns="http://schemas.openxmlformats.org/spreadsheetml/2006/main" count="78" uniqueCount="37">
  <si>
    <t>IDENTIFICACIÓN DE LA NECESIDAD Y DEFINICIÓN DEL PRESUPUESTO</t>
  </si>
  <si>
    <t>Código</t>
  </si>
  <si>
    <t>FBS 090</t>
  </si>
  <si>
    <t>Versión</t>
  </si>
  <si>
    <t>Fecha</t>
  </si>
  <si>
    <t xml:space="preserve">Renovación del licenciamiento del software CST STUDIO SUITE, para el Instituto Tecnológico Metropolitano –ITM, de conformidad con las especificaciones técnicas.  </t>
  </si>
  <si>
    <t>EDC Tecnología</t>
  </si>
  <si>
    <t>IMPORT RZ S.A.S</t>
  </si>
  <si>
    <t>SMARTTECH</t>
  </si>
  <si>
    <t>CONTACTO</t>
  </si>
  <si>
    <t>TELEFONO</t>
  </si>
  <si>
    <t>Nombre</t>
  </si>
  <si>
    <t>Carlos Andres Mesa Montoya</t>
  </si>
  <si>
    <t>Diego Alberto Zapata</t>
  </si>
  <si>
    <t xml:space="preserve"> 566 8385</t>
  </si>
  <si>
    <t>Anselmo Fioranelli</t>
  </si>
  <si>
    <t>Valor</t>
  </si>
  <si>
    <t xml:space="preserve">Precio promedio </t>
  </si>
  <si>
    <r>
      <t xml:space="preserve">Las </t>
    </r>
    <r>
      <rPr>
        <u/>
        <sz val="10"/>
        <rFont val="Arial"/>
        <family val="2"/>
      </rPr>
      <t>especificaciones técnicas</t>
    </r>
    <r>
      <rPr>
        <sz val="10"/>
        <rFont val="Arial"/>
        <family val="2"/>
      </rPr>
      <t xml:space="preserve"> deben ser completas e incluir todos los ítemes  del alcance del objeto.</t>
    </r>
  </si>
  <si>
    <r>
      <t>El</t>
    </r>
    <r>
      <rPr>
        <b/>
        <sz val="10"/>
        <rFont val="Arial"/>
        <family val="2"/>
      </rPr>
      <t xml:space="preserve"> contacto</t>
    </r>
    <r>
      <rPr>
        <sz val="10"/>
        <rFont val="Arial"/>
        <family val="2"/>
      </rPr>
      <t xml:space="preserve"> es  el nombre de la persona a la cual se le solicita vía telefónica la cotización para  efectos de determinar un presupuesto oficial acorde con los precios de mercado</t>
    </r>
  </si>
  <si>
    <r>
      <t xml:space="preserve">El </t>
    </r>
    <r>
      <rPr>
        <b/>
        <sz val="10"/>
        <rFont val="Arial"/>
        <family val="2"/>
      </rPr>
      <t>teléfono</t>
    </r>
    <r>
      <rPr>
        <sz val="10"/>
        <rFont val="Arial"/>
        <family val="2"/>
      </rPr>
      <t xml:space="preserve"> (s) es el correspondiente al contacto (empresa)</t>
    </r>
  </si>
  <si>
    <r>
      <t>Valor total de la cotización</t>
    </r>
    <r>
      <rPr>
        <sz val="10"/>
        <rFont val="Arial"/>
        <family val="2"/>
      </rPr>
      <t xml:space="preserve">  es el precio al cual el contacto estaría dispuesto a ofrecer el bien o servicio requerido</t>
    </r>
  </si>
  <si>
    <r>
      <t>Precio promedio</t>
    </r>
    <r>
      <rPr>
        <sz val="10"/>
        <rFont val="Arial"/>
        <family val="2"/>
      </rPr>
      <t xml:space="preserve"> es la sumatoria de las cotizaciones,  dividido el número de cotizantes (contactos) y es el valor por el cual debe expedirse la partida presupuestal para iniciar el proceso  de contratación. Si no se logran las 3 cotizaciones, justifique el por que? y efectúe el promedio con las que se allegaron. esta circunstancia debe justificarse en el cuadro de análisis económico  del valor estimado del contrato, cuando elabore los estudios previos. </t>
    </r>
  </si>
  <si>
    <t>Este documento  hace parte de los estudios previos y  como tal debe anexarse a la documentación del proceso de contratación que se solicita</t>
  </si>
  <si>
    <t>ITEM</t>
  </si>
  <si>
    <t>CANT.</t>
  </si>
  <si>
    <t>ESPECIFICACIONES TÉCNICAS DETALLADAS</t>
  </si>
  <si>
    <t>VALOR UNITARIO SIN IVA</t>
  </si>
  <si>
    <t>% DEL IVA</t>
  </si>
  <si>
    <t>VALOR DEL IVA</t>
  </si>
  <si>
    <t>VALOR UNITARIO IVA INCLUIDO</t>
  </si>
  <si>
    <t>VALOR  TOTAL ANTES DEL IVA</t>
  </si>
  <si>
    <t>S2R-4 - CST Studio Suite Research
S2U-EDU - CST Studio Suite
Research Multiplatform Upgrade
S2A-20 - CST Studio Suite Teaching
Base Pack
S2A-10 - CST Studio Suite Teaching
Supplemental Pack
S2R-1 - CST Studio Suite Research
Base Pack</t>
  </si>
  <si>
    <t>VALOR TOTAL ANTES DEL IVA</t>
  </si>
  <si>
    <t>VALOR TOTAL IVA INCLUIDO</t>
  </si>
  <si>
    <t>Promedio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</si>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</sst>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&quot;$&quot;\ #,##0_);[Red]\(&quot;$&quot;\ #,##0\)"/>
    <numFmt numFmtId="165" formatCode="_ &quot;$&quot;\ * #,##0.00_ ;_ &quot;$&quot;\ * \-#,##0.00_ ;_ &quot;$&quot;\ * &quot;-&quot;??_ ;_ @_ "/>
    <numFmt numFmtId="166" formatCode="yyyy\-mm\-dd;@"/>
    <numFmt numFmtId="167" formatCode="00"/>
    <numFmt numFmtId="168" formatCode="[$$-240A]\ #,##0"/>
    <numFmt numFmtId="169" formatCode="_ &quot;$&quot;\ * #,##0_ ;_ &quot;$&quot;\ * \-#,##0_ ;_ &quot;$&quot;\ * &quot;-&quot;??_ ;_ @_ "/>
    <numFmt numFmtId="170" formatCode="[$$-240A]\ #,##0.00"/>
  </numFmts>
  <fonts count="11">
    <font>
      <sz val="10"/>
      <name val="Arial"/>
    </font>
    <font>
      <sz val="10"/>
      <name val="Arial"/>
    </font>
    <font>
      <sz val="10"/>
      <name val="Arial"/>
      <family val="2"/>
    </font>
    <font>
      <sz val="10"/>
      <name val="Arial Narrow"/>
      <family val="2"/>
    </font>
    <font>
      <sz val="10"/>
      <name val="Times New Roman"/>
      <family val="1"/>
    </font>
    <font>
      <b/>
      <sz val="10"/>
      <name val="Arial"/>
      <family val="2"/>
    </font>
    <font>
      <u/>
      <sz val="10"/>
      <name val="Arial"/>
      <family val="2"/>
    </font>
    <font>
      <sz val="10"/>
      <color theme="1"/>
      <name val="Times New Roman"/>
      <family val="1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71">
    <xf numFmtId="0" fontId="0" fillId="0" borderId="0" xfId="0"/>
    <xf numFmtId="0" fontId="4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 wrapText="1"/>
    </xf>
    <xf numFmtId="0" fontId="2" fillId="0" borderId="0" xfId="0" applyFont="1"/>
    <xf numFmtId="0" fontId="7" fillId="0" borderId="1" xfId="0" applyFont="1" applyBorder="1" applyAlignment="1">
      <alignment vertical="top" wrapText="1"/>
    </xf>
    <xf numFmtId="167" fontId="4" fillId="0" borderId="1" xfId="0" applyNumberFormat="1" applyFont="1" applyBorder="1" applyAlignment="1">
      <alignment horizontal="center"/>
    </xf>
    <xf numFmtId="166" fontId="4" fillId="0" borderId="1" xfId="0" applyNumberFormat="1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" xfId="0" applyFont="1" applyBorder="1"/>
    <xf numFmtId="0" fontId="5" fillId="0" borderId="1" xfId="0" applyFont="1" applyBorder="1"/>
    <xf numFmtId="0" fontId="5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164" fontId="5" fillId="0" borderId="2" xfId="0" applyNumberFormat="1" applyFont="1" applyBorder="1" applyAlignment="1">
      <alignment horizontal="center" wrapText="1"/>
    </xf>
    <xf numFmtId="164" fontId="5" fillId="0" borderId="1" xfId="0" applyNumberFormat="1" applyFont="1" applyBorder="1" applyAlignment="1">
      <alignment horizontal="center" wrapText="1"/>
    </xf>
    <xf numFmtId="164" fontId="5" fillId="0" borderId="0" xfId="0" applyNumberFormat="1" applyFont="1" applyAlignment="1">
      <alignment horizontal="center" wrapText="1"/>
    </xf>
    <xf numFmtId="0" fontId="2" fillId="0" borderId="3" xfId="0" applyFont="1" applyBorder="1" applyAlignment="1">
      <alignment horizontal="center"/>
    </xf>
    <xf numFmtId="3" fontId="5" fillId="0" borderId="0" xfId="0" applyNumberFormat="1" applyFont="1"/>
    <xf numFmtId="0" fontId="8" fillId="2" borderId="2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9" fontId="9" fillId="0" borderId="1" xfId="0" applyNumberFormat="1" applyFont="1" applyBorder="1" applyAlignment="1">
      <alignment horizontal="center" vertical="center" wrapText="1"/>
    </xf>
    <xf numFmtId="169" fontId="10" fillId="3" borderId="1" xfId="1" applyNumberFormat="1" applyFont="1" applyFill="1" applyBorder="1" applyAlignment="1">
      <alignment horizontal="center" vertical="center" wrapText="1"/>
    </xf>
    <xf numFmtId="169" fontId="10" fillId="3" borderId="4" xfId="1" applyNumberFormat="1" applyFont="1" applyFill="1" applyBorder="1" applyAlignment="1">
      <alignment horizontal="center" vertical="center" wrapText="1"/>
    </xf>
    <xf numFmtId="169" fontId="9" fillId="0" borderId="1" xfId="1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68" fontId="9" fillId="0" borderId="5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170" fontId="2" fillId="0" borderId="0" xfId="0" applyNumberFormat="1" applyFont="1"/>
    <xf numFmtId="0" fontId="5" fillId="4" borderId="1" xfId="0" applyFont="1" applyFill="1" applyBorder="1"/>
    <xf numFmtId="0" fontId="3" fillId="4" borderId="1" xfId="0" applyFont="1" applyFill="1" applyBorder="1" applyAlignment="1">
      <alignment horizontal="justify" vertical="center" wrapText="1"/>
    </xf>
    <xf numFmtId="0" fontId="10" fillId="5" borderId="7" xfId="0" applyFont="1" applyFill="1" applyBorder="1" applyAlignment="1">
      <alignment horizontal="right" vertical="center" wrapText="1"/>
    </xf>
    <xf numFmtId="0" fontId="10" fillId="5" borderId="8" xfId="0" applyFont="1" applyFill="1" applyBorder="1" applyAlignment="1">
      <alignment horizontal="right" vertical="center" wrapText="1"/>
    </xf>
    <xf numFmtId="0" fontId="10" fillId="5" borderId="9" xfId="0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right" vertical="center" wrapText="1"/>
    </xf>
    <xf numFmtId="0" fontId="10" fillId="5" borderId="6" xfId="0" applyFont="1" applyFill="1" applyBorder="1" applyAlignment="1">
      <alignment horizontal="right" vertical="center" wrapText="1"/>
    </xf>
    <xf numFmtId="0" fontId="10" fillId="5" borderId="5" xfId="0" applyFont="1" applyFill="1" applyBorder="1" applyAlignment="1">
      <alignment horizontal="right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/>
    </xf>
    <xf numFmtId="3" fontId="5" fillId="0" borderId="6" xfId="0" applyNumberFormat="1" applyFont="1" applyBorder="1" applyAlignment="1">
      <alignment horizontal="center"/>
    </xf>
    <xf numFmtId="3" fontId="5" fillId="0" borderId="5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13" xfId="0" applyFont="1" applyBorder="1" applyAlignment="1">
      <alignment horizontal="center" vertical="center" wrapText="1"/>
    </xf>
    <xf numFmtId="3" fontId="5" fillId="0" borderId="8" xfId="0" applyNumberFormat="1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57150</xdr:rowOff>
    </xdr:from>
    <xdr:to>
      <xdr:col>0</xdr:col>
      <xdr:colOff>1228725</xdr:colOff>
      <xdr:row>2</xdr:row>
      <xdr:rowOff>171450</xdr:rowOff>
    </xdr:to>
    <xdr:pic>
      <xdr:nvPicPr>
        <xdr:cNvPr id="1420" name="Imagen 2">
          <a:extLst>
            <a:ext uri="{FF2B5EF4-FFF2-40B4-BE49-F238E27FC236}">
              <a16:creationId xmlns:a16="http://schemas.microsoft.com/office/drawing/2014/main" id="{D557A9DE-1EAF-F9BF-DE75-B3B2FEF586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57150"/>
          <a:ext cx="90487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7"/>
  <sheetViews>
    <sheetView tabSelected="1" workbookViewId="0">
      <selection activeCell="B1" sqref="B1:G3"/>
    </sheetView>
  </sheetViews>
  <sheetFormatPr defaultColWidth="11.42578125" defaultRowHeight="12.75"/>
  <cols>
    <col min="1" max="1" width="15" style="3" bestFit="1" customWidth="1"/>
    <col min="2" max="2" width="15.28515625" style="3" bestFit="1" customWidth="1"/>
    <col min="3" max="3" width="29.7109375" style="3" customWidth="1"/>
    <col min="4" max="4" width="20.7109375" style="3" bestFit="1" customWidth="1"/>
    <col min="5" max="5" width="10.7109375" style="3" bestFit="1" customWidth="1"/>
    <col min="6" max="6" width="15.5703125" style="3" customWidth="1"/>
    <col min="7" max="7" width="17.42578125" style="3" bestFit="1" customWidth="1"/>
    <col min="8" max="8" width="17.7109375" style="3" bestFit="1" customWidth="1"/>
    <col min="9" max="9" width="20.42578125" style="3" customWidth="1"/>
    <col min="10" max="10" width="22.7109375" style="3" customWidth="1"/>
    <col min="11" max="11" width="16.7109375" style="3" customWidth="1"/>
    <col min="12" max="16384" width="11.42578125" style="3"/>
  </cols>
  <sheetData>
    <row r="1" spans="1:11" ht="16.5" customHeight="1">
      <c r="A1" s="51"/>
      <c r="B1" s="39" t="s">
        <v>0</v>
      </c>
      <c r="C1" s="40"/>
      <c r="D1" s="40"/>
      <c r="E1" s="40"/>
      <c r="F1" s="40"/>
      <c r="G1" s="40"/>
      <c r="H1" s="2" t="s">
        <v>1</v>
      </c>
      <c r="I1" s="1" t="s">
        <v>2</v>
      </c>
    </row>
    <row r="2" spans="1:11" ht="16.5" customHeight="1">
      <c r="A2" s="51"/>
      <c r="B2" s="41"/>
      <c r="C2" s="42"/>
      <c r="D2" s="42"/>
      <c r="E2" s="42"/>
      <c r="F2" s="42"/>
      <c r="G2" s="42"/>
      <c r="H2" s="4" t="s">
        <v>3</v>
      </c>
      <c r="I2" s="5">
        <v>2</v>
      </c>
    </row>
    <row r="3" spans="1:11" ht="16.5" customHeight="1">
      <c r="A3" s="51"/>
      <c r="B3" s="43"/>
      <c r="C3" s="44"/>
      <c r="D3" s="44"/>
      <c r="E3" s="44"/>
      <c r="F3" s="44"/>
      <c r="G3" s="44"/>
      <c r="H3" s="4" t="s">
        <v>4</v>
      </c>
      <c r="I3" s="6">
        <v>41094</v>
      </c>
    </row>
    <row r="5" spans="1:11" ht="27.4" customHeight="1">
      <c r="A5" s="48" t="s">
        <v>5</v>
      </c>
      <c r="B5" s="48"/>
      <c r="C5" s="48"/>
      <c r="D5" s="48"/>
      <c r="E5" s="48"/>
      <c r="F5" s="48"/>
      <c r="G5" s="48"/>
      <c r="H5" s="7"/>
      <c r="I5" s="7"/>
      <c r="J5" s="7"/>
      <c r="K5" s="7"/>
    </row>
    <row r="6" spans="1:11">
      <c r="A6" s="8"/>
      <c r="B6" s="52" t="s">
        <v>6</v>
      </c>
      <c r="C6" s="52"/>
      <c r="D6" s="52" t="s">
        <v>7</v>
      </c>
      <c r="E6" s="52"/>
      <c r="F6" s="52" t="s">
        <v>8</v>
      </c>
      <c r="G6" s="52"/>
      <c r="H6" s="56"/>
      <c r="I6" s="56"/>
      <c r="J6" s="68"/>
      <c r="K6" s="68"/>
    </row>
    <row r="7" spans="1:11">
      <c r="A7" s="8"/>
      <c r="B7" s="30" t="s">
        <v>9</v>
      </c>
      <c r="C7" s="9" t="s">
        <v>10</v>
      </c>
      <c r="D7" s="30" t="s">
        <v>9</v>
      </c>
      <c r="E7" s="9" t="s">
        <v>10</v>
      </c>
      <c r="F7" s="30" t="s">
        <v>9</v>
      </c>
      <c r="G7" s="9" t="s">
        <v>10</v>
      </c>
      <c r="H7" s="10"/>
      <c r="I7" s="10"/>
      <c r="J7" s="10"/>
      <c r="K7" s="10"/>
    </row>
    <row r="8" spans="1:11" ht="25.5">
      <c r="A8" s="11" t="s">
        <v>11</v>
      </c>
      <c r="B8" s="12" t="s">
        <v>12</v>
      </c>
      <c r="C8" s="49">
        <v>3158917865</v>
      </c>
      <c r="D8" s="12" t="s">
        <v>13</v>
      </c>
      <c r="E8" s="49" t="s">
        <v>14</v>
      </c>
      <c r="F8" s="12" t="s">
        <v>15</v>
      </c>
      <c r="G8" s="50">
        <v>11985071757</v>
      </c>
      <c r="H8" s="13"/>
      <c r="I8" s="64"/>
      <c r="J8" s="13"/>
      <c r="K8" s="64"/>
    </row>
    <row r="9" spans="1:11">
      <c r="A9" s="14" t="s">
        <v>16</v>
      </c>
      <c r="B9" s="15">
        <f>H26</f>
        <v>16000026</v>
      </c>
      <c r="C9" s="69"/>
      <c r="D9" s="15">
        <f>H36</f>
        <v>17255000</v>
      </c>
      <c r="E9" s="69"/>
      <c r="F9" s="16">
        <f>H46</f>
        <v>22436260</v>
      </c>
      <c r="G9" s="50"/>
      <c r="H9" s="17"/>
      <c r="I9" s="64"/>
      <c r="J9" s="17"/>
      <c r="K9" s="64"/>
    </row>
    <row r="10" spans="1:11" ht="19.5" customHeight="1">
      <c r="A10" s="18" t="s">
        <v>17</v>
      </c>
      <c r="B10" s="45">
        <f>H57</f>
        <v>18563762</v>
      </c>
      <c r="C10" s="70"/>
      <c r="D10" s="46"/>
      <c r="E10" s="70"/>
      <c r="F10" s="46"/>
      <c r="G10" s="47"/>
      <c r="H10" s="19"/>
      <c r="I10" s="19"/>
      <c r="J10" s="19"/>
      <c r="K10" s="19"/>
    </row>
    <row r="11" spans="1:11" ht="27" customHeight="1">
      <c r="A11" s="58" t="s">
        <v>18</v>
      </c>
      <c r="B11" s="58"/>
      <c r="C11" s="58"/>
      <c r="D11" s="58"/>
      <c r="E11" s="58"/>
      <c r="F11" s="58"/>
      <c r="G11" s="58"/>
    </row>
    <row r="12" spans="1:11" ht="32.25" customHeight="1">
      <c r="A12" s="61" t="s">
        <v>19</v>
      </c>
      <c r="B12" s="62"/>
      <c r="C12" s="62"/>
      <c r="D12" s="62"/>
      <c r="E12" s="62"/>
      <c r="F12" s="62"/>
      <c r="G12" s="63"/>
    </row>
    <row r="13" spans="1:11" ht="18" customHeight="1">
      <c r="A13" s="65" t="s">
        <v>20</v>
      </c>
      <c r="B13" s="66"/>
      <c r="C13" s="66"/>
      <c r="D13" s="66"/>
      <c r="E13" s="66"/>
      <c r="F13" s="66"/>
      <c r="G13" s="67"/>
    </row>
    <row r="14" spans="1:11" ht="27.75" customHeight="1">
      <c r="A14" s="59" t="s">
        <v>21</v>
      </c>
      <c r="B14" s="60"/>
      <c r="C14" s="60"/>
      <c r="D14" s="60"/>
      <c r="E14" s="60"/>
      <c r="F14" s="60"/>
      <c r="G14" s="60"/>
    </row>
    <row r="15" spans="1:11" ht="56.25" customHeight="1">
      <c r="A15" s="57" t="s">
        <v>22</v>
      </c>
      <c r="B15" s="58"/>
      <c r="C15" s="58"/>
      <c r="D15" s="58"/>
      <c r="E15" s="58"/>
      <c r="F15" s="58"/>
      <c r="G15" s="58"/>
    </row>
    <row r="16" spans="1:11" ht="36" customHeight="1">
      <c r="A16" s="53" t="s">
        <v>23</v>
      </c>
      <c r="B16" s="54"/>
      <c r="C16" s="54"/>
      <c r="D16" s="54"/>
      <c r="E16" s="54"/>
      <c r="F16" s="54"/>
      <c r="G16" s="55"/>
    </row>
    <row r="17" spans="1:9" ht="13.5" customHeight="1"/>
    <row r="18" spans="1:9">
      <c r="A18" s="35" t="str">
        <f>B6</f>
        <v>EDC Tecnología</v>
      </c>
      <c r="B18" s="35"/>
      <c r="C18" s="35"/>
      <c r="D18" s="35"/>
      <c r="E18" s="35"/>
      <c r="F18" s="35"/>
      <c r="G18" s="35"/>
      <c r="H18" s="35"/>
    </row>
    <row r="19" spans="1:9" ht="25.5">
      <c r="A19" s="20" t="s">
        <v>24</v>
      </c>
      <c r="B19" s="20" t="s">
        <v>25</v>
      </c>
      <c r="C19" s="20" t="s">
        <v>26</v>
      </c>
      <c r="D19" s="20" t="s">
        <v>27</v>
      </c>
      <c r="E19" s="20" t="s">
        <v>28</v>
      </c>
      <c r="F19" s="20" t="s">
        <v>29</v>
      </c>
      <c r="G19" s="20" t="s">
        <v>30</v>
      </c>
      <c r="H19" s="20" t="s">
        <v>31</v>
      </c>
    </row>
    <row r="20" spans="1:9" ht="114.75">
      <c r="A20" s="21">
        <v>1</v>
      </c>
      <c r="B20" s="26">
        <v>1</v>
      </c>
      <c r="C20" s="31" t="s">
        <v>32</v>
      </c>
      <c r="D20" s="27">
        <v>13445400</v>
      </c>
      <c r="E20" s="22">
        <v>0.19</v>
      </c>
      <c r="F20" s="25">
        <f>D20*E20</f>
        <v>2554626</v>
      </c>
      <c r="G20" s="25">
        <f>D20+F20</f>
        <v>16000026</v>
      </c>
      <c r="H20" s="25">
        <f>D20*B20</f>
        <v>13445400</v>
      </c>
      <c r="I20" s="29"/>
    </row>
    <row r="21" spans="1:9">
      <c r="A21" s="21"/>
      <c r="B21" s="26"/>
      <c r="C21" s="28"/>
      <c r="D21" s="27"/>
      <c r="E21" s="22"/>
      <c r="F21" s="25"/>
      <c r="G21" s="25"/>
      <c r="H21" s="25"/>
      <c r="I21" s="29"/>
    </row>
    <row r="22" spans="1:9">
      <c r="A22" s="21"/>
      <c r="B22" s="26"/>
      <c r="C22" s="28"/>
      <c r="D22" s="27"/>
      <c r="E22" s="22"/>
      <c r="F22" s="25"/>
      <c r="G22" s="25"/>
      <c r="H22" s="25"/>
      <c r="I22" s="29"/>
    </row>
    <row r="23" spans="1:9">
      <c r="A23" s="21"/>
      <c r="B23" s="26"/>
      <c r="C23" s="28"/>
      <c r="D23" s="27"/>
      <c r="E23" s="22"/>
      <c r="F23" s="25"/>
      <c r="G23" s="25"/>
      <c r="H23" s="25"/>
    </row>
    <row r="24" spans="1:9">
      <c r="A24" s="32" t="s">
        <v>33</v>
      </c>
      <c r="B24" s="33"/>
      <c r="C24" s="33"/>
      <c r="D24" s="33"/>
      <c r="E24" s="33"/>
      <c r="F24" s="33"/>
      <c r="G24" s="34"/>
      <c r="H24" s="24">
        <f>SUM(H20:H23)</f>
        <v>13445400</v>
      </c>
    </row>
    <row r="25" spans="1:9">
      <c r="A25" s="36" t="s">
        <v>29</v>
      </c>
      <c r="B25" s="37"/>
      <c r="C25" s="37"/>
      <c r="D25" s="37"/>
      <c r="E25" s="37"/>
      <c r="F25" s="37"/>
      <c r="G25" s="38"/>
      <c r="H25" s="23">
        <f>H24*0.19</f>
        <v>2554626</v>
      </c>
    </row>
    <row r="26" spans="1:9">
      <c r="A26" s="36" t="s">
        <v>34</v>
      </c>
      <c r="B26" s="37"/>
      <c r="C26" s="37"/>
      <c r="D26" s="37"/>
      <c r="E26" s="37"/>
      <c r="F26" s="37"/>
      <c r="G26" s="38"/>
      <c r="H26" s="23">
        <f>H24+H25</f>
        <v>16000026</v>
      </c>
    </row>
    <row r="28" spans="1:9">
      <c r="A28" s="35" t="str">
        <f>D6</f>
        <v>IMPORT RZ S.A.S</v>
      </c>
      <c r="B28" s="35"/>
      <c r="C28" s="35"/>
      <c r="D28" s="35"/>
      <c r="E28" s="35"/>
      <c r="F28" s="35"/>
      <c r="G28" s="35"/>
      <c r="H28" s="35"/>
    </row>
    <row r="29" spans="1:9" ht="25.5">
      <c r="A29" s="20" t="s">
        <v>24</v>
      </c>
      <c r="B29" s="20" t="s">
        <v>25</v>
      </c>
      <c r="C29" s="20" t="s">
        <v>26</v>
      </c>
      <c r="D29" s="20" t="s">
        <v>27</v>
      </c>
      <c r="E29" s="20" t="s">
        <v>28</v>
      </c>
      <c r="F29" s="20" t="s">
        <v>29</v>
      </c>
      <c r="G29" s="20" t="s">
        <v>30</v>
      </c>
      <c r="H29" s="20" t="s">
        <v>31</v>
      </c>
    </row>
    <row r="30" spans="1:9" ht="114.75">
      <c r="A30" s="21">
        <v>1</v>
      </c>
      <c r="B30" s="26">
        <v>1</v>
      </c>
      <c r="C30" s="31" t="s">
        <v>32</v>
      </c>
      <c r="D30" s="27">
        <v>14500000</v>
      </c>
      <c r="E30" s="22">
        <v>0.19</v>
      </c>
      <c r="F30" s="25">
        <f>D30*E30</f>
        <v>2755000</v>
      </c>
      <c r="G30" s="25">
        <f>D30+F30</f>
        <v>17255000</v>
      </c>
      <c r="H30" s="25">
        <f>D30*B30</f>
        <v>14500000</v>
      </c>
      <c r="I30" s="29"/>
    </row>
    <row r="31" spans="1:9">
      <c r="A31" s="21"/>
      <c r="B31" s="26"/>
      <c r="C31" s="28"/>
      <c r="D31" s="27"/>
      <c r="E31" s="22"/>
      <c r="F31" s="25"/>
      <c r="G31" s="25"/>
      <c r="H31" s="25"/>
      <c r="I31" s="29"/>
    </row>
    <row r="32" spans="1:9">
      <c r="A32" s="21"/>
      <c r="B32" s="26"/>
      <c r="C32" s="28"/>
      <c r="D32" s="27"/>
      <c r="E32" s="22"/>
      <c r="F32" s="25"/>
      <c r="G32" s="25"/>
      <c r="H32" s="25"/>
      <c r="I32" s="29"/>
    </row>
    <row r="33" spans="1:9">
      <c r="A33" s="21"/>
      <c r="B33" s="26"/>
      <c r="C33" s="28"/>
      <c r="D33" s="27"/>
      <c r="E33" s="22"/>
      <c r="F33" s="25"/>
      <c r="G33" s="25"/>
      <c r="H33" s="25"/>
    </row>
    <row r="34" spans="1:9">
      <c r="A34" s="32" t="s">
        <v>33</v>
      </c>
      <c r="B34" s="33"/>
      <c r="C34" s="33"/>
      <c r="D34" s="33"/>
      <c r="E34" s="33"/>
      <c r="F34" s="33"/>
      <c r="G34" s="34"/>
      <c r="H34" s="24">
        <f>SUM(H30:H33)</f>
        <v>14500000</v>
      </c>
    </row>
    <row r="35" spans="1:9">
      <c r="A35" s="36" t="s">
        <v>29</v>
      </c>
      <c r="B35" s="37"/>
      <c r="C35" s="37"/>
      <c r="D35" s="37"/>
      <c r="E35" s="37"/>
      <c r="F35" s="37"/>
      <c r="G35" s="38"/>
      <c r="H35" s="23">
        <f>H34*0.19</f>
        <v>2755000</v>
      </c>
    </row>
    <row r="36" spans="1:9">
      <c r="A36" s="36" t="s">
        <v>34</v>
      </c>
      <c r="B36" s="37"/>
      <c r="C36" s="37"/>
      <c r="D36" s="37"/>
      <c r="E36" s="37"/>
      <c r="F36" s="37"/>
      <c r="G36" s="38"/>
      <c r="H36" s="23">
        <f>H34+H35</f>
        <v>17255000</v>
      </c>
    </row>
    <row r="38" spans="1:9">
      <c r="A38" s="35" t="str">
        <f>F6</f>
        <v>SMARTTECH</v>
      </c>
      <c r="B38" s="35"/>
      <c r="C38" s="35"/>
      <c r="D38" s="35"/>
      <c r="E38" s="35"/>
      <c r="F38" s="35"/>
      <c r="G38" s="35"/>
      <c r="H38" s="35"/>
    </row>
    <row r="39" spans="1:9" ht="25.5">
      <c r="A39" s="20" t="s">
        <v>24</v>
      </c>
      <c r="B39" s="20" t="s">
        <v>25</v>
      </c>
      <c r="C39" s="20" t="s">
        <v>26</v>
      </c>
      <c r="D39" s="20" t="s">
        <v>27</v>
      </c>
      <c r="E39" s="20" t="s">
        <v>28</v>
      </c>
      <c r="F39" s="20" t="s">
        <v>29</v>
      </c>
      <c r="G39" s="20" t="s">
        <v>30</v>
      </c>
      <c r="H39" s="20" t="s">
        <v>31</v>
      </c>
    </row>
    <row r="40" spans="1:9" ht="114.75">
      <c r="A40" s="21">
        <v>1</v>
      </c>
      <c r="B40" s="26">
        <v>1</v>
      </c>
      <c r="C40" s="31" t="s">
        <v>32</v>
      </c>
      <c r="D40" s="27">
        <v>18854000</v>
      </c>
      <c r="E40" s="22">
        <v>0.19</v>
      </c>
      <c r="F40" s="25">
        <f>D40*E40</f>
        <v>3582260</v>
      </c>
      <c r="G40" s="25">
        <f>D40+F40</f>
        <v>22436260</v>
      </c>
      <c r="H40" s="25">
        <f>D40*B40</f>
        <v>18854000</v>
      </c>
      <c r="I40" s="29"/>
    </row>
    <row r="41" spans="1:9">
      <c r="A41" s="21"/>
      <c r="B41" s="26"/>
      <c r="C41" s="28"/>
      <c r="D41" s="27"/>
      <c r="E41" s="22"/>
      <c r="F41" s="25"/>
      <c r="G41" s="25"/>
      <c r="H41" s="25"/>
      <c r="I41" s="29"/>
    </row>
    <row r="42" spans="1:9">
      <c r="A42" s="21"/>
      <c r="B42" s="26"/>
      <c r="C42" s="28"/>
      <c r="D42" s="27"/>
      <c r="E42" s="22"/>
      <c r="F42" s="25"/>
      <c r="G42" s="25"/>
      <c r="H42" s="25"/>
      <c r="I42" s="29"/>
    </row>
    <row r="43" spans="1:9">
      <c r="A43" s="21"/>
      <c r="B43" s="26"/>
      <c r="C43" s="28"/>
      <c r="D43" s="27"/>
      <c r="E43" s="22"/>
      <c r="F43" s="25"/>
      <c r="G43" s="25"/>
      <c r="H43" s="25"/>
    </row>
    <row r="44" spans="1:9">
      <c r="A44" s="32" t="s">
        <v>33</v>
      </c>
      <c r="B44" s="33"/>
      <c r="C44" s="33"/>
      <c r="D44" s="33"/>
      <c r="E44" s="33"/>
      <c r="F44" s="33"/>
      <c r="G44" s="34"/>
      <c r="H44" s="24">
        <f>SUM(H40:H43)</f>
        <v>18854000</v>
      </c>
    </row>
    <row r="45" spans="1:9">
      <c r="A45" s="36" t="s">
        <v>29</v>
      </c>
      <c r="B45" s="37"/>
      <c r="C45" s="37"/>
      <c r="D45" s="37"/>
      <c r="E45" s="37"/>
      <c r="F45" s="37"/>
      <c r="G45" s="38"/>
      <c r="H45" s="23">
        <f>H44*0.19</f>
        <v>3582260</v>
      </c>
    </row>
    <row r="46" spans="1:9">
      <c r="A46" s="36" t="s">
        <v>34</v>
      </c>
      <c r="B46" s="37"/>
      <c r="C46" s="37"/>
      <c r="D46" s="37"/>
      <c r="E46" s="37"/>
      <c r="F46" s="37"/>
      <c r="G46" s="38"/>
      <c r="H46" s="23">
        <f>H44+H45</f>
        <v>22436260</v>
      </c>
    </row>
    <row r="49" spans="1:9">
      <c r="A49" s="35" t="s">
        <v>35</v>
      </c>
      <c r="B49" s="35"/>
      <c r="C49" s="35"/>
      <c r="D49" s="35"/>
      <c r="E49" s="35"/>
      <c r="F49" s="35"/>
      <c r="G49" s="35"/>
      <c r="H49" s="35"/>
    </row>
    <row r="50" spans="1:9" ht="25.5">
      <c r="A50" s="20" t="s">
        <v>24</v>
      </c>
      <c r="B50" s="20" t="s">
        <v>25</v>
      </c>
      <c r="C50" s="20" t="s">
        <v>26</v>
      </c>
      <c r="D50" s="20" t="s">
        <v>27</v>
      </c>
      <c r="E50" s="20" t="s">
        <v>28</v>
      </c>
      <c r="F50" s="20" t="s">
        <v>29</v>
      </c>
      <c r="G50" s="20" t="s">
        <v>30</v>
      </c>
      <c r="H50" s="20" t="s">
        <v>31</v>
      </c>
    </row>
    <row r="51" spans="1:9" ht="114.75">
      <c r="A51" s="21">
        <v>1</v>
      </c>
      <c r="B51" s="26">
        <v>1</v>
      </c>
      <c r="C51" s="31" t="s">
        <v>32</v>
      </c>
      <c r="D51" s="27">
        <f>AVERAGE(D20,D30,D40)</f>
        <v>15599800</v>
      </c>
      <c r="E51" s="22">
        <v>0.19</v>
      </c>
      <c r="F51" s="25">
        <f>D51*E51</f>
        <v>2963962</v>
      </c>
      <c r="G51" s="25">
        <f>D51+F51</f>
        <v>18563762</v>
      </c>
      <c r="H51" s="25">
        <f>D51*B51</f>
        <v>15599800</v>
      </c>
    </row>
    <row r="52" spans="1:9">
      <c r="A52" s="21"/>
      <c r="B52" s="26"/>
      <c r="C52" s="28"/>
      <c r="D52" s="27"/>
      <c r="E52" s="22"/>
      <c r="F52" s="25"/>
      <c r="G52" s="25"/>
      <c r="H52" s="25"/>
    </row>
    <row r="53" spans="1:9">
      <c r="A53" s="21"/>
      <c r="B53" s="26"/>
      <c r="C53" s="28"/>
      <c r="D53" s="27"/>
      <c r="E53" s="22"/>
      <c r="F53" s="25"/>
      <c r="G53" s="25"/>
      <c r="H53" s="25"/>
    </row>
    <row r="54" spans="1:9">
      <c r="A54" s="21"/>
      <c r="B54" s="26"/>
      <c r="C54" s="28"/>
      <c r="D54" s="27"/>
      <c r="E54" s="22"/>
      <c r="F54" s="25"/>
      <c r="G54" s="25"/>
      <c r="H54" s="25"/>
      <c r="I54" s="3" t="s">
        <v>36</v>
      </c>
    </row>
    <row r="55" spans="1:9">
      <c r="A55" s="32" t="s">
        <v>33</v>
      </c>
      <c r="B55" s="33"/>
      <c r="C55" s="33"/>
      <c r="D55" s="33"/>
      <c r="E55" s="33"/>
      <c r="F55" s="33"/>
      <c r="G55" s="34"/>
      <c r="H55" s="24">
        <f>SUM(H51:H54)</f>
        <v>15599800</v>
      </c>
    </row>
    <row r="56" spans="1:9">
      <c r="A56" s="36" t="s">
        <v>29</v>
      </c>
      <c r="B56" s="37"/>
      <c r="C56" s="37"/>
      <c r="D56" s="37"/>
      <c r="E56" s="37"/>
      <c r="F56" s="37"/>
      <c r="G56" s="38"/>
      <c r="H56" s="23">
        <f>ROUND((H55*0.19),2)</f>
        <v>2963962</v>
      </c>
    </row>
    <row r="57" spans="1:9">
      <c r="A57" s="36" t="s">
        <v>34</v>
      </c>
      <c r="B57" s="37"/>
      <c r="C57" s="37"/>
      <c r="D57" s="37"/>
      <c r="E57" s="37"/>
      <c r="F57" s="37"/>
      <c r="G57" s="38"/>
      <c r="H57" s="23">
        <f>H55+H56</f>
        <v>18563762</v>
      </c>
    </row>
  </sheetData>
  <mergeCells count="36">
    <mergeCell ref="H6:I6"/>
    <mergeCell ref="A15:G15"/>
    <mergeCell ref="A14:G14"/>
    <mergeCell ref="A12:G12"/>
    <mergeCell ref="K8:K9"/>
    <mergeCell ref="A13:G13"/>
    <mergeCell ref="J6:K6"/>
    <mergeCell ref="B6:C6"/>
    <mergeCell ref="D6:E6"/>
    <mergeCell ref="A11:G11"/>
    <mergeCell ref="I8:I9"/>
    <mergeCell ref="A25:G25"/>
    <mergeCell ref="A26:G26"/>
    <mergeCell ref="A18:H18"/>
    <mergeCell ref="A24:G24"/>
    <mergeCell ref="A16:G16"/>
    <mergeCell ref="B1:G3"/>
    <mergeCell ref="B10:G10"/>
    <mergeCell ref="A5:G5"/>
    <mergeCell ref="C8:C9"/>
    <mergeCell ref="E8:E9"/>
    <mergeCell ref="G8:G9"/>
    <mergeCell ref="A1:A3"/>
    <mergeCell ref="F6:G6"/>
    <mergeCell ref="A28:H28"/>
    <mergeCell ref="A34:G34"/>
    <mergeCell ref="A35:G35"/>
    <mergeCell ref="A36:G36"/>
    <mergeCell ref="A38:H38"/>
    <mergeCell ref="A44:G44"/>
    <mergeCell ref="A49:H49"/>
    <mergeCell ref="A55:G55"/>
    <mergeCell ref="A56:G56"/>
    <mergeCell ref="A57:G57"/>
    <mergeCell ref="A45:G45"/>
    <mergeCell ref="A46:G4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45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4099F62560ECB4FBCACDD576F14E869" ma:contentTypeVersion="16" ma:contentTypeDescription="Crear nuevo documento." ma:contentTypeScope="" ma:versionID="60eb93e7db0fbe6aefc517417e0dad96">
  <xsd:schema xmlns:xsd="http://www.w3.org/2001/XMLSchema" xmlns:xs="http://www.w3.org/2001/XMLSchema" xmlns:p="http://schemas.microsoft.com/office/2006/metadata/properties" xmlns:ns2="9932afc9-16b8-436e-b063-c6edd018cbfd" xmlns:ns3="4aa7f693-b1e1-4382-90e3-78f3c0a28a90" targetNamespace="http://schemas.microsoft.com/office/2006/metadata/properties" ma:root="true" ma:fieldsID="e87658a43605b905950e840f3cc51e7b" ns2:_="" ns3:_="">
    <xsd:import namespace="9932afc9-16b8-436e-b063-c6edd018cbfd"/>
    <xsd:import namespace="4aa7f693-b1e1-4382-90e3-78f3c0a28a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32afc9-16b8-436e-b063-c6edd018cb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3275abd0-3801-4d23-a03f-3aac7ab7ca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a7f693-b1e1-4382-90e3-78f3c0a28a90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e4772ca-37ed-4a08-8eb2-df237d6fb890}" ma:internalName="TaxCatchAll" ma:showField="CatchAllData" ma:web="4aa7f693-b1e1-4382-90e3-78f3c0a28a9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a7f693-b1e1-4382-90e3-78f3c0a28a90" xsi:nil="true"/>
    <lcf76f155ced4ddcb4097134ff3c332f xmlns="9932afc9-16b8-436e-b063-c6edd018cbf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8480B26-A7A0-4B89-AC82-59DA1986DB71}"/>
</file>

<file path=customXml/itemProps2.xml><?xml version="1.0" encoding="utf-8"?>
<ds:datastoreItem xmlns:ds="http://schemas.openxmlformats.org/officeDocument/2006/customXml" ds:itemID="{671FCF96-6E1C-4C6B-8C57-A569DDEA8362}"/>
</file>

<file path=customXml/itemProps3.xml><?xml version="1.0" encoding="utf-8"?>
<ds:datastoreItem xmlns:ds="http://schemas.openxmlformats.org/officeDocument/2006/customXml" ds:itemID="{26D14F10-5BA5-4E5D-B725-F3393AFD9BA6}"/>
</file>

<file path=customXml/itemProps4.xml><?xml version="1.0" encoding="utf-8"?>
<ds:datastoreItem xmlns:ds="http://schemas.openxmlformats.org/officeDocument/2006/customXml" ds:itemID="{21C9FEA4-5EF5-4E7B-AF0D-95100C4B880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Municipio de Medellin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43467269</dc:creator>
  <cp:keywords/>
  <dc:description/>
  <cp:lastModifiedBy>Maria Alexandra Florez Marin</cp:lastModifiedBy>
  <cp:revision/>
  <dcterms:created xsi:type="dcterms:W3CDTF">2008-04-01T14:59:41Z</dcterms:created>
  <dcterms:modified xsi:type="dcterms:W3CDTF">2022-10-16T15:28:11Z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BUILTIN\Administrators</vt:lpwstr>
  </property>
  <property fmtid="{D5CDD505-2E9C-101B-9397-08002B2CF9AE}" pid="3" name="Order">
    <vt:lpwstr>12776700.0000000</vt:lpwstr>
  </property>
  <property fmtid="{D5CDD505-2E9C-101B-9397-08002B2CF9AE}" pid="4" name="display_urn:schemas-microsoft-com:office:office#Author">
    <vt:lpwstr>BUILTIN\Administrators</vt:lpwstr>
  </property>
  <property fmtid="{D5CDD505-2E9C-101B-9397-08002B2CF9AE}" pid="5" name="TaxCatchAll">
    <vt:lpwstr/>
  </property>
  <property fmtid="{D5CDD505-2E9C-101B-9397-08002B2CF9AE}" pid="6" name="lcf76f155ced4ddcb4097134ff3c332f">
    <vt:lpwstr/>
  </property>
  <property fmtid="{D5CDD505-2E9C-101B-9397-08002B2CF9AE}" pid="7" name="MediaServiceImageTags">
    <vt:lpwstr/>
  </property>
  <property fmtid="{D5CDD505-2E9C-101B-9397-08002B2CF9AE}" pid="8" name="ContentTypeId">
    <vt:lpwstr>0x01010004099F62560ECB4FBCACDD576F14E869</vt:lpwstr>
  </property>
</Properties>
</file>