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drawingml.chart+xml" PartName="/xl/charts/chart1.xml"/>
  <Override ContentType="application/vnd.openxmlformats-officedocument.drawingml.chart+xml" PartName="/xl/charts/chart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bulacion Encuesta" sheetId="1" r:id="rId4"/>
    <sheet state="visible" name="Instructivo de Uso del Formato" sheetId="2" r:id="rId5"/>
  </sheets>
  <definedNames/>
  <calcPr/>
  <extLst>
    <ext uri="GoogleSheetsCustomDataVersion1">
      <go:sheetsCustomData xmlns:go="http://customooxmlschemas.google.com/" r:id="rId6" roundtripDataSignature="AMtx7midGdGUKmMbLlKrll7fwbYSmD/R8g=="/>
    </ext>
  </extLst>
</workbook>
</file>

<file path=xl/sharedStrings.xml><?xml version="1.0" encoding="utf-8"?>
<sst xmlns="http://schemas.openxmlformats.org/spreadsheetml/2006/main" count="133" uniqueCount="78">
  <si>
    <t>Cód. FO-DESE- 183</t>
  </si>
  <si>
    <t>Formato</t>
  </si>
  <si>
    <t>Versión. 3</t>
  </si>
  <si>
    <t>FO-DESE Tabulación Encuesta de Satisfacción</t>
  </si>
  <si>
    <t>Operador/Aliado:</t>
  </si>
  <si>
    <t>BOOS BUSINESS CONSULTING S.A.S</t>
  </si>
  <si>
    <t>Fecha:</t>
  </si>
  <si>
    <t>Programa:</t>
  </si>
  <si>
    <t>Formación Centros de Valle el Software</t>
  </si>
  <si>
    <t>Actividad:</t>
  </si>
  <si>
    <t>Maratón Reto: Ciudad Sostenible</t>
  </si>
  <si>
    <t>Valoración Cuantitativa</t>
  </si>
  <si>
    <t>Valoración Cualitativa</t>
  </si>
  <si>
    <t>ENCUENTA N°</t>
  </si>
  <si>
    <t>1. ¿El servicio brindado cumple con las necesidades y expectativas?</t>
  </si>
  <si>
    <t>2. ¿La persona que brindó el servicio cuenta con los conocimientos requeridos para la prestación del servicio?</t>
  </si>
  <si>
    <t>3. ¿El servicio se suministro de manera oportuna?</t>
  </si>
  <si>
    <t>4. ¿La persona que le brindó el servicio estuvo dispuesta a resolver sus dudas?</t>
  </si>
  <si>
    <t>5. ¿Considera que el espacio donde se le prestó el servicio reúne las condiciones adecuadas para desarrollar la actividad.?</t>
  </si>
  <si>
    <t>6. ¿Si tuviera que dar una calificación total a la prestación del servicio, que calificación asignaría?</t>
  </si>
  <si>
    <t xml:space="preserve">7. ¿Tiene algún comentario o sugerencia del servicio recibido? </t>
  </si>
  <si>
    <t>Observación</t>
  </si>
  <si>
    <t>TEMA 1</t>
  </si>
  <si>
    <t>Faltó enfocarse más en la realización del PMV</t>
  </si>
  <si>
    <t>TEMA 2</t>
  </si>
  <si>
    <t>Faltó Aclarar las herramientas a utilizar</t>
  </si>
  <si>
    <t>TEMA 3</t>
  </si>
  <si>
    <t>En la publicidad se debe indicar el nivel de la persona</t>
  </si>
  <si>
    <t>TEMA 4</t>
  </si>
  <si>
    <t>Asegurar buena conxión a Internet</t>
  </si>
  <si>
    <t>TEMA 5</t>
  </si>
  <si>
    <t>TEMA 6</t>
  </si>
  <si>
    <t>TEMA 7</t>
  </si>
  <si>
    <t>TEMA 8</t>
  </si>
  <si>
    <t>TEMA 9</t>
  </si>
  <si>
    <t>TEMA 10</t>
  </si>
  <si>
    <t>TEMA 11</t>
  </si>
  <si>
    <t>TEMA 12</t>
  </si>
  <si>
    <t>Promedio</t>
  </si>
  <si>
    <t>Desviación Estándar</t>
  </si>
  <si>
    <t>Calificación del Servicio</t>
  </si>
  <si>
    <t>Muy Malo</t>
  </si>
  <si>
    <t>Malo</t>
  </si>
  <si>
    <t>Regular</t>
  </si>
  <si>
    <t>Bueno</t>
  </si>
  <si>
    <t>Excelente</t>
  </si>
  <si>
    <t>Total</t>
  </si>
  <si>
    <t>RESULTADOS DE LA CALIFICACIÓN</t>
  </si>
  <si>
    <t>CALIFICACIÓN</t>
  </si>
  <si>
    <t>%</t>
  </si>
  <si>
    <t>Calificación Promedio</t>
  </si>
  <si>
    <t>Sin Respuesta</t>
  </si>
  <si>
    <t>TOTAL</t>
  </si>
  <si>
    <t>ANÁLISIS DE DATOS</t>
  </si>
  <si>
    <r>
      <rPr>
        <rFont val="Arial"/>
        <b/>
        <color theme="1"/>
        <sz val="11.0"/>
      </rPr>
      <t>Situación encontrada de acuerdo al resultado de la calificación:</t>
    </r>
    <r>
      <rPr>
        <rFont val="Arial"/>
        <color theme="1"/>
        <sz val="11.0"/>
      </rPr>
      <t xml:space="preserve">
Analisis de la Situación, mediante la aplicación de los tres porqués;
1. ¿Por Qué?
2. ¿Por Qué?
3. ¿Por Qué?</t>
    </r>
  </si>
  <si>
    <t>ACCIONES PARA EL MEJORAMIENTO</t>
  </si>
  <si>
    <t xml:space="preserve"> Las acciones son para corregir la situación y evitar que esta se vuelva a presentar</t>
  </si>
  <si>
    <t>Acciones</t>
  </si>
  <si>
    <t>Nombre de la tarea a desarrollar</t>
  </si>
  <si>
    <t>Fecha de iniciación</t>
  </si>
  <si>
    <t>Fecha de terminación</t>
  </si>
  <si>
    <t>Responsable</t>
  </si>
  <si>
    <t>Evidencia de la tarea</t>
  </si>
  <si>
    <t>Acción 1</t>
  </si>
  <si>
    <t>Asegurar la conexión a internet con proveedores externos al sitio de ejecución de la maratón</t>
  </si>
  <si>
    <t>Lina Lopez / Boost</t>
  </si>
  <si>
    <t>Se ha realizado las pruebas de conexión con anterioridad al inicio del evento y el docente tiene una USB de Internet portable en caso de emergencia con los temas de internet.</t>
  </si>
  <si>
    <t>Acción 2</t>
  </si>
  <si>
    <t>Acción 3</t>
  </si>
  <si>
    <t>Acción 4</t>
  </si>
  <si>
    <t>Acción 5</t>
  </si>
  <si>
    <t>Acción 6</t>
  </si>
  <si>
    <t>Acción 7</t>
  </si>
  <si>
    <t>Acción 8</t>
  </si>
  <si>
    <t>Acción 9</t>
  </si>
  <si>
    <t>Acción 10</t>
  </si>
  <si>
    <t>INSTRUCTIVO TABULACIÓN ENCUESTA DE SATISFACCIÓN</t>
  </si>
  <si>
    <r>
      <rPr>
        <rFont val="Calibri"/>
        <color theme="1"/>
        <sz val="11.0"/>
      </rPr>
      <t xml:space="preserve">Para  diligenciar este formato se debe:
</t>
    </r>
    <r>
      <rPr>
        <rFont val="Calibri"/>
        <b/>
        <color theme="1"/>
        <sz val="11.0"/>
      </rPr>
      <t>1</t>
    </r>
    <r>
      <rPr>
        <rFont val="Calibri"/>
        <color theme="1"/>
        <sz val="11.0"/>
      </rPr>
      <t xml:space="preserve">. Digitar los datos del  
*Operador/Aliado: Entidad que desarrolla la actividad.
*Fecha: Día mes y año en el que se desarrolla la actividad.
*Programa: Programa de la Alcaldía que presta el servicio.
*Actividad: Descripción de la actividad que se desarrolla.
</t>
    </r>
    <r>
      <rPr>
        <rFont val="Calibri"/>
        <b/>
        <color theme="1"/>
        <sz val="11.0"/>
      </rPr>
      <t>2.</t>
    </r>
    <r>
      <rPr>
        <rFont val="Calibri"/>
        <color theme="1"/>
        <sz val="11.0"/>
      </rPr>
      <t xml:space="preserve"> Valoración Cuantitativa: Para diligenciar esta información se debe remitir a las encuestas  de satisfacción físicas que se obtuvieron al calificar alguna actividad, la calificación va de 1 siendo ésta la menor calificación hasta 5 siendo esta la mayor calificación, cada fila hace referencia a una encuesta, esta se diligencia de manera horizontal y da respuesta a las preguntas ( de la 1 a la 6)
1. ¿El servicio brindado cumple con las necesidades y expectativas?
2. ¿La persona que brindó el servicio cuenta con los conocimientos requeridos para la prestación del servicio?
3. ¿El servicio se suministro de manera oportuna?
4. ¿La persona que le brindó el servicio estuvo dispuesta a resolver sus dudas?
5. ¿Considera que el espacio donde se le prestó el servicio reúne las condiciones adecuadas para desarrollar la actividad.?
6. ¿Si tuviera que dar una calificación total a la prestación del servicio, que calificación asignaría?
</t>
    </r>
    <r>
      <rPr>
        <rFont val="Calibri"/>
        <b/>
        <color theme="1"/>
        <sz val="11.0"/>
      </rPr>
      <t>3.</t>
    </r>
    <r>
      <rPr>
        <rFont val="Calibri"/>
        <color theme="1"/>
        <sz val="11.0"/>
      </rPr>
      <t xml:space="preserve"> Valoración cualitativa: Este espacio da respuesta a la pregunta 7. ¿Tiene algún comentario o sugerencia del servicio recibido?
Para este campo es necesario estandarizar las respuestas según lo identificado en las encuestas físicas, es decir, no se debe copiar textualmente lo que dice la encuesta, sino  relacionarla con un tema en especifico, por ejemplo: TEMA 1: Instalaciones Físicas Inadecuadas, TEMA 2: La Metodologia no fué adecuada, TEMA 3......, la finalidad de esta acción es poder identificar de manera concreta las acciones por mejorar.
</t>
    </r>
    <r>
      <rPr>
        <rFont val="Calibri"/>
        <b/>
        <color theme="1"/>
        <sz val="11.0"/>
      </rPr>
      <t xml:space="preserve">4. </t>
    </r>
    <r>
      <rPr>
        <rFont val="Calibri"/>
        <color theme="1"/>
        <sz val="11.0"/>
      </rPr>
      <t xml:space="preserve">Calificación del servicio: En este espacio se puede evidenciar de manera global la calificación de todos los participantes frente a la actividad, este espacio  se diligencia de manera automática, por tal razón, no se deben ingresar datos en este campo, de igual manera se puede observar de manera gráfica los resultados.
5. Análisis de datos: En este espacio se realiza el análisis de los datos consolidados en las respuetas tanto cuantitativas como cualitativas, se deben generar las observaciones respondiendo al porqué esta sucediendo esa situación, Por ejemplo: El servicio prestado no cumple con las espectativas en un 40 % de los participantes porque el docente encargado no manejaba el tema de manera apropiada.
NOTA 1: Se debe tener en cuenta para el análisis de los datos, las alertas que generan la calificación global y por cada ítem: Rojo: Problema Real; Amarillo: Problema Potencial y Verde: Situación Favorable.
NOTA 2: La norma ISO 9001:2015 establece en el numeral 10.2.1 que se deben tomar acciones para resolver los problemas reales (No Conformidades), realizar análisis de datos y establecer un plan de mejoramiento. Pero esto no quiere decir que no se puedan tomar acciones (realizar planes de mejoramiento) cuando se encuentre un problema potencial o situación favorable, esto debido a que estamos inmersos en una cultural del mejoramiento continuo, por lo anterior siempre se deben analizar los datos y determinar la conveniencia de implementar planes de mejoramiento.
6. Acciones para el mejoramiento: En este espacio se deben plasmar las acciones que se van a tomar para darle tratamiento a las observaciones identificadas en el punto anterior, Por ejemplo: Se realizará reunión con el docente para revisar los temas y metodología que se está brindado a los usuarios.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</si>
</sst>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yyyy"/>
    <numFmt numFmtId="165" formatCode="0.0"/>
  </numFmts>
  <fonts count="18">
    <font>
      <sz val="11.0"/>
      <color theme="1"/>
      <name val="Calibri"/>
      <scheme val="minor"/>
    </font>
    <font>
      <sz val="10.0"/>
      <color rgb="FF000000"/>
      <name val="Arial"/>
    </font>
    <font/>
    <font>
      <sz val="11.0"/>
      <color theme="1"/>
      <name val="Calibri"/>
    </font>
    <font>
      <b/>
      <sz val="10.0"/>
      <color rgb="FF009999"/>
      <name val="Arial"/>
    </font>
    <font>
      <sz val="10.0"/>
      <color rgb="FF009999"/>
      <name val="Arial"/>
    </font>
    <font>
      <b/>
      <sz val="11.0"/>
      <color theme="1"/>
      <name val="Calibri"/>
    </font>
    <font>
      <sz val="10.0"/>
      <color theme="1"/>
      <name val="Calibri"/>
    </font>
    <font>
      <b/>
      <sz val="10.0"/>
      <color theme="1"/>
      <name val="Calibri"/>
    </font>
    <font>
      <sz val="11.0"/>
      <color rgb="FFFF0000"/>
      <name val="Calibri"/>
    </font>
    <font>
      <sz val="9.0"/>
      <color theme="1"/>
      <name val="Calibri"/>
    </font>
    <font>
      <b/>
      <sz val="11.0"/>
      <color theme="0"/>
      <name val="Arial"/>
    </font>
    <font>
      <b/>
      <sz val="9.0"/>
      <color theme="1"/>
      <name val="Calibri"/>
    </font>
    <font>
      <b/>
      <sz val="14.0"/>
      <color theme="1"/>
      <name val="Calibri"/>
    </font>
    <font>
      <b/>
      <sz val="20.0"/>
      <color theme="1"/>
      <name val="Calibri"/>
    </font>
    <font>
      <sz val="11.0"/>
      <color theme="1"/>
      <name val="Arial"/>
    </font>
    <font>
      <b/>
      <sz val="12.0"/>
      <color rgb="FFFF0000"/>
      <name val="Arial"/>
    </font>
    <font>
      <b/>
      <sz val="11.0"/>
      <color theme="1"/>
      <name val="Arial"/>
    </font>
  </fonts>
  <fills count="7">
    <fill>
      <patternFill patternType="none"/>
    </fill>
    <fill>
      <patternFill patternType="lightGray"/>
    </fill>
    <fill>
      <patternFill patternType="solid">
        <fgColor rgb="FF009999"/>
        <bgColor rgb="FF009999"/>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DDD9C3"/>
        <bgColor rgb="FFDDD9C3"/>
      </patternFill>
    </fill>
  </fills>
  <borders count="28">
    <border/>
    <border>
      <left style="thin">
        <color rgb="FF000000"/>
      </left>
      <right/>
      <top/>
      <bottom/>
    </border>
    <border>
      <left/>
      <right/>
      <top/>
      <bottom/>
    </border>
    <border>
      <left/>
      <top/>
      <bottom/>
    </border>
    <border>
      <top/>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bottom/>
    </border>
    <border>
      <left style="thin">
        <color rgb="FF000000"/>
      </left>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left/>
      <top/>
      <bottom style="thin">
        <color rgb="FF000000"/>
      </bottom>
    </border>
    <border>
      <top/>
      <bottom style="thin">
        <color rgb="FF000000"/>
      </bottom>
    </border>
    <border>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top style="thin">
        <color rgb="FF000000"/>
      </top>
    </border>
    <border>
      <right style="thin">
        <color rgb="FF000000"/>
      </right>
    </border>
    <border>
      <bottom style="thin">
        <color rgb="FF000000"/>
      </bottom>
    </border>
    <border>
      <left style="medium">
        <color rgb="FF000000"/>
      </left>
      <right style="medium">
        <color rgb="FF000000"/>
      </right>
      <top style="medium">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83">
    <xf borderId="0" fillId="0" fontId="0" numFmtId="0" xfId="0" applyAlignment="1" applyFont="1">
      <alignment readingOrder="0" shrinkToFit="0" vertical="bottom" wrapText="0"/>
    </xf>
    <xf borderId="1" fillId="2" fontId="1" numFmtId="0" xfId="0" applyAlignment="1" applyBorder="1" applyFill="1" applyFont="1">
      <alignment shrinkToFit="0" wrapText="1"/>
    </xf>
    <xf borderId="2" fillId="2" fontId="1" numFmtId="0" xfId="0" applyAlignment="1" applyBorder="1" applyFont="1">
      <alignment shrinkToFit="0" wrapText="1"/>
    </xf>
    <xf borderId="3" fillId="2" fontId="1" numFmtId="0" xfId="0" applyAlignment="1" applyBorder="1" applyFont="1">
      <alignment horizontal="center" shrinkToFit="0" wrapText="1"/>
    </xf>
    <xf borderId="4" fillId="0" fontId="2" numFmtId="0" xfId="0" applyBorder="1" applyFont="1"/>
    <xf borderId="2" fillId="3" fontId="3" numFmtId="0" xfId="0" applyBorder="1" applyFill="1" applyFont="1"/>
    <xf borderId="5" fillId="0" fontId="1" numFmtId="0" xfId="0" applyAlignment="1" applyBorder="1" applyFont="1">
      <alignment horizontal="center" shrinkToFit="0" wrapText="1"/>
    </xf>
    <xf borderId="6" fillId="0" fontId="2" numFmtId="0" xfId="0" applyBorder="1" applyFont="1"/>
    <xf borderId="7" fillId="3" fontId="4" numFmtId="0" xfId="0" applyAlignment="1" applyBorder="1" applyFont="1">
      <alignment horizontal="center" shrinkToFit="0" wrapText="1"/>
    </xf>
    <xf borderId="8" fillId="0" fontId="5" numFmtId="0" xfId="0" applyAlignment="1" applyBorder="1" applyFont="1">
      <alignment horizontal="center" shrinkToFit="0" wrapText="1"/>
    </xf>
    <xf borderId="9" fillId="0" fontId="1" numFmtId="0" xfId="0" applyAlignment="1" applyBorder="1" applyFont="1">
      <alignment horizontal="center" shrinkToFit="0" vertical="center" wrapText="1"/>
    </xf>
    <xf borderId="10" fillId="0" fontId="2" numFmtId="0" xfId="0" applyBorder="1" applyFont="1"/>
    <xf borderId="8" fillId="0" fontId="2" numFmtId="0" xfId="0" applyBorder="1" applyFont="1"/>
    <xf borderId="2" fillId="3" fontId="3" numFmtId="0" xfId="0" applyAlignment="1" applyBorder="1" applyFont="1">
      <alignment vertical="center"/>
    </xf>
    <xf borderId="11" fillId="0" fontId="2" numFmtId="0" xfId="0" applyBorder="1" applyFont="1"/>
    <xf borderId="12" fillId="0" fontId="2" numFmtId="0" xfId="0" applyBorder="1" applyFont="1"/>
    <xf borderId="7" fillId="3" fontId="5" numFmtId="0" xfId="0" applyAlignment="1" applyBorder="1" applyFont="1">
      <alignment horizontal="center" shrinkToFit="0" wrapText="1"/>
    </xf>
    <xf borderId="2" fillId="3" fontId="1" numFmtId="0" xfId="0" applyAlignment="1" applyBorder="1" applyFont="1">
      <alignment shrinkToFit="0" wrapText="1"/>
    </xf>
    <xf borderId="2" fillId="3" fontId="1" numFmtId="0" xfId="0" applyAlignment="1" applyBorder="1" applyFont="1">
      <alignment horizontal="center" shrinkToFit="0" wrapText="1"/>
    </xf>
    <xf borderId="3" fillId="3" fontId="6" numFmtId="0" xfId="0" applyAlignment="1" applyBorder="1" applyFont="1">
      <alignment horizontal="left"/>
    </xf>
    <xf borderId="13" fillId="3" fontId="3" numFmtId="0" xfId="0" applyAlignment="1" applyBorder="1" applyFont="1">
      <alignment horizontal="center"/>
    </xf>
    <xf borderId="14" fillId="0" fontId="2" numFmtId="0" xfId="0" applyBorder="1" applyFont="1"/>
    <xf borderId="13" fillId="3" fontId="3" numFmtId="164" xfId="0" applyAlignment="1" applyBorder="1" applyFont="1" applyNumberFormat="1">
      <alignment horizontal="center"/>
    </xf>
    <xf borderId="2" fillId="3" fontId="6" numFmtId="0" xfId="0" applyBorder="1" applyFont="1"/>
    <xf borderId="2" fillId="3" fontId="7" numFmtId="0" xfId="0" applyBorder="1" applyFont="1"/>
    <xf borderId="5" fillId="4" fontId="8" numFmtId="0" xfId="0" applyAlignment="1" applyBorder="1" applyFill="1" applyFont="1">
      <alignment horizontal="center"/>
    </xf>
    <xf borderId="15" fillId="0" fontId="2" numFmtId="0" xfId="0" applyBorder="1" applyFont="1"/>
    <xf borderId="16" fillId="4" fontId="8" numFmtId="0" xfId="0" applyAlignment="1" applyBorder="1" applyFont="1">
      <alignment horizontal="center"/>
    </xf>
    <xf borderId="17" fillId="4" fontId="8" numFmtId="0" xfId="0" applyAlignment="1" applyBorder="1" applyFont="1">
      <alignment horizontal="center" shrinkToFit="0" vertical="center" wrapText="1"/>
    </xf>
    <xf borderId="17" fillId="5" fontId="8" numFmtId="0" xfId="0" applyAlignment="1" applyBorder="1" applyFill="1" applyFont="1">
      <alignment horizontal="center" shrinkToFit="0" vertical="center" wrapText="1"/>
    </xf>
    <xf borderId="16" fillId="5" fontId="8" numFmtId="0" xfId="0" applyAlignment="1" applyBorder="1" applyFont="1">
      <alignment horizontal="center" shrinkToFit="0" vertical="center" wrapText="1"/>
    </xf>
    <xf borderId="5" fillId="5" fontId="6" numFmtId="0" xfId="0" applyAlignment="1" applyBorder="1" applyFont="1">
      <alignment horizontal="center" vertical="center"/>
    </xf>
    <xf borderId="16" fillId="0" fontId="3" numFmtId="0" xfId="0" applyAlignment="1" applyBorder="1" applyFont="1">
      <alignment horizontal="center" vertical="center"/>
    </xf>
    <xf borderId="16" fillId="3" fontId="3" numFmtId="0" xfId="0" applyAlignment="1" applyBorder="1" applyFont="1">
      <alignment horizontal="center"/>
    </xf>
    <xf borderId="18" fillId="3" fontId="9" numFmtId="0" xfId="0" applyBorder="1" applyFont="1"/>
    <xf borderId="19" fillId="3" fontId="9" numFmtId="0" xfId="0" applyBorder="1" applyFont="1"/>
    <xf borderId="20" fillId="3" fontId="9" numFmtId="0" xfId="0" applyBorder="1" applyFont="1"/>
    <xf borderId="16" fillId="6" fontId="3" numFmtId="0" xfId="0" applyAlignment="1" applyBorder="1" applyFill="1" applyFont="1">
      <alignment horizontal="center" vertical="center"/>
    </xf>
    <xf borderId="2" fillId="3" fontId="3" numFmtId="165" xfId="0" applyBorder="1" applyFont="1" applyNumberFormat="1"/>
    <xf borderId="16" fillId="3" fontId="3" numFmtId="1" xfId="0" applyBorder="1" applyFont="1" applyNumberFormat="1"/>
    <xf borderId="16" fillId="3" fontId="3" numFmtId="1" xfId="0" applyAlignment="1" applyBorder="1" applyFont="1" applyNumberFormat="1">
      <alignment horizontal="center"/>
    </xf>
    <xf borderId="2" fillId="3" fontId="3" numFmtId="1" xfId="0" applyBorder="1" applyFont="1" applyNumberFormat="1"/>
    <xf borderId="16" fillId="3" fontId="6" numFmtId="1" xfId="0" applyAlignment="1" applyBorder="1" applyFont="1" applyNumberFormat="1">
      <alignment horizontal="center" shrinkToFit="0" vertical="center" wrapText="1"/>
    </xf>
    <xf borderId="16" fillId="3" fontId="10" numFmtId="1" xfId="0" applyAlignment="1" applyBorder="1" applyFont="1" applyNumberFormat="1">
      <alignment horizontal="center" shrinkToFit="0" vertical="center" wrapText="1"/>
    </xf>
    <xf borderId="16" fillId="3" fontId="6" numFmtId="1" xfId="0" applyAlignment="1" applyBorder="1" applyFont="1" applyNumberFormat="1">
      <alignment horizontal="center" vertical="center"/>
    </xf>
    <xf borderId="16" fillId="3" fontId="6" numFmtId="1" xfId="0" applyAlignment="1" applyBorder="1" applyFont="1" applyNumberFormat="1">
      <alignment horizontal="center"/>
    </xf>
    <xf borderId="16" fillId="3" fontId="3" numFmtId="1" xfId="0" applyAlignment="1" applyBorder="1" applyFont="1" applyNumberFormat="1">
      <alignment horizontal="center" vertical="center"/>
    </xf>
    <xf borderId="2" fillId="3" fontId="6" numFmtId="1" xfId="0" applyAlignment="1" applyBorder="1" applyFont="1" applyNumberFormat="1">
      <alignment horizontal="center"/>
    </xf>
    <xf borderId="2" fillId="3" fontId="3" numFmtId="1" xfId="0" applyAlignment="1" applyBorder="1" applyFont="1" applyNumberFormat="1">
      <alignment horizontal="center"/>
    </xf>
    <xf borderId="2" fillId="3" fontId="6" numFmtId="0" xfId="0" applyAlignment="1" applyBorder="1" applyFont="1">
      <alignment horizontal="center"/>
    </xf>
    <xf borderId="2" fillId="3" fontId="3" numFmtId="0" xfId="0" applyAlignment="1" applyBorder="1" applyFont="1">
      <alignment horizontal="center"/>
    </xf>
    <xf borderId="5" fillId="2" fontId="11" numFmtId="0" xfId="0" applyAlignment="1" applyBorder="1" applyFont="1">
      <alignment horizontal="center" shrinkToFit="0" vertical="center" wrapText="1"/>
    </xf>
    <xf borderId="16" fillId="3" fontId="3" numFmtId="0" xfId="0" applyAlignment="1" applyBorder="1" applyFont="1">
      <alignment vertical="center"/>
    </xf>
    <xf borderId="16" fillId="3" fontId="3" numFmtId="0" xfId="0" applyAlignment="1" applyBorder="1" applyFont="1">
      <alignment horizontal="center" vertical="center"/>
    </xf>
    <xf borderId="16" fillId="4" fontId="6" numFmtId="0" xfId="0" applyAlignment="1" applyBorder="1" applyFont="1">
      <alignment horizontal="center" shrinkToFit="0" vertical="center" wrapText="1"/>
    </xf>
    <xf borderId="16" fillId="4" fontId="12" numFmtId="0" xfId="0" applyAlignment="1" applyBorder="1" applyFont="1">
      <alignment horizontal="center" shrinkToFit="0" vertical="center" wrapText="1"/>
    </xf>
    <xf borderId="16" fillId="4" fontId="6" numFmtId="0" xfId="0" applyAlignment="1" applyBorder="1" applyFont="1">
      <alignment horizontal="center" vertical="center"/>
    </xf>
    <xf borderId="16" fillId="3" fontId="3" numFmtId="0" xfId="0" applyBorder="1" applyFont="1"/>
    <xf borderId="16" fillId="3" fontId="3" numFmtId="9" xfId="0" applyBorder="1" applyFont="1" applyNumberFormat="1"/>
    <xf borderId="16" fillId="3" fontId="6" numFmtId="0" xfId="0" applyAlignment="1" applyBorder="1" applyFont="1">
      <alignment horizontal="center"/>
    </xf>
    <xf borderId="16" fillId="3" fontId="3" numFmtId="9" xfId="0" applyAlignment="1" applyBorder="1" applyFont="1" applyNumberFormat="1">
      <alignment horizontal="center" vertical="center"/>
    </xf>
    <xf borderId="16" fillId="3" fontId="3" numFmtId="9" xfId="0" applyAlignment="1" applyBorder="1" applyFont="1" applyNumberFormat="1">
      <alignment horizontal="center"/>
    </xf>
    <xf borderId="16" fillId="5" fontId="6" numFmtId="0" xfId="0" applyAlignment="1" applyBorder="1" applyFont="1">
      <alignment horizontal="center" shrinkToFit="0" wrapText="1"/>
    </xf>
    <xf borderId="16" fillId="5" fontId="13" numFmtId="165" xfId="0" applyAlignment="1" applyBorder="1" applyFont="1" applyNumberFormat="1">
      <alignment horizontal="center" vertical="center"/>
    </xf>
    <xf borderId="21" fillId="5" fontId="14" numFmtId="165" xfId="0" applyAlignment="1" applyBorder="1" applyFont="1" applyNumberFormat="1">
      <alignment horizontal="center" vertical="center"/>
    </xf>
    <xf borderId="16" fillId="3" fontId="6" numFmtId="0" xfId="0" applyAlignment="1" applyBorder="1" applyFont="1">
      <alignment horizontal="center" shrinkToFit="0" vertical="center" wrapText="1"/>
    </xf>
    <xf borderId="16" fillId="3" fontId="6" numFmtId="165" xfId="0" applyAlignment="1" applyBorder="1" applyFont="1" applyNumberFormat="1">
      <alignment horizontal="center" vertical="center"/>
    </xf>
    <xf borderId="22" fillId="0" fontId="2" numFmtId="0" xfId="0" applyBorder="1" applyFont="1"/>
    <xf borderId="9" fillId="3" fontId="15" numFmtId="0" xfId="0" applyAlignment="1" applyBorder="1" applyFont="1">
      <alignment horizontal="left" shrinkToFit="0" vertical="center" wrapText="1"/>
    </xf>
    <xf borderId="23" fillId="0" fontId="2" numFmtId="0" xfId="0" applyBorder="1" applyFont="1"/>
    <xf borderId="24" fillId="0" fontId="2" numFmtId="0" xfId="0" applyBorder="1" applyFont="1"/>
    <xf borderId="25" fillId="0" fontId="2" numFmtId="0" xfId="0" applyBorder="1" applyFont="1"/>
    <xf borderId="5" fillId="0" fontId="16" numFmtId="0" xfId="0" applyAlignment="1" applyBorder="1" applyFont="1">
      <alignment horizontal="center" shrinkToFit="0" vertical="center" wrapText="1"/>
    </xf>
    <xf borderId="16" fillId="5" fontId="17" numFmtId="0" xfId="0" applyAlignment="1" applyBorder="1" applyFont="1">
      <alignment horizontal="center" vertical="center"/>
    </xf>
    <xf borderId="5" fillId="5" fontId="17" numFmtId="0" xfId="0" applyAlignment="1" applyBorder="1" applyFont="1">
      <alignment horizontal="center" vertical="center"/>
    </xf>
    <xf borderId="5" fillId="3" fontId="3" numFmtId="0" xfId="0" applyAlignment="1" applyBorder="1" applyFont="1">
      <alignment horizontal="left"/>
    </xf>
    <xf borderId="16" fillId="3" fontId="3" numFmtId="164" xfId="0" applyAlignment="1" applyBorder="1" applyFont="1" applyNumberFormat="1">
      <alignment readingOrder="0"/>
    </xf>
    <xf borderId="16" fillId="3" fontId="3" numFmtId="0" xfId="0" applyAlignment="1" applyBorder="1" applyFont="1">
      <alignment readingOrder="0"/>
    </xf>
    <xf borderId="5" fillId="3" fontId="3" numFmtId="0" xfId="0" applyAlignment="1" applyBorder="1" applyFont="1">
      <alignment horizontal="center" readingOrder="0"/>
    </xf>
    <xf borderId="5" fillId="3" fontId="3" numFmtId="0" xfId="0" applyAlignment="1" applyBorder="1" applyFont="1">
      <alignment horizontal="center"/>
    </xf>
    <xf borderId="26" fillId="3" fontId="6" numFmtId="0" xfId="0" applyAlignment="1" applyBorder="1" applyFont="1">
      <alignment horizontal="center"/>
    </xf>
    <xf borderId="21" fillId="3" fontId="3" numFmtId="0" xfId="0" applyAlignment="1" applyBorder="1" applyFont="1">
      <alignment horizontal="left" shrinkToFit="0" vertical="top" wrapText="1"/>
    </xf>
    <xf borderId="27" fillId="0" fontId="2" numFmtId="0" xfId="0" applyBorder="1" applyFont="1"/>
  </cellXfs>
  <cellStyles count="1">
    <cellStyle xfId="0" name="Normal" builtinId="0"/>
  </cellStyles>
  <dxfs count="5">
    <dxf>
      <font>
        <color rgb="FF9C0006"/>
      </font>
      <fill>
        <patternFill patternType="none"/>
      </fill>
      <border/>
    </dxf>
    <dxf>
      <font>
        <color theme="1"/>
      </font>
      <fill>
        <patternFill patternType="solid">
          <fgColor rgb="FF00FF00"/>
          <bgColor rgb="FF00FF00"/>
        </patternFill>
      </fill>
      <border/>
    </dxf>
    <dxf>
      <font>
        <color theme="1"/>
      </font>
      <fill>
        <patternFill patternType="solid">
          <fgColor rgb="FFFFFF00"/>
          <bgColor rgb="FFFFFF00"/>
        </patternFill>
      </fill>
      <border/>
    </dxf>
    <dxf>
      <font>
        <color theme="1"/>
      </font>
      <fill>
        <patternFill patternType="solid">
          <fgColor rgb="FFFF2D2D"/>
          <bgColor rgb="FFFF2D2D"/>
        </patternFill>
      </fill>
      <border/>
    </dxf>
    <dxf>
      <font>
        <color rgb="FFD8D8D8"/>
      </font>
      <fill>
        <patternFill patternType="solid">
          <fgColor rgb="FFD8D8D8"/>
          <bgColor rgb="FFD8D8D8"/>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pieChart>
        <c:varyColors val="1"/>
        <c:ser>
          <c:idx val="0"/>
          <c:order val="0"/>
          <c:dPt>
            <c:idx val="0"/>
            <c:spPr>
              <a:solidFill>
                <a:srgbClr val="FF0000"/>
              </a:solidFill>
            </c:spPr>
          </c:dPt>
          <c:dPt>
            <c:idx val="1"/>
            <c:spPr>
              <a:solidFill>
                <a:srgbClr val="FFC000"/>
              </a:solidFill>
            </c:spPr>
          </c:dPt>
          <c:dPt>
            <c:idx val="2"/>
            <c:spPr>
              <a:solidFill>
                <a:srgbClr val="FFFF00"/>
              </a:solidFill>
            </c:spPr>
          </c:dPt>
          <c:dPt>
            <c:idx val="3"/>
            <c:spPr>
              <a:solidFill>
                <a:srgbClr val="00B050"/>
              </a:solidFill>
            </c:spPr>
          </c:dPt>
          <c:dPt>
            <c:idx val="4"/>
            <c:spPr>
              <a:solidFill>
                <a:srgbClr val="0070C0"/>
              </a:solidFill>
            </c:spPr>
          </c:dPt>
          <c:dLbls>
            <c:showLegendKey val="0"/>
            <c:showVal val="1"/>
            <c:showCatName val="0"/>
            <c:showSerName val="0"/>
            <c:showPercent val="0"/>
            <c:showBubbleSize val="0"/>
            <c:showLeaderLines val="1"/>
          </c:dLbls>
          <c:cat>
            <c:strRef>
              <c:f>'Tabulacion Encuesta'!$A$59:$A$63</c:f>
            </c:strRef>
          </c:cat>
          <c:val>
            <c:numRef>
              <c:f>'Tabulacion Encuesta'!$H$59:$H$63</c:f>
              <c:numCache/>
            </c:numRef>
          </c:val>
        </c:ser>
        <c:dLbls>
          <c:showLegendKey val="0"/>
          <c:showVal val="0"/>
          <c:showCatName val="0"/>
          <c:showSerName val="0"/>
          <c:showPercent val="0"/>
          <c:showBubbleSize val="0"/>
        </c:dLbls>
        <c:firstSliceAng val="0"/>
      </c:pieChart>
    </c:plotArea>
    <c:legend>
      <c:legendPos val="r"/>
      <c:overlay val="0"/>
      <c:txPr>
        <a:bodyPr/>
        <a:lstStyle/>
        <a:p>
          <a:pPr lvl="0">
            <a:defRPr b="1" i="0">
              <a:solidFill>
                <a:srgbClr val="1A1A1A"/>
              </a:solidFill>
              <a:latin typeface="+mn-lt"/>
            </a:defRPr>
          </a:pPr>
        </a:p>
      </c:txPr>
    </c:legend>
    <c:plotVisOnly val="1"/>
  </c:chart>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a:solidFill>
                  <a:srgbClr val="757575"/>
                </a:solidFill>
                <a:latin typeface="+mn-lt"/>
              </a:defRPr>
            </a:pPr>
            <a:r>
              <a:rPr b="1" i="0">
                <a:solidFill>
                  <a:srgbClr val="757575"/>
                </a:solidFill>
                <a:latin typeface="+mn-lt"/>
              </a:rPr>
              <a:t>Sugerencias acerca del servicio</a:t>
            </a:r>
          </a:p>
        </c:rich>
      </c:tx>
      <c:overlay val="0"/>
    </c:title>
    <c:plotArea>
      <c:layout/>
      <c:barChart>
        <c:barDir val="bar"/>
        <c:ser>
          <c:idx val="0"/>
          <c:order val="0"/>
          <c:spPr>
            <a:solidFill>
              <a:schemeClr val="accent1"/>
            </a:solidFill>
            <a:ln cmpd="sng">
              <a:solidFill>
                <a:srgbClr val="000000"/>
              </a:solidFill>
            </a:ln>
          </c:spPr>
          <c:dLbls>
            <c:numFmt formatCode="General" sourceLinked="1"/>
            <c:txPr>
              <a:bodyPr/>
              <a:lstStyle/>
              <a:p>
                <a:pPr lvl="0">
                  <a:defRPr b="1" i="0"/>
                </a:pPr>
              </a:p>
            </c:txPr>
            <c:showLegendKey val="0"/>
            <c:showVal val="1"/>
            <c:showCatName val="0"/>
            <c:showSerName val="0"/>
            <c:showPercent val="0"/>
            <c:showBubbleSize val="0"/>
          </c:dLbls>
          <c:cat>
            <c:strRef>
              <c:f>'Tabulacion Encuesta'!$J$58:$J$70</c:f>
            </c:strRef>
          </c:cat>
          <c:val>
            <c:numRef>
              <c:f>'Tabulacion Encuesta'!$L$58:$L$70</c:f>
              <c:numCache/>
            </c:numRef>
          </c:val>
        </c:ser>
        <c:axId val="1775938549"/>
        <c:axId val="14932693"/>
      </c:barChart>
      <c:catAx>
        <c:axId val="1775938549"/>
        <c:scaling>
          <c:orientation val="maxMin"/>
        </c:scaling>
        <c:delete val="0"/>
        <c:axPos val="l"/>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0"/>
        <c:majorTickMark val="none"/>
        <c:minorTickMark val="none"/>
        <c:spPr/>
        <c:txPr>
          <a:bodyPr/>
          <a:lstStyle/>
          <a:p>
            <a:pPr lvl="0">
              <a:defRPr b="0" i="0">
                <a:solidFill>
                  <a:srgbClr val="000000"/>
                </a:solidFill>
                <a:latin typeface="+mn-lt"/>
              </a:defRPr>
            </a:pPr>
          </a:p>
        </c:txPr>
        <c:crossAx val="14932693"/>
      </c:catAx>
      <c:valAx>
        <c:axId val="14932693"/>
        <c:scaling>
          <c:orientation val="minMax"/>
        </c:scaling>
        <c:delete val="0"/>
        <c:axPos val="b"/>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i="0">
                <a:solidFill>
                  <a:srgbClr val="000000"/>
                </a:solidFill>
                <a:latin typeface="+mn-lt"/>
              </a:defRPr>
            </a:pPr>
          </a:p>
        </c:txPr>
        <c:crossAx val="1775938549"/>
        <c:crosses val="max"/>
      </c:valAx>
    </c:plotArea>
    <c:plotVisOnly val="1"/>
  </c:chart>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47625</xdr:colOff>
      <xdr:row>66</xdr:row>
      <xdr:rowOff>114300</xdr:rowOff>
    </xdr:from>
    <xdr:ext cx="5105400" cy="3248025"/>
    <xdr:graphicFrame>
      <xdr:nvGraphicFramePr>
        <xdr:cNvPr id="92747409" name="Chart 1"/>
        <xdr:cNvGraphicFramePr/>
      </xdr:nvGraphicFramePr>
      <xdr:xfrm>
        <a:off x="0" y="0"/>
        <a:ext cx="0" cy="0"/>
      </xdr:xfrm>
      <a:graphic>
        <a:graphicData uri="http://schemas.openxmlformats.org/drawingml/2006/chart">
          <c:chart r:id="rId1"/>
        </a:graphicData>
      </a:graphic>
    </xdr:graphicFrame>
    <xdr:clientData fLocksWithSheet="0"/>
  </xdr:oneCellAnchor>
  <xdr:oneCellAnchor>
    <xdr:from>
      <xdr:col>4</xdr:col>
      <xdr:colOff>285750</xdr:colOff>
      <xdr:row>66</xdr:row>
      <xdr:rowOff>104775</xdr:rowOff>
    </xdr:from>
    <xdr:ext cx="4791075" cy="3276600"/>
    <xdr:graphicFrame>
      <xdr:nvGraphicFramePr>
        <xdr:cNvPr id="1288456805" name="Chart 2"/>
        <xdr:cNvGraphicFramePr/>
      </xdr:nvGraphicFramePr>
      <xdr:xfrm>
        <a:off x="0" y="0"/>
        <a:ext cx="0" cy="0"/>
      </xdr:xfrm>
      <a:graphic>
        <a:graphicData uri="http://schemas.openxmlformats.org/drawingml/2006/chart">
          <c:chart r:id="rId2"/>
        </a:graphicData>
      </a:graphic>
    </xdr:graphicFrame>
    <xdr:clientData fLocksWithSheet="0"/>
  </xdr:oneCellAnchor>
  <xdr:oneCellAnchor>
    <xdr:from>
      <xdr:col>4</xdr:col>
      <xdr:colOff>152400</xdr:colOff>
      <xdr:row>1</xdr:row>
      <xdr:rowOff>85725</xdr:rowOff>
    </xdr:from>
    <xdr:ext cx="933450" cy="581025"/>
    <xdr:pic>
      <xdr:nvPicPr>
        <xdr:cNvPr descr="http://www.medellin.gov.co/isolucion/Grafvinetas/alcald%C3%ADa%2098%20x%20610.jpg" id="0" name="image1.jp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86"/>
    <col customWidth="1" min="2" max="2" width="20.86"/>
    <col customWidth="1" min="3" max="3" width="27.43"/>
    <col customWidth="1" min="4" max="4" width="20.57"/>
    <col customWidth="1" min="5" max="5" width="23.0"/>
    <col customWidth="1" min="6" max="6" width="26.0"/>
    <col customWidth="1" min="7" max="7" width="22.14"/>
    <col customWidth="1" min="8" max="8" width="30.29"/>
    <col customWidth="1" min="9" max="9" width="13.43"/>
    <col customWidth="1" min="10" max="10" width="16.14"/>
    <col customWidth="1" min="11" max="11" width="13.43"/>
    <col customWidth="1" min="12" max="12" width="11.43"/>
    <col customWidth="1" min="13" max="13" width="21.86"/>
    <col customWidth="1" min="14" max="26" width="11.43"/>
  </cols>
  <sheetData>
    <row r="1">
      <c r="A1" s="1"/>
      <c r="B1" s="2"/>
      <c r="C1" s="2"/>
      <c r="D1" s="3"/>
      <c r="E1" s="4"/>
      <c r="F1" s="5"/>
      <c r="G1" s="5"/>
      <c r="H1" s="5"/>
      <c r="I1" s="5"/>
      <c r="J1" s="5"/>
      <c r="K1" s="5"/>
      <c r="L1" s="5"/>
      <c r="M1" s="5"/>
      <c r="N1" s="5"/>
      <c r="O1" s="5"/>
      <c r="P1" s="5"/>
      <c r="Q1" s="5"/>
      <c r="R1" s="5"/>
      <c r="S1" s="5"/>
      <c r="T1" s="5"/>
      <c r="U1" s="5"/>
      <c r="V1" s="5"/>
      <c r="W1" s="5"/>
      <c r="X1" s="5"/>
      <c r="Y1" s="5"/>
      <c r="Z1" s="5"/>
    </row>
    <row r="2" ht="20.25" customHeight="1">
      <c r="A2" s="6" t="s">
        <v>0</v>
      </c>
      <c r="B2" s="7"/>
      <c r="C2" s="8" t="s">
        <v>1</v>
      </c>
      <c r="D2" s="4"/>
      <c r="E2" s="9"/>
      <c r="F2" s="5"/>
      <c r="G2" s="5"/>
      <c r="H2" s="5"/>
      <c r="I2" s="5"/>
      <c r="J2" s="5"/>
      <c r="K2" s="5"/>
      <c r="L2" s="5"/>
      <c r="M2" s="5"/>
      <c r="N2" s="5"/>
      <c r="O2" s="5"/>
      <c r="P2" s="5"/>
      <c r="Q2" s="5"/>
      <c r="R2" s="5"/>
      <c r="S2" s="5"/>
      <c r="T2" s="5"/>
      <c r="U2" s="5"/>
      <c r="V2" s="5"/>
      <c r="W2" s="5"/>
      <c r="X2" s="5"/>
      <c r="Y2" s="5"/>
      <c r="Z2" s="5"/>
    </row>
    <row r="3" ht="20.25" customHeight="1">
      <c r="A3" s="10" t="s">
        <v>2</v>
      </c>
      <c r="B3" s="11"/>
      <c r="C3" s="8" t="s">
        <v>3</v>
      </c>
      <c r="D3" s="4"/>
      <c r="E3" s="12"/>
      <c r="F3" s="13"/>
      <c r="G3" s="13"/>
      <c r="H3" s="13"/>
      <c r="I3" s="5"/>
      <c r="J3" s="5"/>
      <c r="K3" s="5"/>
      <c r="L3" s="5"/>
      <c r="M3" s="5"/>
      <c r="N3" s="5"/>
      <c r="O3" s="5"/>
      <c r="P3" s="5"/>
      <c r="Q3" s="5"/>
      <c r="R3" s="5"/>
      <c r="S3" s="5"/>
      <c r="T3" s="5"/>
      <c r="U3" s="5"/>
      <c r="V3" s="5"/>
      <c r="W3" s="5"/>
      <c r="X3" s="5"/>
      <c r="Y3" s="5"/>
      <c r="Z3" s="5"/>
    </row>
    <row r="4" ht="20.25" customHeight="1">
      <c r="A4" s="14"/>
      <c r="B4" s="15"/>
      <c r="C4" s="16"/>
      <c r="D4" s="4"/>
      <c r="E4" s="12"/>
      <c r="F4" s="13"/>
      <c r="G4" s="13"/>
      <c r="H4" s="13"/>
      <c r="I4" s="5"/>
      <c r="J4" s="5"/>
      <c r="K4" s="5"/>
      <c r="L4" s="5"/>
      <c r="M4" s="5"/>
      <c r="N4" s="5"/>
      <c r="O4" s="5"/>
      <c r="P4" s="5"/>
      <c r="Q4" s="5"/>
      <c r="R4" s="5"/>
      <c r="S4" s="5"/>
      <c r="T4" s="5"/>
      <c r="U4" s="5"/>
      <c r="V4" s="5"/>
      <c r="W4" s="5"/>
      <c r="X4" s="5"/>
      <c r="Y4" s="5"/>
      <c r="Z4" s="5"/>
    </row>
    <row r="5">
      <c r="A5" s="1"/>
      <c r="B5" s="2"/>
      <c r="C5" s="2"/>
      <c r="D5" s="3"/>
      <c r="E5" s="4"/>
      <c r="F5" s="5"/>
      <c r="G5" s="5"/>
      <c r="H5" s="5"/>
      <c r="I5" s="5"/>
      <c r="J5" s="5"/>
      <c r="K5" s="5"/>
      <c r="L5" s="5"/>
      <c r="M5" s="5"/>
      <c r="N5" s="5"/>
      <c r="O5" s="5"/>
      <c r="P5" s="5"/>
      <c r="Q5" s="5"/>
      <c r="R5" s="5"/>
      <c r="S5" s="5"/>
      <c r="T5" s="5"/>
      <c r="U5" s="5"/>
      <c r="V5" s="5"/>
      <c r="W5" s="5"/>
      <c r="X5" s="5"/>
      <c r="Y5" s="5"/>
      <c r="Z5" s="5"/>
    </row>
    <row r="6">
      <c r="A6" s="17"/>
      <c r="B6" s="17"/>
      <c r="C6" s="17"/>
      <c r="D6" s="18"/>
      <c r="E6" s="18"/>
      <c r="F6" s="5"/>
      <c r="G6" s="5"/>
      <c r="H6" s="5"/>
      <c r="I6" s="5"/>
      <c r="J6" s="5"/>
      <c r="K6" s="5"/>
      <c r="L6" s="5"/>
      <c r="M6" s="5"/>
      <c r="N6" s="5"/>
      <c r="O6" s="5"/>
      <c r="P6" s="5"/>
      <c r="Q6" s="5"/>
      <c r="R6" s="5"/>
      <c r="S6" s="5"/>
      <c r="T6" s="5"/>
      <c r="U6" s="5"/>
      <c r="V6" s="5"/>
      <c r="W6" s="5"/>
      <c r="X6" s="5"/>
      <c r="Y6" s="5"/>
      <c r="Z6" s="5"/>
    </row>
    <row r="7">
      <c r="A7" s="19" t="s">
        <v>4</v>
      </c>
      <c r="B7" s="4"/>
      <c r="C7" s="20" t="s">
        <v>5</v>
      </c>
      <c r="D7" s="21"/>
      <c r="E7" s="21"/>
      <c r="F7" s="5"/>
      <c r="G7" s="5"/>
      <c r="H7" s="5"/>
      <c r="I7" s="5"/>
      <c r="J7" s="5"/>
      <c r="K7" s="5"/>
      <c r="L7" s="5"/>
      <c r="M7" s="5"/>
      <c r="N7" s="5"/>
      <c r="O7" s="5"/>
      <c r="P7" s="5"/>
      <c r="Q7" s="5"/>
      <c r="R7" s="5"/>
      <c r="S7" s="5"/>
      <c r="T7" s="5"/>
      <c r="U7" s="5"/>
      <c r="V7" s="5"/>
      <c r="W7" s="5"/>
      <c r="X7" s="5"/>
      <c r="Y7" s="5"/>
      <c r="Z7" s="5"/>
    </row>
    <row r="8">
      <c r="A8" s="19" t="s">
        <v>6</v>
      </c>
      <c r="B8" s="4"/>
      <c r="C8" s="22">
        <v>44834.0</v>
      </c>
      <c r="D8" s="21"/>
      <c r="E8" s="21"/>
      <c r="F8" s="5"/>
      <c r="G8" s="5"/>
      <c r="H8" s="5"/>
      <c r="I8" s="5"/>
      <c r="J8" s="5"/>
      <c r="K8" s="5"/>
      <c r="L8" s="5"/>
      <c r="M8" s="5"/>
      <c r="N8" s="5"/>
      <c r="O8" s="5"/>
      <c r="P8" s="5"/>
      <c r="Q8" s="5"/>
      <c r="R8" s="5"/>
      <c r="S8" s="5"/>
      <c r="T8" s="5"/>
      <c r="U8" s="5"/>
      <c r="V8" s="5"/>
      <c r="W8" s="5"/>
      <c r="X8" s="5"/>
      <c r="Y8" s="5"/>
      <c r="Z8" s="5"/>
    </row>
    <row r="9">
      <c r="A9" s="19" t="s">
        <v>7</v>
      </c>
      <c r="B9" s="4"/>
      <c r="C9" s="20" t="s">
        <v>8</v>
      </c>
      <c r="D9" s="21"/>
      <c r="E9" s="21"/>
      <c r="F9" s="5"/>
      <c r="G9" s="5"/>
      <c r="H9" s="5"/>
      <c r="I9" s="5"/>
      <c r="J9" s="5"/>
      <c r="K9" s="5"/>
      <c r="L9" s="5"/>
      <c r="M9" s="5"/>
      <c r="N9" s="5"/>
      <c r="O9" s="5"/>
      <c r="P9" s="5"/>
      <c r="Q9" s="5"/>
      <c r="R9" s="5"/>
      <c r="S9" s="5"/>
      <c r="T9" s="5"/>
      <c r="U9" s="5"/>
      <c r="V9" s="5"/>
      <c r="W9" s="5"/>
      <c r="X9" s="5"/>
      <c r="Y9" s="5"/>
      <c r="Z9" s="5"/>
    </row>
    <row r="10">
      <c r="A10" s="19" t="s">
        <v>9</v>
      </c>
      <c r="B10" s="4"/>
      <c r="C10" s="20" t="s">
        <v>10</v>
      </c>
      <c r="D10" s="21"/>
      <c r="E10" s="21"/>
      <c r="F10" s="5"/>
      <c r="G10" s="5"/>
      <c r="H10" s="5"/>
      <c r="I10" s="5"/>
      <c r="J10" s="5"/>
      <c r="K10" s="5"/>
      <c r="L10" s="5"/>
      <c r="M10" s="5"/>
      <c r="N10" s="5"/>
      <c r="O10" s="5"/>
      <c r="P10" s="5"/>
      <c r="Q10" s="5"/>
      <c r="R10" s="5"/>
      <c r="S10" s="5"/>
      <c r="T10" s="5"/>
      <c r="U10" s="5"/>
      <c r="V10" s="5"/>
      <c r="W10" s="5"/>
      <c r="X10" s="5"/>
      <c r="Y10" s="5"/>
      <c r="Z10" s="5"/>
    </row>
    <row r="11">
      <c r="A11" s="23"/>
      <c r="B11" s="5"/>
      <c r="C11" s="5"/>
      <c r="D11" s="5"/>
      <c r="E11" s="5"/>
      <c r="F11" s="5"/>
      <c r="G11" s="5"/>
      <c r="H11" s="5"/>
      <c r="I11" s="5"/>
      <c r="J11" s="5"/>
      <c r="K11" s="5"/>
      <c r="L11" s="5"/>
      <c r="M11" s="5"/>
      <c r="N11" s="5"/>
      <c r="O11" s="5"/>
      <c r="P11" s="5"/>
      <c r="Q11" s="5"/>
      <c r="R11" s="5"/>
      <c r="S11" s="5"/>
      <c r="T11" s="5"/>
      <c r="U11" s="5"/>
      <c r="V11" s="5"/>
      <c r="W11" s="5"/>
      <c r="X11" s="5"/>
      <c r="Y11" s="5"/>
      <c r="Z11" s="5"/>
    </row>
    <row r="12">
      <c r="A12" s="24"/>
      <c r="B12" s="25" t="s">
        <v>11</v>
      </c>
      <c r="C12" s="26"/>
      <c r="D12" s="26"/>
      <c r="E12" s="26"/>
      <c r="F12" s="26"/>
      <c r="G12" s="7"/>
      <c r="H12" s="27" t="s">
        <v>12</v>
      </c>
      <c r="I12" s="5"/>
      <c r="J12" s="5"/>
      <c r="K12" s="5"/>
      <c r="L12" s="5"/>
      <c r="M12" s="5"/>
      <c r="N12" s="5"/>
      <c r="O12" s="5"/>
      <c r="P12" s="5"/>
      <c r="Q12" s="5"/>
      <c r="R12" s="5"/>
      <c r="S12" s="5"/>
      <c r="T12" s="5"/>
      <c r="U12" s="5"/>
      <c r="V12" s="5"/>
      <c r="W12" s="5"/>
      <c r="X12" s="5"/>
      <c r="Y12" s="5"/>
      <c r="Z12" s="5"/>
    </row>
    <row r="13" ht="53.25" customHeight="1">
      <c r="A13" s="28" t="s">
        <v>13</v>
      </c>
      <c r="B13" s="29" t="s">
        <v>14</v>
      </c>
      <c r="C13" s="29" t="s">
        <v>15</v>
      </c>
      <c r="D13" s="29" t="s">
        <v>16</v>
      </c>
      <c r="E13" s="29" t="s">
        <v>17</v>
      </c>
      <c r="F13" s="29" t="s">
        <v>18</v>
      </c>
      <c r="G13" s="29" t="s">
        <v>19</v>
      </c>
      <c r="H13" s="30" t="s">
        <v>20</v>
      </c>
      <c r="I13" s="5"/>
      <c r="J13" s="5"/>
      <c r="K13" s="31" t="s">
        <v>21</v>
      </c>
      <c r="L13" s="26"/>
      <c r="M13" s="7"/>
      <c r="N13" s="5"/>
      <c r="O13" s="5"/>
      <c r="P13" s="5"/>
      <c r="Q13" s="5"/>
      <c r="R13" s="5"/>
      <c r="S13" s="5"/>
      <c r="T13" s="5"/>
      <c r="U13" s="5"/>
      <c r="V13" s="5"/>
      <c r="W13" s="5"/>
      <c r="X13" s="5"/>
      <c r="Y13" s="5"/>
      <c r="Z13" s="5"/>
    </row>
    <row r="14">
      <c r="A14" s="32">
        <v>1.0</v>
      </c>
      <c r="B14" s="32">
        <v>5.0</v>
      </c>
      <c r="C14" s="32">
        <v>5.0</v>
      </c>
      <c r="D14" s="32">
        <v>5.0</v>
      </c>
      <c r="E14" s="32">
        <v>5.0</v>
      </c>
      <c r="F14" s="32">
        <v>5.0</v>
      </c>
      <c r="G14" s="32">
        <v>5.0</v>
      </c>
      <c r="H14" s="32" t="s">
        <v>22</v>
      </c>
      <c r="I14" s="5"/>
      <c r="J14" s="33" t="s">
        <v>22</v>
      </c>
      <c r="K14" s="34" t="s">
        <v>23</v>
      </c>
      <c r="L14" s="35"/>
      <c r="M14" s="36"/>
      <c r="N14" s="5"/>
      <c r="O14" s="5"/>
      <c r="P14" s="5"/>
      <c r="Q14" s="5"/>
      <c r="R14" s="5"/>
      <c r="S14" s="5"/>
      <c r="T14" s="5"/>
      <c r="U14" s="5"/>
      <c r="V14" s="5"/>
      <c r="W14" s="5"/>
      <c r="X14" s="5"/>
      <c r="Y14" s="5"/>
      <c r="Z14" s="5"/>
    </row>
    <row r="15">
      <c r="A15" s="37">
        <v>2.0</v>
      </c>
      <c r="B15" s="37">
        <v>5.0</v>
      </c>
      <c r="C15" s="37">
        <v>5.0</v>
      </c>
      <c r="D15" s="37">
        <v>5.0</v>
      </c>
      <c r="E15" s="37">
        <v>5.0</v>
      </c>
      <c r="F15" s="37">
        <v>5.0</v>
      </c>
      <c r="G15" s="37">
        <v>5.0</v>
      </c>
      <c r="H15" s="37" t="s">
        <v>24</v>
      </c>
      <c r="I15" s="5"/>
      <c r="J15" s="33" t="s">
        <v>24</v>
      </c>
      <c r="K15" s="34" t="s">
        <v>25</v>
      </c>
      <c r="L15" s="35"/>
      <c r="M15" s="36"/>
      <c r="N15" s="5"/>
      <c r="O15" s="5"/>
      <c r="P15" s="5"/>
      <c r="Q15" s="5"/>
      <c r="R15" s="5"/>
      <c r="S15" s="5"/>
      <c r="T15" s="5"/>
      <c r="U15" s="5"/>
      <c r="V15" s="5"/>
      <c r="W15" s="5"/>
      <c r="X15" s="5"/>
      <c r="Y15" s="5"/>
      <c r="Z15" s="5"/>
    </row>
    <row r="16">
      <c r="A16" s="32">
        <v>3.0</v>
      </c>
      <c r="B16" s="32">
        <v>5.0</v>
      </c>
      <c r="C16" s="32">
        <v>5.0</v>
      </c>
      <c r="D16" s="32">
        <v>5.0</v>
      </c>
      <c r="E16" s="32">
        <v>5.0</v>
      </c>
      <c r="F16" s="32">
        <v>5.0</v>
      </c>
      <c r="G16" s="32">
        <v>5.0</v>
      </c>
      <c r="H16" s="32" t="s">
        <v>26</v>
      </c>
      <c r="I16" s="5"/>
      <c r="J16" s="33" t="s">
        <v>26</v>
      </c>
      <c r="K16" s="34" t="s">
        <v>27</v>
      </c>
      <c r="L16" s="35"/>
      <c r="M16" s="36"/>
      <c r="N16" s="5"/>
      <c r="O16" s="5"/>
      <c r="P16" s="5"/>
      <c r="Q16" s="5"/>
      <c r="R16" s="5"/>
      <c r="S16" s="5"/>
      <c r="T16" s="5"/>
      <c r="U16" s="5"/>
      <c r="V16" s="5"/>
      <c r="W16" s="5"/>
      <c r="X16" s="5"/>
      <c r="Y16" s="5"/>
      <c r="Z16" s="5"/>
    </row>
    <row r="17">
      <c r="A17" s="37">
        <v>4.0</v>
      </c>
      <c r="B17" s="37">
        <v>4.0</v>
      </c>
      <c r="C17" s="37">
        <v>5.0</v>
      </c>
      <c r="D17" s="37">
        <v>5.0</v>
      </c>
      <c r="E17" s="37">
        <v>5.0</v>
      </c>
      <c r="F17" s="37">
        <v>4.0</v>
      </c>
      <c r="G17" s="37">
        <v>5.0</v>
      </c>
      <c r="H17" s="37"/>
      <c r="I17" s="5"/>
      <c r="J17" s="33" t="s">
        <v>28</v>
      </c>
      <c r="K17" s="34" t="s">
        <v>29</v>
      </c>
      <c r="L17" s="35"/>
      <c r="M17" s="36"/>
      <c r="N17" s="5"/>
      <c r="O17" s="5"/>
      <c r="P17" s="5"/>
      <c r="Q17" s="5"/>
      <c r="R17" s="5"/>
      <c r="S17" s="5"/>
      <c r="T17" s="5"/>
      <c r="U17" s="5"/>
      <c r="V17" s="5"/>
      <c r="W17" s="5"/>
      <c r="X17" s="5"/>
      <c r="Y17" s="5"/>
      <c r="Z17" s="5"/>
    </row>
    <row r="18">
      <c r="A18" s="32">
        <v>5.0</v>
      </c>
      <c r="B18" s="32">
        <v>5.0</v>
      </c>
      <c r="C18" s="32">
        <v>5.0</v>
      </c>
      <c r="D18" s="32">
        <v>5.0</v>
      </c>
      <c r="E18" s="32">
        <v>5.0</v>
      </c>
      <c r="F18" s="32">
        <v>3.0</v>
      </c>
      <c r="G18" s="32">
        <v>4.0</v>
      </c>
      <c r="H18" s="32" t="s">
        <v>28</v>
      </c>
      <c r="I18" s="5"/>
      <c r="J18" s="33" t="s">
        <v>30</v>
      </c>
      <c r="K18" s="34"/>
      <c r="L18" s="35"/>
      <c r="M18" s="36"/>
      <c r="N18" s="5"/>
      <c r="O18" s="5"/>
      <c r="P18" s="5"/>
      <c r="Q18" s="5"/>
      <c r="R18" s="5"/>
      <c r="S18" s="5"/>
      <c r="T18" s="5"/>
      <c r="U18" s="5"/>
      <c r="V18" s="5"/>
      <c r="W18" s="5"/>
      <c r="X18" s="5"/>
      <c r="Y18" s="5"/>
      <c r="Z18" s="5"/>
    </row>
    <row r="19">
      <c r="A19" s="37">
        <v>6.0</v>
      </c>
      <c r="B19" s="37">
        <v>5.0</v>
      </c>
      <c r="C19" s="37">
        <v>5.0</v>
      </c>
      <c r="D19" s="37">
        <v>5.0</v>
      </c>
      <c r="E19" s="37">
        <v>5.0</v>
      </c>
      <c r="F19" s="37">
        <v>5.0</v>
      </c>
      <c r="G19" s="37">
        <v>5.0</v>
      </c>
      <c r="H19" s="37"/>
      <c r="I19" s="5"/>
      <c r="J19" s="33" t="s">
        <v>31</v>
      </c>
      <c r="K19" s="34"/>
      <c r="L19" s="35"/>
      <c r="M19" s="36"/>
      <c r="N19" s="5"/>
      <c r="O19" s="5"/>
      <c r="P19" s="5"/>
      <c r="Q19" s="5"/>
      <c r="R19" s="5"/>
      <c r="S19" s="5"/>
      <c r="T19" s="5"/>
      <c r="U19" s="5"/>
      <c r="V19" s="5"/>
      <c r="W19" s="5"/>
      <c r="X19" s="5"/>
      <c r="Y19" s="5"/>
      <c r="Z19" s="5"/>
    </row>
    <row r="20">
      <c r="A20" s="32">
        <v>7.0</v>
      </c>
      <c r="B20" s="32">
        <v>5.0</v>
      </c>
      <c r="C20" s="32">
        <v>5.0</v>
      </c>
      <c r="D20" s="32">
        <v>5.0</v>
      </c>
      <c r="E20" s="32">
        <v>5.0</v>
      </c>
      <c r="F20" s="32">
        <v>5.0</v>
      </c>
      <c r="G20" s="32">
        <v>5.0</v>
      </c>
      <c r="H20" s="32"/>
      <c r="I20" s="5"/>
      <c r="J20" s="33" t="s">
        <v>32</v>
      </c>
      <c r="K20" s="34"/>
      <c r="L20" s="35"/>
      <c r="M20" s="36"/>
      <c r="N20" s="5"/>
      <c r="O20" s="5"/>
      <c r="P20" s="5"/>
      <c r="Q20" s="5"/>
      <c r="R20" s="5"/>
      <c r="S20" s="5"/>
      <c r="T20" s="5"/>
      <c r="U20" s="5"/>
      <c r="V20" s="5"/>
      <c r="W20" s="5"/>
      <c r="X20" s="5"/>
      <c r="Y20" s="5"/>
      <c r="Z20" s="5"/>
    </row>
    <row r="21" ht="15.75" customHeight="1">
      <c r="A21" s="37">
        <v>8.0</v>
      </c>
      <c r="B21" s="37">
        <v>5.0</v>
      </c>
      <c r="C21" s="37">
        <v>5.0</v>
      </c>
      <c r="D21" s="37">
        <v>5.0</v>
      </c>
      <c r="E21" s="37">
        <v>5.0</v>
      </c>
      <c r="F21" s="37">
        <v>5.0</v>
      </c>
      <c r="G21" s="37">
        <v>5.0</v>
      </c>
      <c r="H21" s="37" t="s">
        <v>28</v>
      </c>
      <c r="I21" s="5"/>
      <c r="J21" s="33" t="s">
        <v>33</v>
      </c>
      <c r="K21" s="34"/>
      <c r="L21" s="35"/>
      <c r="M21" s="36"/>
      <c r="N21" s="5"/>
      <c r="O21" s="5"/>
      <c r="P21" s="5"/>
      <c r="Q21" s="5"/>
      <c r="R21" s="5"/>
      <c r="S21" s="5"/>
      <c r="T21" s="5"/>
      <c r="U21" s="5"/>
      <c r="V21" s="5"/>
      <c r="W21" s="5"/>
      <c r="X21" s="5"/>
      <c r="Y21" s="5"/>
      <c r="Z21" s="5"/>
    </row>
    <row r="22" ht="15.75" customHeight="1">
      <c r="A22" s="32">
        <v>9.0</v>
      </c>
      <c r="B22" s="32">
        <v>5.0</v>
      </c>
      <c r="C22" s="32">
        <v>5.0</v>
      </c>
      <c r="D22" s="32">
        <v>5.0</v>
      </c>
      <c r="E22" s="32">
        <v>5.0</v>
      </c>
      <c r="F22" s="32">
        <v>3.0</v>
      </c>
      <c r="G22" s="32">
        <v>5.0</v>
      </c>
      <c r="H22" s="32" t="s">
        <v>28</v>
      </c>
      <c r="I22" s="5"/>
      <c r="J22" s="33" t="s">
        <v>34</v>
      </c>
      <c r="K22" s="34"/>
      <c r="L22" s="35"/>
      <c r="M22" s="36"/>
      <c r="N22" s="5"/>
      <c r="O22" s="5"/>
      <c r="P22" s="5"/>
      <c r="Q22" s="5"/>
      <c r="R22" s="5"/>
      <c r="S22" s="5"/>
      <c r="T22" s="5"/>
      <c r="U22" s="5"/>
      <c r="V22" s="5"/>
      <c r="W22" s="5"/>
      <c r="X22" s="5"/>
      <c r="Y22" s="5"/>
      <c r="Z22" s="5"/>
    </row>
    <row r="23" ht="15.75" customHeight="1">
      <c r="A23" s="37">
        <v>10.0</v>
      </c>
      <c r="B23" s="37">
        <v>5.0</v>
      </c>
      <c r="C23" s="37">
        <v>5.0</v>
      </c>
      <c r="D23" s="37">
        <v>5.0</v>
      </c>
      <c r="E23" s="37">
        <v>5.0</v>
      </c>
      <c r="F23" s="37">
        <v>5.0</v>
      </c>
      <c r="G23" s="37">
        <v>5.0</v>
      </c>
      <c r="H23" s="37"/>
      <c r="I23" s="5"/>
      <c r="J23" s="33" t="s">
        <v>35</v>
      </c>
      <c r="K23" s="34"/>
      <c r="L23" s="35"/>
      <c r="M23" s="36"/>
      <c r="N23" s="5"/>
      <c r="O23" s="5"/>
      <c r="P23" s="5"/>
      <c r="Q23" s="5"/>
      <c r="R23" s="5"/>
      <c r="S23" s="5"/>
      <c r="T23" s="5"/>
      <c r="U23" s="5"/>
      <c r="V23" s="5"/>
      <c r="W23" s="5"/>
      <c r="X23" s="5"/>
      <c r="Y23" s="5"/>
      <c r="Z23" s="5"/>
    </row>
    <row r="24" ht="15.75" customHeight="1">
      <c r="A24" s="32">
        <v>11.0</v>
      </c>
      <c r="B24" s="32"/>
      <c r="C24" s="32"/>
      <c r="D24" s="32"/>
      <c r="E24" s="32"/>
      <c r="F24" s="32"/>
      <c r="G24" s="32"/>
      <c r="H24" s="32"/>
      <c r="I24" s="5"/>
      <c r="J24" s="33" t="s">
        <v>36</v>
      </c>
      <c r="K24" s="34"/>
      <c r="L24" s="35"/>
      <c r="M24" s="36"/>
      <c r="N24" s="5"/>
      <c r="O24" s="5"/>
      <c r="P24" s="5"/>
      <c r="Q24" s="5"/>
      <c r="R24" s="5"/>
      <c r="S24" s="5"/>
      <c r="T24" s="5"/>
      <c r="U24" s="5"/>
      <c r="V24" s="5"/>
      <c r="W24" s="5"/>
      <c r="X24" s="5"/>
      <c r="Y24" s="5"/>
      <c r="Z24" s="5"/>
    </row>
    <row r="25" ht="15.75" customHeight="1">
      <c r="A25" s="37">
        <v>12.0</v>
      </c>
      <c r="B25" s="37"/>
      <c r="C25" s="37"/>
      <c r="D25" s="37"/>
      <c r="E25" s="37"/>
      <c r="F25" s="37"/>
      <c r="G25" s="37"/>
      <c r="H25" s="37"/>
      <c r="I25" s="5"/>
      <c r="J25" s="33" t="s">
        <v>37</v>
      </c>
      <c r="K25" s="34"/>
      <c r="L25" s="35"/>
      <c r="M25" s="36"/>
      <c r="N25" s="5"/>
      <c r="O25" s="5"/>
      <c r="P25" s="5"/>
      <c r="Q25" s="5"/>
      <c r="R25" s="5"/>
      <c r="S25" s="5"/>
      <c r="T25" s="5"/>
      <c r="U25" s="5"/>
      <c r="V25" s="5"/>
      <c r="W25" s="5"/>
      <c r="X25" s="5"/>
      <c r="Y25" s="5"/>
      <c r="Z25" s="5"/>
    </row>
    <row r="26" ht="15.75" customHeight="1">
      <c r="A26" s="32">
        <v>13.0</v>
      </c>
      <c r="B26" s="32"/>
      <c r="C26" s="32"/>
      <c r="D26" s="32"/>
      <c r="E26" s="32"/>
      <c r="F26" s="32"/>
      <c r="G26" s="32"/>
      <c r="H26" s="32"/>
      <c r="I26" s="5"/>
      <c r="J26" s="5"/>
      <c r="K26" s="5"/>
      <c r="L26" s="5"/>
      <c r="M26" s="5"/>
      <c r="N26" s="5"/>
      <c r="O26" s="5"/>
      <c r="P26" s="5"/>
      <c r="Q26" s="5"/>
      <c r="R26" s="5"/>
      <c r="S26" s="5"/>
      <c r="T26" s="5"/>
      <c r="U26" s="5"/>
      <c r="V26" s="5"/>
      <c r="W26" s="5"/>
      <c r="X26" s="5"/>
      <c r="Y26" s="5"/>
      <c r="Z26" s="5"/>
    </row>
    <row r="27" ht="15.75" customHeight="1">
      <c r="A27" s="37">
        <v>14.0</v>
      </c>
      <c r="B27" s="37"/>
      <c r="C27" s="37"/>
      <c r="D27" s="37"/>
      <c r="E27" s="37"/>
      <c r="F27" s="37"/>
      <c r="G27" s="37"/>
      <c r="H27" s="37"/>
      <c r="I27" s="5"/>
      <c r="J27" s="5"/>
      <c r="K27" s="5"/>
      <c r="L27" s="5"/>
      <c r="M27" s="5"/>
      <c r="N27" s="5"/>
      <c r="O27" s="5"/>
      <c r="P27" s="5"/>
      <c r="Q27" s="5"/>
      <c r="R27" s="5"/>
      <c r="S27" s="5"/>
      <c r="T27" s="5"/>
      <c r="U27" s="5"/>
      <c r="V27" s="5"/>
      <c r="W27" s="5"/>
      <c r="X27" s="5"/>
      <c r="Y27" s="5"/>
      <c r="Z27" s="5"/>
    </row>
    <row r="28" ht="15.75" customHeight="1">
      <c r="A28" s="32">
        <v>15.0</v>
      </c>
      <c r="B28" s="32"/>
      <c r="C28" s="32"/>
      <c r="D28" s="32"/>
      <c r="E28" s="32"/>
      <c r="F28" s="32"/>
      <c r="G28" s="32"/>
      <c r="H28" s="32"/>
      <c r="I28" s="5"/>
      <c r="J28" s="5"/>
      <c r="K28" s="5"/>
      <c r="L28" s="5"/>
      <c r="M28" s="5"/>
      <c r="N28" s="5"/>
      <c r="O28" s="5"/>
      <c r="P28" s="5"/>
      <c r="Q28" s="5"/>
      <c r="R28" s="5"/>
      <c r="S28" s="5"/>
      <c r="T28" s="5"/>
      <c r="U28" s="5"/>
      <c r="V28" s="5"/>
      <c r="W28" s="5"/>
      <c r="X28" s="5"/>
      <c r="Y28" s="5"/>
      <c r="Z28" s="5"/>
    </row>
    <row r="29" ht="15.75" customHeight="1">
      <c r="A29" s="37">
        <v>16.0</v>
      </c>
      <c r="B29" s="37"/>
      <c r="C29" s="37"/>
      <c r="D29" s="37"/>
      <c r="E29" s="37"/>
      <c r="F29" s="37"/>
      <c r="G29" s="37"/>
      <c r="H29" s="37"/>
      <c r="I29" s="5"/>
      <c r="J29" s="5"/>
      <c r="K29" s="5"/>
      <c r="L29" s="5"/>
      <c r="M29" s="5"/>
      <c r="N29" s="5"/>
      <c r="O29" s="5"/>
      <c r="P29" s="5"/>
      <c r="Q29" s="5"/>
      <c r="R29" s="5"/>
      <c r="S29" s="5"/>
      <c r="T29" s="5"/>
      <c r="U29" s="5"/>
      <c r="V29" s="5"/>
      <c r="W29" s="5"/>
      <c r="X29" s="5"/>
      <c r="Y29" s="5"/>
      <c r="Z29" s="5"/>
    </row>
    <row r="30" ht="15.75" customHeight="1">
      <c r="A30" s="32">
        <v>17.0</v>
      </c>
      <c r="B30" s="32"/>
      <c r="C30" s="32"/>
      <c r="D30" s="32"/>
      <c r="E30" s="32"/>
      <c r="F30" s="32"/>
      <c r="G30" s="32"/>
      <c r="H30" s="32"/>
      <c r="I30" s="5"/>
      <c r="J30" s="5"/>
      <c r="K30" s="5"/>
      <c r="L30" s="5"/>
      <c r="M30" s="5"/>
      <c r="N30" s="5"/>
      <c r="O30" s="5"/>
      <c r="P30" s="5"/>
      <c r="Q30" s="5"/>
      <c r="R30" s="5"/>
      <c r="S30" s="5"/>
      <c r="T30" s="5"/>
      <c r="U30" s="5"/>
      <c r="V30" s="5"/>
      <c r="W30" s="5"/>
      <c r="X30" s="5"/>
      <c r="Y30" s="5"/>
      <c r="Z30" s="5"/>
    </row>
    <row r="31" ht="15.75" customHeight="1">
      <c r="A31" s="37">
        <v>18.0</v>
      </c>
      <c r="B31" s="37"/>
      <c r="C31" s="37"/>
      <c r="D31" s="37"/>
      <c r="E31" s="37"/>
      <c r="F31" s="37"/>
      <c r="G31" s="37"/>
      <c r="H31" s="37"/>
      <c r="I31" s="5"/>
      <c r="J31" s="5"/>
      <c r="K31" s="5"/>
      <c r="L31" s="5"/>
      <c r="M31" s="5"/>
      <c r="N31" s="5"/>
      <c r="O31" s="5"/>
      <c r="P31" s="5"/>
      <c r="Q31" s="5"/>
      <c r="R31" s="5"/>
      <c r="S31" s="5"/>
      <c r="T31" s="5"/>
      <c r="U31" s="5"/>
      <c r="V31" s="5"/>
      <c r="W31" s="5"/>
      <c r="X31" s="5"/>
      <c r="Y31" s="5"/>
      <c r="Z31" s="5"/>
    </row>
    <row r="32" ht="15.75" customHeight="1">
      <c r="A32" s="32">
        <v>19.0</v>
      </c>
      <c r="B32" s="32"/>
      <c r="C32" s="32"/>
      <c r="D32" s="32"/>
      <c r="E32" s="32"/>
      <c r="F32" s="32"/>
      <c r="G32" s="32"/>
      <c r="H32" s="32"/>
      <c r="I32" s="5"/>
      <c r="J32" s="5"/>
      <c r="K32" s="5"/>
      <c r="L32" s="5"/>
      <c r="M32" s="5"/>
      <c r="N32" s="5"/>
      <c r="O32" s="5"/>
      <c r="P32" s="5"/>
      <c r="Q32" s="5"/>
      <c r="R32" s="5"/>
      <c r="S32" s="5"/>
      <c r="T32" s="5"/>
      <c r="U32" s="5"/>
      <c r="V32" s="5"/>
      <c r="W32" s="5"/>
      <c r="X32" s="5"/>
      <c r="Y32" s="5"/>
      <c r="Z32" s="5"/>
    </row>
    <row r="33" ht="15.75" customHeight="1">
      <c r="A33" s="37">
        <v>20.0</v>
      </c>
      <c r="B33" s="37"/>
      <c r="C33" s="37"/>
      <c r="D33" s="37"/>
      <c r="E33" s="37"/>
      <c r="F33" s="37"/>
      <c r="G33" s="37"/>
      <c r="H33" s="37"/>
      <c r="I33" s="5"/>
      <c r="J33" s="5"/>
      <c r="K33" s="5"/>
      <c r="L33" s="5"/>
      <c r="M33" s="5"/>
      <c r="N33" s="5"/>
      <c r="O33" s="5"/>
      <c r="P33" s="5"/>
      <c r="Q33" s="5"/>
      <c r="R33" s="5"/>
      <c r="S33" s="5"/>
      <c r="T33" s="5"/>
      <c r="U33" s="5"/>
      <c r="V33" s="5"/>
      <c r="W33" s="5"/>
      <c r="X33" s="5"/>
      <c r="Y33" s="5"/>
      <c r="Z33" s="5"/>
    </row>
    <row r="34" ht="15.75" customHeight="1">
      <c r="A34" s="32">
        <v>21.0</v>
      </c>
      <c r="B34" s="32"/>
      <c r="C34" s="32"/>
      <c r="D34" s="32"/>
      <c r="E34" s="32"/>
      <c r="F34" s="32"/>
      <c r="G34" s="32"/>
      <c r="H34" s="32"/>
      <c r="I34" s="5"/>
      <c r="J34" s="5"/>
      <c r="K34" s="5"/>
      <c r="L34" s="5"/>
      <c r="M34" s="5"/>
      <c r="N34" s="5"/>
      <c r="O34" s="5"/>
      <c r="P34" s="5"/>
      <c r="Q34" s="5"/>
      <c r="R34" s="5"/>
      <c r="S34" s="5"/>
      <c r="T34" s="5"/>
      <c r="U34" s="5"/>
      <c r="V34" s="5"/>
      <c r="W34" s="5"/>
      <c r="X34" s="5"/>
      <c r="Y34" s="5"/>
      <c r="Z34" s="5"/>
    </row>
    <row r="35" ht="15.75" customHeight="1">
      <c r="A35" s="5"/>
      <c r="B35" s="38"/>
      <c r="C35" s="38"/>
      <c r="D35" s="38"/>
      <c r="E35" s="38"/>
      <c r="F35" s="38"/>
      <c r="G35" s="38"/>
      <c r="H35" s="5"/>
      <c r="I35" s="5"/>
      <c r="J35" s="5"/>
      <c r="K35" s="5"/>
      <c r="L35" s="5"/>
      <c r="M35" s="5"/>
      <c r="N35" s="5"/>
      <c r="O35" s="5"/>
      <c r="P35" s="5"/>
      <c r="Q35" s="5"/>
      <c r="R35" s="5"/>
      <c r="S35" s="5"/>
      <c r="T35" s="5"/>
      <c r="U35" s="5"/>
      <c r="V35" s="5"/>
      <c r="W35" s="5"/>
      <c r="X35" s="5"/>
      <c r="Y35" s="5"/>
      <c r="Z35" s="5"/>
    </row>
    <row r="36" ht="15.75" customHeight="1">
      <c r="A36" s="39" t="s">
        <v>38</v>
      </c>
      <c r="B36" s="40">
        <f t="shared" ref="B36:G36" si="1">IF(ISERROR(AVERAGE(B14:B34)),0,(AVERAGE(B14:B34)))</f>
        <v>4.9</v>
      </c>
      <c r="C36" s="40">
        <f t="shared" si="1"/>
        <v>5</v>
      </c>
      <c r="D36" s="40">
        <f t="shared" si="1"/>
        <v>5</v>
      </c>
      <c r="E36" s="40">
        <f t="shared" si="1"/>
        <v>5</v>
      </c>
      <c r="F36" s="40">
        <f t="shared" si="1"/>
        <v>4.5</v>
      </c>
      <c r="G36" s="40">
        <f t="shared" si="1"/>
        <v>4.9</v>
      </c>
      <c r="H36" s="41"/>
      <c r="I36" s="41"/>
      <c r="J36" s="41"/>
      <c r="K36" s="41"/>
      <c r="L36" s="41"/>
      <c r="M36" s="41"/>
      <c r="N36" s="41"/>
      <c r="O36" s="41"/>
      <c r="P36" s="41"/>
      <c r="Q36" s="41"/>
      <c r="R36" s="41"/>
      <c r="S36" s="41"/>
      <c r="T36" s="41"/>
      <c r="U36" s="41"/>
      <c r="V36" s="41"/>
      <c r="W36" s="41"/>
      <c r="X36" s="41"/>
      <c r="Y36" s="41"/>
      <c r="Z36" s="41"/>
    </row>
    <row r="37" ht="15.75" customHeight="1">
      <c r="A37" s="39" t="s">
        <v>39</v>
      </c>
      <c r="B37" s="40">
        <f t="shared" ref="B37:G37" si="2">IF(ISERROR(STDEVA(B14:B34)),0,(STDEVA(B14:B34)))</f>
        <v>0.316227766</v>
      </c>
      <c r="C37" s="40">
        <f t="shared" si="2"/>
        <v>0</v>
      </c>
      <c r="D37" s="40">
        <f t="shared" si="2"/>
        <v>0</v>
      </c>
      <c r="E37" s="40">
        <f t="shared" si="2"/>
        <v>0</v>
      </c>
      <c r="F37" s="40">
        <f t="shared" si="2"/>
        <v>0.8498365856</v>
      </c>
      <c r="G37" s="40">
        <f t="shared" si="2"/>
        <v>0.316227766</v>
      </c>
      <c r="H37" s="41"/>
      <c r="I37" s="41"/>
      <c r="J37" s="41"/>
      <c r="K37" s="41"/>
      <c r="L37" s="41"/>
      <c r="M37" s="41"/>
      <c r="N37" s="41"/>
      <c r="O37" s="41"/>
      <c r="P37" s="41"/>
      <c r="Q37" s="41"/>
      <c r="R37" s="41"/>
      <c r="S37" s="41"/>
      <c r="T37" s="41"/>
      <c r="U37" s="41"/>
      <c r="V37" s="41"/>
      <c r="W37" s="41"/>
      <c r="X37" s="41"/>
      <c r="Y37" s="41"/>
      <c r="Z37" s="41"/>
    </row>
    <row r="38" ht="15.75" customHeight="1">
      <c r="A38" s="41"/>
      <c r="B38" s="41"/>
      <c r="C38" s="41"/>
      <c r="D38" s="41"/>
      <c r="E38" s="41"/>
      <c r="F38" s="41"/>
      <c r="G38" s="41"/>
      <c r="H38" s="41"/>
      <c r="I38" s="41"/>
      <c r="J38" s="41"/>
      <c r="K38" s="41"/>
      <c r="L38" s="41"/>
      <c r="M38" s="41"/>
      <c r="N38" s="41"/>
      <c r="O38" s="41"/>
      <c r="P38" s="41"/>
      <c r="Q38" s="41"/>
      <c r="R38" s="41"/>
      <c r="S38" s="41"/>
      <c r="T38" s="41"/>
      <c r="U38" s="41"/>
      <c r="V38" s="41"/>
      <c r="W38" s="41"/>
      <c r="X38" s="41"/>
      <c r="Y38" s="41"/>
      <c r="Z38" s="41"/>
    </row>
    <row r="39" ht="15.75" customHeight="1">
      <c r="A39" s="42" t="s">
        <v>40</v>
      </c>
      <c r="B39" s="43" t="s">
        <v>14</v>
      </c>
      <c r="C39" s="43" t="s">
        <v>15</v>
      </c>
      <c r="D39" s="43" t="s">
        <v>16</v>
      </c>
      <c r="E39" s="43" t="s">
        <v>17</v>
      </c>
      <c r="F39" s="43" t="s">
        <v>18</v>
      </c>
      <c r="G39" s="43" t="s">
        <v>19</v>
      </c>
      <c r="H39" s="44" t="s">
        <v>38</v>
      </c>
      <c r="I39" s="41"/>
      <c r="J39" s="41"/>
      <c r="K39" s="41"/>
      <c r="L39" s="41"/>
      <c r="M39" s="41"/>
      <c r="N39" s="41"/>
      <c r="O39" s="41"/>
      <c r="P39" s="41"/>
      <c r="Q39" s="41"/>
      <c r="R39" s="41"/>
      <c r="S39" s="41"/>
      <c r="T39" s="41"/>
      <c r="U39" s="41"/>
      <c r="V39" s="41"/>
      <c r="W39" s="41"/>
      <c r="X39" s="41"/>
      <c r="Y39" s="41"/>
      <c r="Z39" s="41"/>
    </row>
    <row r="40" ht="15.75" customHeight="1">
      <c r="A40" s="45" t="s">
        <v>41</v>
      </c>
      <c r="B40" s="46">
        <f t="shared" ref="B40:G40" si="3">COUNTIF(B14:B34, "1")</f>
        <v>0</v>
      </c>
      <c r="C40" s="46">
        <f t="shared" si="3"/>
        <v>0</v>
      </c>
      <c r="D40" s="46">
        <f t="shared" si="3"/>
        <v>0</v>
      </c>
      <c r="E40" s="46">
        <f t="shared" si="3"/>
        <v>0</v>
      </c>
      <c r="F40" s="46">
        <f t="shared" si="3"/>
        <v>0</v>
      </c>
      <c r="G40" s="46">
        <f t="shared" si="3"/>
        <v>0</v>
      </c>
      <c r="H40" s="40">
        <f t="shared" ref="H40:H44" si="5">AVERAGE(B40:G40)</f>
        <v>0</v>
      </c>
      <c r="I40" s="41"/>
      <c r="J40" s="41"/>
      <c r="K40" s="41"/>
      <c r="L40" s="41"/>
      <c r="M40" s="41"/>
      <c r="N40" s="41"/>
      <c r="O40" s="41"/>
      <c r="P40" s="41"/>
      <c r="Q40" s="41"/>
      <c r="R40" s="41"/>
      <c r="S40" s="41"/>
      <c r="T40" s="41"/>
      <c r="U40" s="41"/>
      <c r="V40" s="41"/>
      <c r="W40" s="41"/>
      <c r="X40" s="41"/>
      <c r="Y40" s="41"/>
      <c r="Z40" s="41"/>
    </row>
    <row r="41" ht="15.75" customHeight="1">
      <c r="A41" s="45" t="s">
        <v>42</v>
      </c>
      <c r="B41" s="46">
        <f t="shared" ref="B41:G41" si="4">COUNTIF(B14:B34, "2")</f>
        <v>0</v>
      </c>
      <c r="C41" s="46">
        <f t="shared" si="4"/>
        <v>0</v>
      </c>
      <c r="D41" s="46">
        <f t="shared" si="4"/>
        <v>0</v>
      </c>
      <c r="E41" s="46">
        <f t="shared" si="4"/>
        <v>0</v>
      </c>
      <c r="F41" s="46">
        <f t="shared" si="4"/>
        <v>0</v>
      </c>
      <c r="G41" s="46">
        <f t="shared" si="4"/>
        <v>0</v>
      </c>
      <c r="H41" s="40">
        <f t="shared" si="5"/>
        <v>0</v>
      </c>
      <c r="I41" s="41"/>
      <c r="J41" s="41"/>
      <c r="K41" s="41"/>
      <c r="L41" s="41"/>
      <c r="M41" s="41"/>
      <c r="N41" s="41"/>
      <c r="O41" s="41"/>
      <c r="P41" s="41"/>
      <c r="Q41" s="41"/>
      <c r="R41" s="41"/>
      <c r="S41" s="41"/>
      <c r="T41" s="41"/>
      <c r="U41" s="41"/>
      <c r="V41" s="41"/>
      <c r="W41" s="41"/>
      <c r="X41" s="41"/>
      <c r="Y41" s="41"/>
      <c r="Z41" s="41"/>
    </row>
    <row r="42" ht="15.75" customHeight="1">
      <c r="A42" s="45" t="s">
        <v>43</v>
      </c>
      <c r="B42" s="46">
        <f t="shared" ref="B42:G42" si="6">COUNTIF(B14:B34, "3")</f>
        <v>0</v>
      </c>
      <c r="C42" s="46">
        <f t="shared" si="6"/>
        <v>0</v>
      </c>
      <c r="D42" s="46">
        <f t="shared" si="6"/>
        <v>0</v>
      </c>
      <c r="E42" s="46">
        <f t="shared" si="6"/>
        <v>0</v>
      </c>
      <c r="F42" s="46">
        <f t="shared" si="6"/>
        <v>2</v>
      </c>
      <c r="G42" s="46">
        <f t="shared" si="6"/>
        <v>0</v>
      </c>
      <c r="H42" s="40">
        <f t="shared" si="5"/>
        <v>0.3333333333</v>
      </c>
      <c r="I42" s="41"/>
      <c r="J42" s="41"/>
      <c r="K42" s="41"/>
      <c r="L42" s="41"/>
      <c r="M42" s="41"/>
      <c r="N42" s="41"/>
      <c r="O42" s="41"/>
      <c r="P42" s="41"/>
      <c r="Q42" s="41"/>
      <c r="R42" s="41"/>
      <c r="S42" s="41"/>
      <c r="T42" s="41"/>
      <c r="U42" s="41"/>
      <c r="V42" s="41"/>
      <c r="W42" s="41"/>
      <c r="X42" s="41"/>
      <c r="Y42" s="41"/>
      <c r="Z42" s="41"/>
    </row>
    <row r="43" ht="15.75" customHeight="1">
      <c r="A43" s="45" t="s">
        <v>44</v>
      </c>
      <c r="B43" s="46">
        <f t="shared" ref="B43:G43" si="7">COUNTIF(B14:B34, "4")</f>
        <v>1</v>
      </c>
      <c r="C43" s="46">
        <f t="shared" si="7"/>
        <v>0</v>
      </c>
      <c r="D43" s="46">
        <f t="shared" si="7"/>
        <v>0</v>
      </c>
      <c r="E43" s="46">
        <f t="shared" si="7"/>
        <v>0</v>
      </c>
      <c r="F43" s="46">
        <f t="shared" si="7"/>
        <v>1</v>
      </c>
      <c r="G43" s="46">
        <f t="shared" si="7"/>
        <v>1</v>
      </c>
      <c r="H43" s="40">
        <f t="shared" si="5"/>
        <v>0.5</v>
      </c>
      <c r="I43" s="41"/>
      <c r="J43" s="41"/>
      <c r="K43" s="41"/>
      <c r="L43" s="41"/>
      <c r="M43" s="41"/>
      <c r="N43" s="41"/>
      <c r="O43" s="41"/>
      <c r="P43" s="41"/>
      <c r="Q43" s="41"/>
      <c r="R43" s="41"/>
      <c r="S43" s="41"/>
      <c r="T43" s="41"/>
      <c r="U43" s="41"/>
      <c r="V43" s="41"/>
      <c r="W43" s="41"/>
      <c r="X43" s="41"/>
      <c r="Y43" s="41"/>
      <c r="Z43" s="41"/>
    </row>
    <row r="44" ht="15.75" customHeight="1">
      <c r="A44" s="45" t="s">
        <v>45</v>
      </c>
      <c r="B44" s="46">
        <f t="shared" ref="B44:G44" si="8">COUNTIF(B14:B34, "5")</f>
        <v>9</v>
      </c>
      <c r="C44" s="46">
        <f t="shared" si="8"/>
        <v>10</v>
      </c>
      <c r="D44" s="46">
        <f t="shared" si="8"/>
        <v>10</v>
      </c>
      <c r="E44" s="46">
        <f t="shared" si="8"/>
        <v>10</v>
      </c>
      <c r="F44" s="46">
        <f t="shared" si="8"/>
        <v>7</v>
      </c>
      <c r="G44" s="46">
        <f t="shared" si="8"/>
        <v>9</v>
      </c>
      <c r="H44" s="40">
        <f t="shared" si="5"/>
        <v>9.166666667</v>
      </c>
      <c r="I44" s="41"/>
      <c r="J44" s="41"/>
      <c r="K44" s="41"/>
      <c r="L44" s="41"/>
      <c r="M44" s="41"/>
      <c r="N44" s="41"/>
      <c r="O44" s="41"/>
      <c r="P44" s="41"/>
      <c r="Q44" s="41"/>
      <c r="R44" s="41"/>
      <c r="S44" s="41"/>
      <c r="T44" s="41"/>
      <c r="U44" s="41"/>
      <c r="V44" s="41"/>
      <c r="W44" s="41"/>
      <c r="X44" s="41"/>
      <c r="Y44" s="41"/>
      <c r="Z44" s="41"/>
    </row>
    <row r="45" ht="15.75" customHeight="1">
      <c r="A45" s="45" t="s">
        <v>46</v>
      </c>
      <c r="B45" s="40">
        <f t="shared" ref="B45:G45" si="9">SUM(B40:B44)</f>
        <v>10</v>
      </c>
      <c r="C45" s="40">
        <f t="shared" si="9"/>
        <v>10</v>
      </c>
      <c r="D45" s="40">
        <f t="shared" si="9"/>
        <v>10</v>
      </c>
      <c r="E45" s="40">
        <f t="shared" si="9"/>
        <v>10</v>
      </c>
      <c r="F45" s="40">
        <f t="shared" si="9"/>
        <v>10</v>
      </c>
      <c r="G45" s="40">
        <f t="shared" si="9"/>
        <v>10</v>
      </c>
      <c r="H45" s="41"/>
      <c r="I45" s="41"/>
      <c r="J45" s="41"/>
      <c r="K45" s="41"/>
      <c r="L45" s="41"/>
      <c r="M45" s="41"/>
      <c r="N45" s="41"/>
      <c r="O45" s="41"/>
      <c r="P45" s="41"/>
      <c r="Q45" s="41"/>
      <c r="R45" s="41"/>
      <c r="S45" s="41"/>
      <c r="T45" s="41"/>
      <c r="U45" s="41"/>
      <c r="V45" s="41"/>
      <c r="W45" s="41"/>
      <c r="X45" s="41"/>
      <c r="Y45" s="41"/>
      <c r="Z45" s="41"/>
    </row>
    <row r="46" ht="15.75" customHeight="1">
      <c r="A46" s="47"/>
      <c r="B46" s="48"/>
      <c r="C46" s="48"/>
      <c r="D46" s="48"/>
      <c r="E46" s="48"/>
      <c r="F46" s="48"/>
      <c r="G46" s="48"/>
      <c r="H46" s="41"/>
      <c r="I46" s="41"/>
      <c r="J46" s="41"/>
      <c r="K46" s="41"/>
      <c r="L46" s="41"/>
      <c r="M46" s="41"/>
      <c r="N46" s="41"/>
      <c r="O46" s="41"/>
      <c r="P46" s="41"/>
      <c r="Q46" s="41"/>
      <c r="R46" s="41"/>
      <c r="S46" s="41"/>
      <c r="T46" s="41"/>
      <c r="U46" s="41"/>
      <c r="V46" s="41"/>
      <c r="W46" s="41"/>
      <c r="X46" s="41"/>
      <c r="Y46" s="41"/>
      <c r="Z46" s="41"/>
    </row>
    <row r="47" ht="15.75" customHeight="1">
      <c r="A47" s="47"/>
      <c r="B47" s="48"/>
      <c r="C47" s="48"/>
      <c r="D47" s="48"/>
      <c r="E47" s="48"/>
      <c r="F47" s="48"/>
      <c r="G47" s="48"/>
      <c r="H47" s="41"/>
      <c r="I47" s="41"/>
      <c r="J47" s="41"/>
      <c r="K47" s="41"/>
      <c r="L47" s="41"/>
      <c r="M47" s="41"/>
      <c r="N47" s="41"/>
      <c r="O47" s="41"/>
      <c r="P47" s="41"/>
      <c r="Q47" s="41"/>
      <c r="R47" s="41"/>
      <c r="S47" s="41"/>
      <c r="T47" s="41"/>
      <c r="U47" s="41"/>
      <c r="V47" s="41"/>
      <c r="W47" s="41"/>
      <c r="X47" s="41"/>
      <c r="Y47" s="41"/>
      <c r="Z47" s="41"/>
    </row>
    <row r="48" ht="15.75" customHeight="1">
      <c r="A48" s="42" t="s">
        <v>40</v>
      </c>
      <c r="B48" s="43" t="s">
        <v>14</v>
      </c>
      <c r="C48" s="43" t="s">
        <v>15</v>
      </c>
      <c r="D48" s="43" t="s">
        <v>16</v>
      </c>
      <c r="E48" s="43" t="s">
        <v>17</v>
      </c>
      <c r="F48" s="43" t="s">
        <v>18</v>
      </c>
      <c r="G48" s="43" t="s">
        <v>19</v>
      </c>
      <c r="H48" s="44" t="s">
        <v>38</v>
      </c>
      <c r="I48" s="41"/>
      <c r="J48" s="41"/>
      <c r="K48" s="41"/>
      <c r="L48" s="41"/>
      <c r="M48" s="41"/>
      <c r="N48" s="41"/>
      <c r="O48" s="41"/>
      <c r="P48" s="41"/>
      <c r="Q48" s="41"/>
      <c r="R48" s="41"/>
      <c r="S48" s="41"/>
      <c r="T48" s="41"/>
      <c r="U48" s="41"/>
      <c r="V48" s="41"/>
      <c r="W48" s="41"/>
      <c r="X48" s="41"/>
      <c r="Y48" s="41"/>
      <c r="Z48" s="41"/>
    </row>
    <row r="49" ht="15.75" customHeight="1">
      <c r="A49" s="45" t="s">
        <v>41</v>
      </c>
      <c r="B49" s="46">
        <f t="shared" ref="B49:G49" si="10">1*B59</f>
        <v>0</v>
      </c>
      <c r="C49" s="46">
        <f t="shared" si="10"/>
        <v>0</v>
      </c>
      <c r="D49" s="46">
        <f t="shared" si="10"/>
        <v>0</v>
      </c>
      <c r="E49" s="46">
        <f t="shared" si="10"/>
        <v>0</v>
      </c>
      <c r="F49" s="46">
        <f t="shared" si="10"/>
        <v>0</v>
      </c>
      <c r="G49" s="46">
        <f t="shared" si="10"/>
        <v>0</v>
      </c>
      <c r="H49" s="40">
        <f t="shared" ref="H49:H53" si="12">AVERAGE(B49:G49)</f>
        <v>0</v>
      </c>
      <c r="I49" s="41"/>
      <c r="J49" s="41"/>
      <c r="K49" s="41"/>
      <c r="L49" s="41"/>
      <c r="M49" s="41"/>
      <c r="N49" s="41"/>
      <c r="O49" s="41"/>
      <c r="P49" s="41"/>
      <c r="Q49" s="41"/>
      <c r="R49" s="41"/>
      <c r="S49" s="41"/>
      <c r="T49" s="41"/>
      <c r="U49" s="41"/>
      <c r="V49" s="41"/>
      <c r="W49" s="41"/>
      <c r="X49" s="41"/>
      <c r="Y49" s="41"/>
      <c r="Z49" s="41"/>
    </row>
    <row r="50" ht="15.75" customHeight="1">
      <c r="A50" s="45" t="s">
        <v>42</v>
      </c>
      <c r="B50" s="46">
        <f t="shared" ref="B50:G50" si="11">2*B60</f>
        <v>0</v>
      </c>
      <c r="C50" s="46">
        <f t="shared" si="11"/>
        <v>0</v>
      </c>
      <c r="D50" s="46">
        <f t="shared" si="11"/>
        <v>0</v>
      </c>
      <c r="E50" s="46">
        <f t="shared" si="11"/>
        <v>0</v>
      </c>
      <c r="F50" s="46">
        <f t="shared" si="11"/>
        <v>0</v>
      </c>
      <c r="G50" s="46">
        <f t="shared" si="11"/>
        <v>0</v>
      </c>
      <c r="H50" s="40">
        <f t="shared" si="12"/>
        <v>0</v>
      </c>
      <c r="I50" s="41"/>
      <c r="J50" s="41"/>
      <c r="K50" s="41"/>
      <c r="L50" s="41"/>
      <c r="M50" s="41"/>
      <c r="N50" s="41"/>
      <c r="O50" s="41"/>
      <c r="P50" s="41"/>
      <c r="Q50" s="41"/>
      <c r="R50" s="41"/>
      <c r="S50" s="41"/>
      <c r="T50" s="41"/>
      <c r="U50" s="41"/>
      <c r="V50" s="41"/>
      <c r="W50" s="41"/>
      <c r="X50" s="41"/>
      <c r="Y50" s="41"/>
      <c r="Z50" s="41"/>
    </row>
    <row r="51" ht="15.75" customHeight="1">
      <c r="A51" s="45" t="s">
        <v>43</v>
      </c>
      <c r="B51" s="46">
        <f t="shared" ref="B51:G51" si="13">3*B61</f>
        <v>0</v>
      </c>
      <c r="C51" s="46">
        <f t="shared" si="13"/>
        <v>0</v>
      </c>
      <c r="D51" s="46">
        <f t="shared" si="13"/>
        <v>0</v>
      </c>
      <c r="E51" s="46">
        <f t="shared" si="13"/>
        <v>0</v>
      </c>
      <c r="F51" s="46">
        <f t="shared" si="13"/>
        <v>0.6</v>
      </c>
      <c r="G51" s="46">
        <f t="shared" si="13"/>
        <v>0</v>
      </c>
      <c r="H51" s="40">
        <f t="shared" si="12"/>
        <v>0.1</v>
      </c>
      <c r="I51" s="41"/>
      <c r="J51" s="41"/>
      <c r="K51" s="41"/>
      <c r="L51" s="41"/>
      <c r="M51" s="41"/>
      <c r="N51" s="41"/>
      <c r="O51" s="41"/>
      <c r="P51" s="41"/>
      <c r="Q51" s="41"/>
      <c r="R51" s="41"/>
      <c r="S51" s="41"/>
      <c r="T51" s="41"/>
      <c r="U51" s="41"/>
      <c r="V51" s="41"/>
      <c r="W51" s="41"/>
      <c r="X51" s="41"/>
      <c r="Y51" s="41"/>
      <c r="Z51" s="41"/>
    </row>
    <row r="52" ht="15.75" customHeight="1">
      <c r="A52" s="45" t="s">
        <v>44</v>
      </c>
      <c r="B52" s="46">
        <f t="shared" ref="B52:G52" si="14">4*B62</f>
        <v>0.4</v>
      </c>
      <c r="C52" s="46">
        <f t="shared" si="14"/>
        <v>0</v>
      </c>
      <c r="D52" s="46">
        <f t="shared" si="14"/>
        <v>0</v>
      </c>
      <c r="E52" s="46">
        <f t="shared" si="14"/>
        <v>0</v>
      </c>
      <c r="F52" s="46">
        <f t="shared" si="14"/>
        <v>0.4</v>
      </c>
      <c r="G52" s="46">
        <f t="shared" si="14"/>
        <v>0.4</v>
      </c>
      <c r="H52" s="40">
        <f t="shared" si="12"/>
        <v>0.2</v>
      </c>
      <c r="I52" s="41"/>
      <c r="J52" s="41"/>
      <c r="K52" s="41"/>
      <c r="L52" s="41"/>
      <c r="M52" s="41"/>
      <c r="N52" s="41"/>
      <c r="O52" s="41"/>
      <c r="P52" s="41"/>
      <c r="Q52" s="41"/>
      <c r="R52" s="41"/>
      <c r="S52" s="41"/>
      <c r="T52" s="41"/>
      <c r="U52" s="41"/>
      <c r="V52" s="41"/>
      <c r="W52" s="41"/>
      <c r="X52" s="41"/>
      <c r="Y52" s="41"/>
      <c r="Z52" s="41"/>
    </row>
    <row r="53" ht="15.75" customHeight="1">
      <c r="A53" s="45" t="s">
        <v>45</v>
      </c>
      <c r="B53" s="46">
        <f t="shared" ref="B53:G53" si="15">5*B63</f>
        <v>4.5</v>
      </c>
      <c r="C53" s="46">
        <f t="shared" si="15"/>
        <v>5</v>
      </c>
      <c r="D53" s="46">
        <f t="shared" si="15"/>
        <v>5</v>
      </c>
      <c r="E53" s="46">
        <f t="shared" si="15"/>
        <v>5</v>
      </c>
      <c r="F53" s="46">
        <f t="shared" si="15"/>
        <v>3.5</v>
      </c>
      <c r="G53" s="46">
        <f t="shared" si="15"/>
        <v>4.5</v>
      </c>
      <c r="H53" s="40">
        <f t="shared" si="12"/>
        <v>4.583333333</v>
      </c>
      <c r="I53" s="41"/>
      <c r="J53" s="41"/>
      <c r="K53" s="41"/>
      <c r="L53" s="41"/>
      <c r="M53" s="41"/>
      <c r="N53" s="41"/>
      <c r="O53" s="41"/>
      <c r="P53" s="41"/>
      <c r="Q53" s="41"/>
      <c r="R53" s="41"/>
      <c r="S53" s="41"/>
      <c r="T53" s="41"/>
      <c r="U53" s="41"/>
      <c r="V53" s="41"/>
      <c r="W53" s="41"/>
      <c r="X53" s="41"/>
      <c r="Y53" s="41"/>
      <c r="Z53" s="41"/>
    </row>
    <row r="54" ht="15.75" customHeight="1">
      <c r="A54" s="45" t="s">
        <v>46</v>
      </c>
      <c r="B54" s="46">
        <f t="shared" ref="B54:H54" si="16">SUM(B49:B53)</f>
        <v>4.9</v>
      </c>
      <c r="C54" s="46">
        <f t="shared" si="16"/>
        <v>5</v>
      </c>
      <c r="D54" s="46">
        <f t="shared" si="16"/>
        <v>5</v>
      </c>
      <c r="E54" s="46">
        <f t="shared" si="16"/>
        <v>5</v>
      </c>
      <c r="F54" s="46">
        <f t="shared" si="16"/>
        <v>4.5</v>
      </c>
      <c r="G54" s="46">
        <f t="shared" si="16"/>
        <v>4.9</v>
      </c>
      <c r="H54" s="46">
        <f t="shared" si="16"/>
        <v>4.883333333</v>
      </c>
      <c r="I54" s="41"/>
      <c r="J54" s="41"/>
      <c r="K54" s="41"/>
      <c r="L54" s="41"/>
      <c r="M54" s="41"/>
      <c r="N54" s="41"/>
      <c r="O54" s="41"/>
      <c r="P54" s="41"/>
      <c r="Q54" s="41"/>
      <c r="R54" s="41"/>
      <c r="S54" s="41"/>
      <c r="T54" s="41"/>
      <c r="U54" s="41"/>
      <c r="V54" s="41"/>
      <c r="W54" s="41"/>
      <c r="X54" s="41"/>
      <c r="Y54" s="41"/>
      <c r="Z54" s="41"/>
    </row>
    <row r="55" ht="15.75" customHeight="1">
      <c r="A55" s="45" t="s">
        <v>39</v>
      </c>
      <c r="B55" s="40">
        <f t="shared" ref="B55:G55" si="17">IF(ISERROR(STDEVA(B14:B34)),0,(STDEVA(B14:B34)))</f>
        <v>0.316227766</v>
      </c>
      <c r="C55" s="40">
        <f t="shared" si="17"/>
        <v>0</v>
      </c>
      <c r="D55" s="40">
        <f t="shared" si="17"/>
        <v>0</v>
      </c>
      <c r="E55" s="40">
        <f t="shared" si="17"/>
        <v>0</v>
      </c>
      <c r="F55" s="40">
        <f t="shared" si="17"/>
        <v>0.8498365856</v>
      </c>
      <c r="G55" s="40">
        <f t="shared" si="17"/>
        <v>0.316227766</v>
      </c>
      <c r="H55" s="41"/>
      <c r="I55" s="41"/>
      <c r="J55" s="41"/>
      <c r="K55" s="41"/>
      <c r="L55" s="41"/>
      <c r="M55" s="41"/>
      <c r="N55" s="41"/>
      <c r="O55" s="41"/>
      <c r="P55" s="41"/>
      <c r="Q55" s="41"/>
      <c r="R55" s="41"/>
      <c r="S55" s="41"/>
      <c r="T55" s="41"/>
      <c r="U55" s="41"/>
      <c r="V55" s="41"/>
      <c r="W55" s="41"/>
      <c r="X55" s="41"/>
      <c r="Y55" s="41"/>
      <c r="Z55" s="41"/>
    </row>
    <row r="56" ht="15.75" customHeight="1">
      <c r="A56" s="49"/>
      <c r="B56" s="50"/>
      <c r="C56" s="50"/>
      <c r="D56" s="50"/>
      <c r="E56" s="50"/>
      <c r="F56" s="50"/>
      <c r="G56" s="50"/>
      <c r="H56" s="5"/>
      <c r="I56" s="5"/>
      <c r="J56" s="5"/>
      <c r="K56" s="5"/>
      <c r="L56" s="5"/>
      <c r="M56" s="5"/>
      <c r="N56" s="5"/>
      <c r="O56" s="5"/>
      <c r="P56" s="5"/>
      <c r="Q56" s="5"/>
      <c r="R56" s="5"/>
      <c r="S56" s="5"/>
      <c r="T56" s="5"/>
      <c r="U56" s="5"/>
      <c r="V56" s="5"/>
      <c r="W56" s="5"/>
      <c r="X56" s="5"/>
      <c r="Y56" s="5"/>
      <c r="Z56" s="5"/>
    </row>
    <row r="57" ht="15.75" customHeight="1">
      <c r="A57" s="51" t="s">
        <v>47</v>
      </c>
      <c r="B57" s="26"/>
      <c r="C57" s="26"/>
      <c r="D57" s="26"/>
      <c r="E57" s="26"/>
      <c r="F57" s="26"/>
      <c r="G57" s="26"/>
      <c r="H57" s="7"/>
      <c r="I57" s="5"/>
      <c r="J57" s="5"/>
      <c r="K57" s="52" t="s">
        <v>48</v>
      </c>
      <c r="L57" s="53" t="s">
        <v>49</v>
      </c>
      <c r="M57" s="5"/>
      <c r="N57" s="5"/>
      <c r="O57" s="5"/>
      <c r="P57" s="5"/>
      <c r="Q57" s="5"/>
      <c r="R57" s="5"/>
      <c r="S57" s="5"/>
      <c r="T57" s="5"/>
      <c r="U57" s="5"/>
      <c r="V57" s="5"/>
      <c r="W57" s="5"/>
      <c r="X57" s="5"/>
      <c r="Y57" s="5"/>
      <c r="Z57" s="5"/>
    </row>
    <row r="58">
      <c r="A58" s="54" t="s">
        <v>40</v>
      </c>
      <c r="B58" s="55" t="s">
        <v>14</v>
      </c>
      <c r="C58" s="55" t="s">
        <v>15</v>
      </c>
      <c r="D58" s="55" t="s">
        <v>16</v>
      </c>
      <c r="E58" s="55" t="s">
        <v>17</v>
      </c>
      <c r="F58" s="55" t="s">
        <v>18</v>
      </c>
      <c r="G58" s="55" t="s">
        <v>19</v>
      </c>
      <c r="H58" s="56" t="s">
        <v>38</v>
      </c>
      <c r="I58" s="5"/>
      <c r="J58" s="57" t="s">
        <v>22</v>
      </c>
      <c r="K58" s="57">
        <f>COUNTIF(H14:H34, "TEMA 1")</f>
        <v>1</v>
      </c>
      <c r="L58" s="58">
        <f t="shared" ref="L58:L64" si="18">K58/$K$71</f>
        <v>0.04761904762</v>
      </c>
      <c r="M58" s="5"/>
      <c r="N58" s="5"/>
      <c r="O58" s="5"/>
      <c r="P58" s="5"/>
      <c r="Q58" s="5"/>
      <c r="R58" s="5"/>
      <c r="S58" s="5"/>
      <c r="T58" s="5"/>
      <c r="U58" s="5"/>
      <c r="V58" s="5"/>
      <c r="W58" s="5"/>
      <c r="X58" s="5"/>
      <c r="Y58" s="5"/>
      <c r="Z58" s="5"/>
    </row>
    <row r="59" ht="15.75" customHeight="1">
      <c r="A59" s="59" t="s">
        <v>41</v>
      </c>
      <c r="B59" s="60">
        <f t="shared" ref="B59:B63" si="19">IFERROR(B40/$B$45,0)</f>
        <v>0</v>
      </c>
      <c r="C59" s="60">
        <f t="shared" ref="C59:C63" si="20">IFERROR(C40/$C$45,0)</f>
        <v>0</v>
      </c>
      <c r="D59" s="60">
        <f t="shared" ref="D59:D63" si="21">IFERROR(D40/$D$45,0)</f>
        <v>0</v>
      </c>
      <c r="E59" s="60">
        <f t="shared" ref="E59:E63" si="22">IFERROR(E40/$E$45,0)</f>
        <v>0</v>
      </c>
      <c r="F59" s="60">
        <f t="shared" ref="F59:F63" si="23">IFERROR(F40/$F$45,0)</f>
        <v>0</v>
      </c>
      <c r="G59" s="60">
        <f t="shared" ref="G59:G63" si="24">IFERROR(G40/$G$45,0)</f>
        <v>0</v>
      </c>
      <c r="H59" s="60">
        <f t="shared" ref="H59:H63" si="25">AVERAGE(B59:G59)</f>
        <v>0</v>
      </c>
      <c r="I59" s="5"/>
      <c r="J59" s="57" t="s">
        <v>24</v>
      </c>
      <c r="K59" s="57">
        <f>COUNTIF(H14:H34, "TEMA 2")</f>
        <v>1</v>
      </c>
      <c r="L59" s="58">
        <f t="shared" si="18"/>
        <v>0.04761904762</v>
      </c>
      <c r="M59" s="5"/>
      <c r="N59" s="5"/>
      <c r="O59" s="5"/>
      <c r="P59" s="5"/>
      <c r="Q59" s="5"/>
      <c r="R59" s="5"/>
      <c r="S59" s="5"/>
      <c r="T59" s="5"/>
      <c r="U59" s="5"/>
      <c r="V59" s="5"/>
      <c r="W59" s="5"/>
      <c r="X59" s="5"/>
      <c r="Y59" s="5"/>
      <c r="Z59" s="5"/>
    </row>
    <row r="60" ht="15.75" customHeight="1">
      <c r="A60" s="59" t="s">
        <v>42</v>
      </c>
      <c r="B60" s="60">
        <f t="shared" si="19"/>
        <v>0</v>
      </c>
      <c r="C60" s="60">
        <f t="shared" si="20"/>
        <v>0</v>
      </c>
      <c r="D60" s="60">
        <f t="shared" si="21"/>
        <v>0</v>
      </c>
      <c r="E60" s="60">
        <f t="shared" si="22"/>
        <v>0</v>
      </c>
      <c r="F60" s="60">
        <f t="shared" si="23"/>
        <v>0</v>
      </c>
      <c r="G60" s="60">
        <f t="shared" si="24"/>
        <v>0</v>
      </c>
      <c r="H60" s="60">
        <f t="shared" si="25"/>
        <v>0</v>
      </c>
      <c r="I60" s="5"/>
      <c r="J60" s="57" t="s">
        <v>26</v>
      </c>
      <c r="K60" s="57">
        <f>COUNTIF(H14:H34, "TEMA 3")</f>
        <v>1</v>
      </c>
      <c r="L60" s="58">
        <f t="shared" si="18"/>
        <v>0.04761904762</v>
      </c>
      <c r="M60" s="5"/>
      <c r="N60" s="5"/>
      <c r="O60" s="5"/>
      <c r="P60" s="5"/>
      <c r="Q60" s="5"/>
      <c r="R60" s="5"/>
      <c r="S60" s="5"/>
      <c r="T60" s="5"/>
      <c r="U60" s="5"/>
      <c r="V60" s="5"/>
      <c r="W60" s="5"/>
      <c r="X60" s="5"/>
      <c r="Y60" s="5"/>
      <c r="Z60" s="5"/>
    </row>
    <row r="61" ht="15.75" customHeight="1">
      <c r="A61" s="59" t="s">
        <v>43</v>
      </c>
      <c r="B61" s="60">
        <f t="shared" si="19"/>
        <v>0</v>
      </c>
      <c r="C61" s="60">
        <f t="shared" si="20"/>
        <v>0</v>
      </c>
      <c r="D61" s="60">
        <f t="shared" si="21"/>
        <v>0</v>
      </c>
      <c r="E61" s="60">
        <f t="shared" si="22"/>
        <v>0</v>
      </c>
      <c r="F61" s="60">
        <f t="shared" si="23"/>
        <v>0.2</v>
      </c>
      <c r="G61" s="60">
        <f t="shared" si="24"/>
        <v>0</v>
      </c>
      <c r="H61" s="60">
        <f t="shared" si="25"/>
        <v>0.03333333333</v>
      </c>
      <c r="I61" s="5"/>
      <c r="J61" s="57" t="s">
        <v>28</v>
      </c>
      <c r="K61" s="57">
        <f>COUNTIF(H14:H34, "TEMA 4")</f>
        <v>3</v>
      </c>
      <c r="L61" s="58">
        <f t="shared" si="18"/>
        <v>0.1428571429</v>
      </c>
      <c r="M61" s="5"/>
      <c r="N61" s="5"/>
      <c r="O61" s="5"/>
      <c r="P61" s="5"/>
      <c r="Q61" s="5"/>
      <c r="R61" s="5"/>
      <c r="S61" s="5"/>
      <c r="T61" s="5"/>
      <c r="U61" s="5"/>
      <c r="V61" s="5"/>
      <c r="W61" s="5"/>
      <c r="X61" s="5"/>
      <c r="Y61" s="5"/>
      <c r="Z61" s="5"/>
    </row>
    <row r="62" ht="15.75" customHeight="1">
      <c r="A62" s="59" t="s">
        <v>44</v>
      </c>
      <c r="B62" s="60">
        <f t="shared" si="19"/>
        <v>0.1</v>
      </c>
      <c r="C62" s="60">
        <f t="shared" si="20"/>
        <v>0</v>
      </c>
      <c r="D62" s="60">
        <f t="shared" si="21"/>
        <v>0</v>
      </c>
      <c r="E62" s="60">
        <f t="shared" si="22"/>
        <v>0</v>
      </c>
      <c r="F62" s="60">
        <f t="shared" si="23"/>
        <v>0.1</v>
      </c>
      <c r="G62" s="60">
        <f t="shared" si="24"/>
        <v>0.1</v>
      </c>
      <c r="H62" s="60">
        <f t="shared" si="25"/>
        <v>0.05</v>
      </c>
      <c r="I62" s="5"/>
      <c r="J62" s="57" t="s">
        <v>30</v>
      </c>
      <c r="K62" s="57">
        <f>COUNTIF(H14:H34, "TEMA 5")</f>
        <v>0</v>
      </c>
      <c r="L62" s="58">
        <f t="shared" si="18"/>
        <v>0</v>
      </c>
      <c r="M62" s="5"/>
      <c r="N62" s="5"/>
      <c r="O62" s="5"/>
      <c r="P62" s="5"/>
      <c r="Q62" s="5"/>
      <c r="R62" s="5"/>
      <c r="S62" s="5"/>
      <c r="T62" s="5"/>
      <c r="U62" s="5"/>
      <c r="V62" s="5"/>
      <c r="W62" s="5"/>
      <c r="X62" s="5"/>
      <c r="Y62" s="5"/>
      <c r="Z62" s="5"/>
    </row>
    <row r="63" ht="15.75" customHeight="1">
      <c r="A63" s="59" t="s">
        <v>45</v>
      </c>
      <c r="B63" s="60">
        <f t="shared" si="19"/>
        <v>0.9</v>
      </c>
      <c r="C63" s="60">
        <f t="shared" si="20"/>
        <v>1</v>
      </c>
      <c r="D63" s="60">
        <f t="shared" si="21"/>
        <v>1</v>
      </c>
      <c r="E63" s="60">
        <f t="shared" si="22"/>
        <v>1</v>
      </c>
      <c r="F63" s="60">
        <f t="shared" si="23"/>
        <v>0.7</v>
      </c>
      <c r="G63" s="60">
        <f t="shared" si="24"/>
        <v>0.9</v>
      </c>
      <c r="H63" s="60">
        <f t="shared" si="25"/>
        <v>0.9166666667</v>
      </c>
      <c r="I63" s="5"/>
      <c r="J63" s="57" t="s">
        <v>31</v>
      </c>
      <c r="K63" s="57">
        <f>COUNTIF(H14:H34, "TEMA 6")</f>
        <v>0</v>
      </c>
      <c r="L63" s="58">
        <f t="shared" si="18"/>
        <v>0</v>
      </c>
      <c r="M63" s="5"/>
      <c r="N63" s="5"/>
      <c r="O63" s="5"/>
      <c r="P63" s="5"/>
      <c r="Q63" s="5"/>
      <c r="R63" s="5"/>
      <c r="S63" s="5"/>
      <c r="T63" s="5"/>
      <c r="U63" s="5"/>
      <c r="V63" s="5"/>
      <c r="W63" s="5"/>
      <c r="X63" s="5"/>
      <c r="Y63" s="5"/>
      <c r="Z63" s="5"/>
    </row>
    <row r="64" ht="15.0" customHeight="1">
      <c r="A64" s="59" t="s">
        <v>46</v>
      </c>
      <c r="B64" s="61">
        <f t="shared" ref="B64:H64" si="26">SUM(B59:B63)</f>
        <v>1</v>
      </c>
      <c r="C64" s="61">
        <f t="shared" si="26"/>
        <v>1</v>
      </c>
      <c r="D64" s="61">
        <f t="shared" si="26"/>
        <v>1</v>
      </c>
      <c r="E64" s="61">
        <f t="shared" si="26"/>
        <v>1</v>
      </c>
      <c r="F64" s="61">
        <f t="shared" si="26"/>
        <v>1</v>
      </c>
      <c r="G64" s="61">
        <f t="shared" si="26"/>
        <v>1</v>
      </c>
      <c r="H64" s="61">
        <f t="shared" si="26"/>
        <v>1</v>
      </c>
      <c r="I64" s="5"/>
      <c r="J64" s="57" t="s">
        <v>32</v>
      </c>
      <c r="K64" s="57">
        <f>COUNTIF(H14:H34, "TEMA 7")</f>
        <v>0</v>
      </c>
      <c r="L64" s="58">
        <f t="shared" si="18"/>
        <v>0</v>
      </c>
      <c r="M64" s="5"/>
      <c r="N64" s="5"/>
      <c r="O64" s="5"/>
      <c r="P64" s="5"/>
      <c r="Q64" s="5"/>
      <c r="R64" s="5"/>
      <c r="S64" s="5"/>
      <c r="T64" s="5"/>
      <c r="U64" s="5"/>
      <c r="V64" s="5"/>
      <c r="W64" s="5"/>
      <c r="X64" s="5"/>
      <c r="Y64" s="5"/>
      <c r="Z64" s="5"/>
    </row>
    <row r="65" ht="15.75" customHeight="1">
      <c r="A65" s="62" t="s">
        <v>50</v>
      </c>
      <c r="B65" s="63">
        <f t="shared" ref="B65:H65" si="27">B54</f>
        <v>4.9</v>
      </c>
      <c r="C65" s="63">
        <f t="shared" si="27"/>
        <v>5</v>
      </c>
      <c r="D65" s="63">
        <f t="shared" si="27"/>
        <v>5</v>
      </c>
      <c r="E65" s="63">
        <f t="shared" si="27"/>
        <v>5</v>
      </c>
      <c r="F65" s="63">
        <f t="shared" si="27"/>
        <v>4.5</v>
      </c>
      <c r="G65" s="63">
        <f t="shared" si="27"/>
        <v>4.9</v>
      </c>
      <c r="H65" s="64">
        <f t="shared" si="27"/>
        <v>4.883333333</v>
      </c>
      <c r="I65" s="5"/>
      <c r="J65" s="57" t="s">
        <v>33</v>
      </c>
      <c r="K65" s="57"/>
      <c r="L65" s="58"/>
      <c r="M65" s="5"/>
      <c r="N65" s="5"/>
      <c r="O65" s="5"/>
      <c r="P65" s="5"/>
      <c r="Q65" s="5"/>
      <c r="R65" s="5"/>
      <c r="S65" s="5"/>
      <c r="T65" s="5"/>
      <c r="U65" s="5"/>
      <c r="V65" s="5"/>
      <c r="W65" s="5"/>
      <c r="X65" s="5"/>
      <c r="Y65" s="5"/>
      <c r="Z65" s="5"/>
    </row>
    <row r="66" ht="15.75" customHeight="1">
      <c r="A66" s="65" t="s">
        <v>39</v>
      </c>
      <c r="B66" s="66">
        <f t="shared" ref="B66:G66" si="28">B55</f>
        <v>0.316227766</v>
      </c>
      <c r="C66" s="66">
        <f t="shared" si="28"/>
        <v>0</v>
      </c>
      <c r="D66" s="66">
        <f t="shared" si="28"/>
        <v>0</v>
      </c>
      <c r="E66" s="66">
        <f t="shared" si="28"/>
        <v>0</v>
      </c>
      <c r="F66" s="66">
        <f t="shared" si="28"/>
        <v>0.8498365856</v>
      </c>
      <c r="G66" s="66">
        <f t="shared" si="28"/>
        <v>0.316227766</v>
      </c>
      <c r="H66" s="67"/>
      <c r="I66" s="5"/>
      <c r="J66" s="57" t="s">
        <v>34</v>
      </c>
      <c r="K66" s="57">
        <f>COUNTIF(H14:H34, "TEMA 8")</f>
        <v>0</v>
      </c>
      <c r="L66" s="58">
        <f>K66/$K$71</f>
        <v>0</v>
      </c>
      <c r="M66" s="5"/>
      <c r="N66" s="5"/>
      <c r="O66" s="5"/>
      <c r="P66" s="5"/>
      <c r="Q66" s="5"/>
      <c r="R66" s="5"/>
      <c r="S66" s="5"/>
      <c r="T66" s="5"/>
      <c r="U66" s="5"/>
      <c r="V66" s="5"/>
      <c r="W66" s="5"/>
      <c r="X66" s="5"/>
      <c r="Y66" s="5"/>
      <c r="Z66" s="5"/>
    </row>
    <row r="67" ht="15.75" customHeight="1">
      <c r="A67" s="5"/>
      <c r="B67" s="5"/>
      <c r="C67" s="5"/>
      <c r="D67" s="5"/>
      <c r="E67" s="5"/>
      <c r="F67" s="5"/>
      <c r="G67" s="5"/>
      <c r="H67" s="5"/>
      <c r="I67" s="5"/>
      <c r="J67" s="57" t="s">
        <v>35</v>
      </c>
      <c r="K67" s="57"/>
      <c r="L67" s="58"/>
      <c r="M67" s="5"/>
      <c r="N67" s="5"/>
      <c r="O67" s="5"/>
      <c r="P67" s="5"/>
      <c r="Q67" s="5"/>
      <c r="R67" s="5"/>
      <c r="S67" s="5"/>
      <c r="T67" s="5"/>
      <c r="U67" s="5"/>
      <c r="V67" s="5"/>
      <c r="W67" s="5"/>
      <c r="X67" s="5"/>
      <c r="Y67" s="5"/>
      <c r="Z67" s="5"/>
    </row>
    <row r="68" ht="15.75" customHeight="1">
      <c r="A68" s="5"/>
      <c r="B68" s="5"/>
      <c r="C68" s="5"/>
      <c r="D68" s="5"/>
      <c r="E68" s="5"/>
      <c r="F68" s="5"/>
      <c r="G68" s="5"/>
      <c r="H68" s="5"/>
      <c r="I68" s="5"/>
      <c r="J68" s="57" t="s">
        <v>36</v>
      </c>
      <c r="K68" s="57"/>
      <c r="L68" s="58"/>
      <c r="M68" s="5"/>
      <c r="N68" s="5"/>
      <c r="O68" s="5"/>
      <c r="P68" s="5"/>
      <c r="Q68" s="5"/>
      <c r="R68" s="5"/>
      <c r="S68" s="5"/>
      <c r="T68" s="5"/>
      <c r="U68" s="5"/>
      <c r="V68" s="5"/>
      <c r="W68" s="5"/>
      <c r="X68" s="5"/>
      <c r="Y68" s="5"/>
      <c r="Z68" s="5"/>
    </row>
    <row r="69" ht="15.75" customHeight="1">
      <c r="A69" s="5"/>
      <c r="B69" s="5"/>
      <c r="C69" s="5"/>
      <c r="D69" s="5"/>
      <c r="E69" s="5"/>
      <c r="F69" s="5"/>
      <c r="G69" s="5"/>
      <c r="H69" s="5"/>
      <c r="I69" s="5"/>
      <c r="J69" s="57" t="s">
        <v>37</v>
      </c>
      <c r="K69" s="57">
        <f>COUNTIF(H14:H34, "TEMA 9")</f>
        <v>0</v>
      </c>
      <c r="L69" s="58">
        <f t="shared" ref="L69:L71" si="29">K69/$K$71</f>
        <v>0</v>
      </c>
      <c r="M69" s="5"/>
      <c r="N69" s="5"/>
      <c r="O69" s="5"/>
      <c r="P69" s="5"/>
      <c r="Q69" s="5"/>
      <c r="R69" s="5"/>
      <c r="S69" s="5"/>
      <c r="T69" s="5"/>
      <c r="U69" s="5"/>
      <c r="V69" s="5"/>
      <c r="W69" s="5"/>
      <c r="X69" s="5"/>
      <c r="Y69" s="5"/>
      <c r="Z69" s="5"/>
    </row>
    <row r="70" ht="15.75" customHeight="1">
      <c r="A70" s="5"/>
      <c r="B70" s="5"/>
      <c r="C70" s="5"/>
      <c r="D70" s="5"/>
      <c r="E70" s="5"/>
      <c r="F70" s="5"/>
      <c r="G70" s="5"/>
      <c r="H70" s="5"/>
      <c r="I70" s="5"/>
      <c r="J70" s="57" t="s">
        <v>51</v>
      </c>
      <c r="K70" s="57">
        <f>COUNTBLANK(H14:H34)</f>
        <v>15</v>
      </c>
      <c r="L70" s="58">
        <f t="shared" si="29"/>
        <v>0.7142857143</v>
      </c>
      <c r="M70" s="5"/>
      <c r="N70" s="5"/>
      <c r="O70" s="5"/>
      <c r="P70" s="5"/>
      <c r="Q70" s="5"/>
      <c r="R70" s="5"/>
      <c r="S70" s="5"/>
      <c r="T70" s="5"/>
      <c r="U70" s="5"/>
      <c r="V70" s="5"/>
      <c r="W70" s="5"/>
      <c r="X70" s="5"/>
      <c r="Y70" s="5"/>
      <c r="Z70" s="5"/>
    </row>
    <row r="71" ht="15.75" customHeight="1">
      <c r="A71" s="5"/>
      <c r="B71" s="5"/>
      <c r="C71" s="5"/>
      <c r="D71" s="5"/>
      <c r="E71" s="5"/>
      <c r="F71" s="5"/>
      <c r="G71" s="5"/>
      <c r="H71" s="5"/>
      <c r="I71" s="5"/>
      <c r="J71" s="57" t="s">
        <v>52</v>
      </c>
      <c r="K71" s="57">
        <f>SUM(K58:K70)</f>
        <v>21</v>
      </c>
      <c r="L71" s="58">
        <f t="shared" si="29"/>
        <v>1</v>
      </c>
      <c r="M71" s="5"/>
      <c r="N71" s="5"/>
      <c r="O71" s="5"/>
      <c r="P71" s="5"/>
      <c r="Q71" s="5"/>
      <c r="R71" s="5"/>
      <c r="S71" s="5"/>
      <c r="T71" s="5"/>
      <c r="U71" s="5"/>
      <c r="V71" s="5"/>
      <c r="W71" s="5"/>
      <c r="X71" s="5"/>
      <c r="Y71" s="5"/>
      <c r="Z71" s="5"/>
    </row>
    <row r="72"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row>
    <row r="73"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row>
    <row r="74"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row>
    <row r="75"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row>
    <row r="76"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row>
    <row r="7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row>
    <row r="84" ht="15.75" customHeight="1">
      <c r="A84" s="51" t="s">
        <v>53</v>
      </c>
      <c r="B84" s="26"/>
      <c r="C84" s="26"/>
      <c r="D84" s="26"/>
      <c r="E84" s="26"/>
      <c r="F84" s="26"/>
      <c r="G84" s="26"/>
      <c r="H84" s="7"/>
      <c r="I84" s="5"/>
      <c r="J84" s="5"/>
      <c r="K84" s="5"/>
      <c r="L84" s="5"/>
      <c r="M84" s="5"/>
      <c r="N84" s="5"/>
      <c r="O84" s="5"/>
      <c r="P84" s="5"/>
      <c r="Q84" s="5"/>
      <c r="R84" s="5"/>
      <c r="S84" s="5"/>
      <c r="T84" s="5"/>
      <c r="U84" s="5"/>
      <c r="V84" s="5"/>
      <c r="W84" s="5"/>
      <c r="X84" s="5"/>
      <c r="Y84" s="5"/>
      <c r="Z84" s="5"/>
    </row>
    <row r="85" ht="15.75" customHeight="1">
      <c r="A85" s="68" t="s">
        <v>54</v>
      </c>
      <c r="B85" s="69"/>
      <c r="C85" s="69"/>
      <c r="D85" s="69"/>
      <c r="E85" s="69"/>
      <c r="F85" s="69"/>
      <c r="G85" s="69"/>
      <c r="H85" s="11"/>
      <c r="I85" s="5"/>
      <c r="J85" s="5"/>
      <c r="K85" s="5"/>
      <c r="L85" s="5"/>
      <c r="M85" s="5"/>
      <c r="N85" s="5"/>
      <c r="O85" s="5"/>
      <c r="P85" s="5"/>
      <c r="Q85" s="5"/>
      <c r="R85" s="5"/>
      <c r="S85" s="5"/>
      <c r="T85" s="5"/>
      <c r="U85" s="5"/>
      <c r="V85" s="5"/>
      <c r="W85" s="5"/>
      <c r="X85" s="5"/>
      <c r="Y85" s="5"/>
      <c r="Z85" s="5"/>
    </row>
    <row r="86" ht="15.75" customHeight="1">
      <c r="A86" s="12"/>
      <c r="H86" s="70"/>
      <c r="I86" s="5"/>
      <c r="J86" s="5"/>
      <c r="K86" s="5"/>
      <c r="L86" s="5"/>
      <c r="M86" s="5"/>
      <c r="N86" s="5"/>
      <c r="O86" s="5"/>
      <c r="P86" s="5"/>
      <c r="Q86" s="5"/>
      <c r="R86" s="5"/>
      <c r="S86" s="5"/>
      <c r="T86" s="5"/>
      <c r="U86" s="5"/>
      <c r="V86" s="5"/>
      <c r="W86" s="5"/>
      <c r="X86" s="5"/>
      <c r="Y86" s="5"/>
      <c r="Z86" s="5"/>
    </row>
    <row r="87" ht="15.75" customHeight="1">
      <c r="A87" s="12"/>
      <c r="H87" s="70"/>
      <c r="I87" s="5"/>
      <c r="J87" s="5"/>
      <c r="K87" s="5"/>
      <c r="L87" s="5"/>
      <c r="M87" s="5"/>
      <c r="N87" s="5"/>
      <c r="O87" s="5"/>
      <c r="P87" s="5"/>
      <c r="Q87" s="5"/>
      <c r="R87" s="5"/>
      <c r="S87" s="5"/>
      <c r="T87" s="5"/>
      <c r="U87" s="5"/>
      <c r="V87" s="5"/>
      <c r="W87" s="5"/>
      <c r="X87" s="5"/>
      <c r="Y87" s="5"/>
      <c r="Z87" s="5"/>
    </row>
    <row r="88" ht="15.75" customHeight="1">
      <c r="A88" s="12"/>
      <c r="H88" s="70"/>
      <c r="I88" s="5"/>
      <c r="J88" s="5"/>
      <c r="K88" s="5"/>
      <c r="L88" s="5"/>
      <c r="M88" s="5"/>
      <c r="N88" s="5"/>
      <c r="O88" s="5"/>
      <c r="P88" s="5"/>
      <c r="Q88" s="5"/>
      <c r="R88" s="5"/>
      <c r="S88" s="5"/>
      <c r="T88" s="5"/>
      <c r="U88" s="5"/>
      <c r="V88" s="5"/>
      <c r="W88" s="5"/>
      <c r="X88" s="5"/>
      <c r="Y88" s="5"/>
      <c r="Z88" s="5"/>
    </row>
    <row r="89" ht="15.75" customHeight="1">
      <c r="A89" s="12"/>
      <c r="H89" s="70"/>
      <c r="I89" s="5"/>
      <c r="J89" s="5"/>
      <c r="K89" s="5"/>
      <c r="L89" s="5"/>
      <c r="M89" s="5"/>
      <c r="N89" s="5"/>
      <c r="O89" s="5"/>
      <c r="P89" s="5"/>
      <c r="Q89" s="5"/>
      <c r="R89" s="5"/>
      <c r="S89" s="5"/>
      <c r="T89" s="5"/>
      <c r="U89" s="5"/>
      <c r="V89" s="5"/>
      <c r="W89" s="5"/>
      <c r="X89" s="5"/>
      <c r="Y89" s="5"/>
      <c r="Z89" s="5"/>
    </row>
    <row r="90" ht="15.75" customHeight="1">
      <c r="A90" s="12"/>
      <c r="H90" s="70"/>
      <c r="I90" s="5"/>
      <c r="J90" s="5"/>
      <c r="K90" s="5"/>
      <c r="L90" s="5"/>
      <c r="M90" s="5"/>
      <c r="N90" s="5"/>
      <c r="O90" s="5"/>
      <c r="P90" s="5"/>
      <c r="Q90" s="5"/>
      <c r="R90" s="5"/>
      <c r="S90" s="5"/>
      <c r="T90" s="5"/>
      <c r="U90" s="5"/>
      <c r="V90" s="5"/>
      <c r="W90" s="5"/>
      <c r="X90" s="5"/>
      <c r="Y90" s="5"/>
      <c r="Z90" s="5"/>
    </row>
    <row r="91" ht="15.75" customHeight="1">
      <c r="A91" s="12"/>
      <c r="H91" s="70"/>
      <c r="I91" s="5"/>
      <c r="J91" s="5"/>
      <c r="K91" s="5"/>
      <c r="L91" s="5"/>
      <c r="M91" s="5"/>
      <c r="N91" s="5"/>
      <c r="O91" s="5"/>
      <c r="P91" s="5"/>
      <c r="Q91" s="5"/>
      <c r="R91" s="5"/>
      <c r="S91" s="5"/>
      <c r="T91" s="5"/>
      <c r="U91" s="5"/>
      <c r="V91" s="5"/>
      <c r="W91" s="5"/>
      <c r="X91" s="5"/>
      <c r="Y91" s="5"/>
      <c r="Z91" s="5"/>
    </row>
    <row r="92" ht="15.75" customHeight="1">
      <c r="A92" s="14"/>
      <c r="B92" s="71"/>
      <c r="C92" s="71"/>
      <c r="D92" s="71"/>
      <c r="E92" s="71"/>
      <c r="F92" s="71"/>
      <c r="G92" s="71"/>
      <c r="H92" s="15"/>
      <c r="I92" s="5"/>
      <c r="J92" s="5"/>
      <c r="K92" s="5"/>
      <c r="L92" s="5"/>
      <c r="M92" s="5"/>
      <c r="N92" s="5"/>
      <c r="O92" s="5"/>
      <c r="P92" s="5"/>
      <c r="Q92" s="5"/>
      <c r="R92" s="5"/>
      <c r="S92" s="5"/>
      <c r="T92" s="5"/>
      <c r="U92" s="5"/>
      <c r="V92" s="5"/>
      <c r="W92" s="5"/>
      <c r="X92" s="5"/>
      <c r="Y92" s="5"/>
      <c r="Z92" s="5"/>
    </row>
    <row r="93"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row>
    <row r="94" ht="15.0" customHeight="1">
      <c r="A94" s="51" t="s">
        <v>55</v>
      </c>
      <c r="B94" s="26"/>
      <c r="C94" s="26"/>
      <c r="D94" s="26"/>
      <c r="E94" s="26"/>
      <c r="F94" s="26"/>
      <c r="G94" s="26"/>
      <c r="H94" s="7"/>
      <c r="I94" s="5"/>
      <c r="J94" s="5"/>
      <c r="K94" s="5"/>
      <c r="L94" s="5"/>
      <c r="M94" s="5"/>
      <c r="N94" s="5"/>
      <c r="O94" s="5"/>
      <c r="P94" s="5"/>
      <c r="Q94" s="5"/>
      <c r="R94" s="5"/>
      <c r="S94" s="5"/>
      <c r="T94" s="5"/>
      <c r="U94" s="5"/>
      <c r="V94" s="5"/>
      <c r="W94" s="5"/>
      <c r="X94" s="5"/>
      <c r="Y94" s="5"/>
      <c r="Z94" s="5"/>
    </row>
    <row r="95" ht="27.75" customHeight="1">
      <c r="A95" s="72" t="s">
        <v>56</v>
      </c>
      <c r="B95" s="26"/>
      <c r="C95" s="26"/>
      <c r="D95" s="26"/>
      <c r="E95" s="26"/>
      <c r="F95" s="26"/>
      <c r="G95" s="26"/>
      <c r="H95" s="7"/>
      <c r="I95" s="5"/>
      <c r="J95" s="5"/>
      <c r="K95" s="5"/>
      <c r="L95" s="5"/>
      <c r="M95" s="5"/>
      <c r="N95" s="5"/>
      <c r="O95" s="5"/>
      <c r="P95" s="5"/>
      <c r="Q95" s="5"/>
      <c r="R95" s="5"/>
      <c r="S95" s="5"/>
      <c r="T95" s="5"/>
      <c r="U95" s="5"/>
      <c r="V95" s="5"/>
      <c r="W95" s="5"/>
      <c r="X95" s="5"/>
      <c r="Y95" s="5"/>
      <c r="Z95" s="5"/>
    </row>
    <row r="96" ht="24.0" customHeight="1">
      <c r="A96" s="73" t="s">
        <v>57</v>
      </c>
      <c r="B96" s="74" t="s">
        <v>58</v>
      </c>
      <c r="C96" s="7"/>
      <c r="D96" s="73" t="s">
        <v>59</v>
      </c>
      <c r="E96" s="73" t="s">
        <v>60</v>
      </c>
      <c r="F96" s="73" t="s">
        <v>61</v>
      </c>
      <c r="G96" s="74" t="s">
        <v>62</v>
      </c>
      <c r="H96" s="7"/>
      <c r="I96" s="5"/>
      <c r="J96" s="5"/>
      <c r="K96" s="5"/>
      <c r="L96" s="5"/>
      <c r="M96" s="5"/>
      <c r="N96" s="5"/>
      <c r="O96" s="5"/>
      <c r="P96" s="5"/>
      <c r="Q96" s="5"/>
      <c r="R96" s="5"/>
      <c r="S96" s="5"/>
      <c r="T96" s="5"/>
      <c r="U96" s="5"/>
      <c r="V96" s="5"/>
      <c r="W96" s="5"/>
      <c r="X96" s="5"/>
      <c r="Y96" s="5"/>
      <c r="Z96" s="5"/>
    </row>
    <row r="97" ht="15.75" customHeight="1">
      <c r="A97" s="57" t="s">
        <v>63</v>
      </c>
      <c r="B97" s="75" t="s">
        <v>64</v>
      </c>
      <c r="C97" s="7"/>
      <c r="D97" s="76">
        <v>44837.0</v>
      </c>
      <c r="E97" s="76">
        <v>44848.0</v>
      </c>
      <c r="F97" s="77" t="s">
        <v>65</v>
      </c>
      <c r="G97" s="78" t="s">
        <v>66</v>
      </c>
      <c r="H97" s="7"/>
      <c r="I97" s="5"/>
      <c r="J97" s="5"/>
      <c r="K97" s="5"/>
      <c r="L97" s="5"/>
      <c r="M97" s="5"/>
      <c r="N97" s="5"/>
      <c r="O97" s="5"/>
      <c r="P97" s="5"/>
      <c r="Q97" s="5"/>
      <c r="R97" s="5"/>
      <c r="S97" s="5"/>
      <c r="T97" s="5"/>
      <c r="U97" s="5"/>
      <c r="V97" s="5"/>
      <c r="W97" s="5"/>
      <c r="X97" s="5"/>
      <c r="Y97" s="5"/>
      <c r="Z97" s="5"/>
    </row>
    <row r="98" ht="15.75" customHeight="1">
      <c r="A98" s="57" t="s">
        <v>67</v>
      </c>
      <c r="B98" s="75"/>
      <c r="C98" s="7"/>
      <c r="D98" s="57"/>
      <c r="E98" s="57"/>
      <c r="F98" s="57"/>
      <c r="G98" s="79"/>
      <c r="H98" s="7"/>
      <c r="I98" s="5"/>
      <c r="J98" s="5"/>
      <c r="K98" s="5"/>
      <c r="L98" s="5"/>
      <c r="M98" s="5"/>
      <c r="N98" s="5"/>
      <c r="O98" s="5"/>
      <c r="P98" s="5"/>
      <c r="Q98" s="5"/>
      <c r="R98" s="5"/>
      <c r="S98" s="5"/>
      <c r="T98" s="5"/>
      <c r="U98" s="5"/>
      <c r="V98" s="5"/>
      <c r="W98" s="5"/>
      <c r="X98" s="5"/>
      <c r="Y98" s="5"/>
      <c r="Z98" s="5"/>
    </row>
    <row r="99" ht="15.75" customHeight="1">
      <c r="A99" s="57" t="s">
        <v>68</v>
      </c>
      <c r="B99" s="75"/>
      <c r="C99" s="7"/>
      <c r="D99" s="57"/>
      <c r="E99" s="57"/>
      <c r="F99" s="57"/>
      <c r="G99" s="79"/>
      <c r="H99" s="7"/>
      <c r="I99" s="5"/>
      <c r="J99" s="5"/>
      <c r="K99" s="5"/>
      <c r="L99" s="5"/>
      <c r="M99" s="5"/>
      <c r="N99" s="5"/>
      <c r="O99" s="5"/>
      <c r="P99" s="5"/>
      <c r="Q99" s="5"/>
      <c r="R99" s="5"/>
      <c r="S99" s="5"/>
      <c r="T99" s="5"/>
      <c r="U99" s="5"/>
      <c r="V99" s="5"/>
      <c r="W99" s="5"/>
      <c r="X99" s="5"/>
      <c r="Y99" s="5"/>
      <c r="Z99" s="5"/>
    </row>
    <row r="100" ht="15.75" customHeight="1">
      <c r="A100" s="57" t="s">
        <v>69</v>
      </c>
      <c r="B100" s="75"/>
      <c r="C100" s="7"/>
      <c r="D100" s="57"/>
      <c r="E100" s="57"/>
      <c r="F100" s="57"/>
      <c r="G100" s="79"/>
      <c r="H100" s="7"/>
      <c r="I100" s="5"/>
      <c r="J100" s="5"/>
      <c r="K100" s="5"/>
      <c r="L100" s="5"/>
      <c r="M100" s="5"/>
      <c r="N100" s="5"/>
      <c r="O100" s="5"/>
      <c r="P100" s="5"/>
      <c r="Q100" s="5"/>
      <c r="R100" s="5"/>
      <c r="S100" s="5"/>
      <c r="T100" s="5"/>
      <c r="U100" s="5"/>
      <c r="V100" s="5"/>
      <c r="W100" s="5"/>
      <c r="X100" s="5"/>
      <c r="Y100" s="5"/>
      <c r="Z100" s="5"/>
    </row>
    <row r="101" ht="15.75" customHeight="1">
      <c r="A101" s="57" t="s">
        <v>70</v>
      </c>
      <c r="B101" s="75"/>
      <c r="C101" s="7"/>
      <c r="D101" s="57"/>
      <c r="E101" s="57"/>
      <c r="F101" s="57"/>
      <c r="G101" s="79"/>
      <c r="H101" s="7"/>
      <c r="I101" s="5"/>
      <c r="J101" s="5"/>
      <c r="K101" s="5"/>
      <c r="L101" s="5"/>
      <c r="M101" s="5"/>
      <c r="N101" s="5"/>
      <c r="O101" s="5"/>
      <c r="P101" s="5"/>
      <c r="Q101" s="5"/>
      <c r="R101" s="5"/>
      <c r="S101" s="5"/>
      <c r="T101" s="5"/>
      <c r="U101" s="5"/>
      <c r="V101" s="5"/>
      <c r="W101" s="5"/>
      <c r="X101" s="5"/>
      <c r="Y101" s="5"/>
      <c r="Z101" s="5"/>
    </row>
    <row r="102" ht="15.75" customHeight="1">
      <c r="A102" s="57" t="s">
        <v>71</v>
      </c>
      <c r="B102" s="75"/>
      <c r="C102" s="7"/>
      <c r="D102" s="57"/>
      <c r="E102" s="57"/>
      <c r="F102" s="57"/>
      <c r="G102" s="79"/>
      <c r="H102" s="7"/>
      <c r="I102" s="5"/>
      <c r="J102" s="5"/>
      <c r="K102" s="5"/>
      <c r="L102" s="5"/>
      <c r="M102" s="5"/>
      <c r="N102" s="5"/>
      <c r="O102" s="5"/>
      <c r="P102" s="5"/>
      <c r="Q102" s="5"/>
      <c r="R102" s="5"/>
      <c r="S102" s="5"/>
      <c r="T102" s="5"/>
      <c r="U102" s="5"/>
      <c r="V102" s="5"/>
      <c r="W102" s="5"/>
      <c r="X102" s="5"/>
      <c r="Y102" s="5"/>
      <c r="Z102" s="5"/>
    </row>
    <row r="103" ht="15.75" customHeight="1">
      <c r="A103" s="57" t="s">
        <v>72</v>
      </c>
      <c r="B103" s="75"/>
      <c r="C103" s="7"/>
      <c r="D103" s="57"/>
      <c r="E103" s="57"/>
      <c r="F103" s="57"/>
      <c r="G103" s="79"/>
      <c r="H103" s="7"/>
      <c r="I103" s="5"/>
      <c r="J103" s="5"/>
      <c r="K103" s="5"/>
      <c r="L103" s="5"/>
      <c r="M103" s="5"/>
      <c r="N103" s="5"/>
      <c r="O103" s="5"/>
      <c r="P103" s="5"/>
      <c r="Q103" s="5"/>
      <c r="R103" s="5"/>
      <c r="S103" s="5"/>
      <c r="T103" s="5"/>
      <c r="U103" s="5"/>
      <c r="V103" s="5"/>
      <c r="W103" s="5"/>
      <c r="X103" s="5"/>
      <c r="Y103" s="5"/>
      <c r="Z103" s="5"/>
    </row>
    <row r="104" ht="15.75" customHeight="1">
      <c r="A104" s="57" t="s">
        <v>73</v>
      </c>
      <c r="B104" s="75"/>
      <c r="C104" s="7"/>
      <c r="D104" s="57"/>
      <c r="E104" s="57"/>
      <c r="F104" s="57"/>
      <c r="G104" s="79"/>
      <c r="H104" s="7"/>
      <c r="I104" s="5"/>
      <c r="J104" s="5"/>
      <c r="K104" s="5"/>
      <c r="L104" s="5"/>
      <c r="M104" s="5"/>
      <c r="N104" s="5"/>
      <c r="O104" s="5"/>
      <c r="P104" s="5"/>
      <c r="Q104" s="5"/>
      <c r="R104" s="5"/>
      <c r="S104" s="5"/>
      <c r="T104" s="5"/>
      <c r="U104" s="5"/>
      <c r="V104" s="5"/>
      <c r="W104" s="5"/>
      <c r="X104" s="5"/>
      <c r="Y104" s="5"/>
      <c r="Z104" s="5"/>
    </row>
    <row r="105" ht="15.75" customHeight="1">
      <c r="A105" s="57" t="s">
        <v>74</v>
      </c>
      <c r="B105" s="75"/>
      <c r="C105" s="7"/>
      <c r="D105" s="57"/>
      <c r="E105" s="57"/>
      <c r="F105" s="57"/>
      <c r="G105" s="79"/>
      <c r="H105" s="7"/>
      <c r="I105" s="5"/>
      <c r="J105" s="5"/>
      <c r="K105" s="5"/>
      <c r="L105" s="5"/>
      <c r="M105" s="5"/>
      <c r="N105" s="5"/>
      <c r="O105" s="5"/>
      <c r="P105" s="5"/>
      <c r="Q105" s="5"/>
      <c r="R105" s="5"/>
      <c r="S105" s="5"/>
      <c r="T105" s="5"/>
      <c r="U105" s="5"/>
      <c r="V105" s="5"/>
      <c r="W105" s="5"/>
      <c r="X105" s="5"/>
      <c r="Y105" s="5"/>
      <c r="Z105" s="5"/>
    </row>
    <row r="106" ht="15.75" customHeight="1">
      <c r="A106" s="57" t="s">
        <v>75</v>
      </c>
      <c r="B106" s="75"/>
      <c r="C106" s="7"/>
      <c r="D106" s="57"/>
      <c r="E106" s="57"/>
      <c r="F106" s="57"/>
      <c r="G106" s="79"/>
      <c r="H106" s="7"/>
      <c r="I106" s="5"/>
      <c r="J106" s="5"/>
      <c r="K106" s="5"/>
      <c r="L106" s="5"/>
      <c r="M106" s="5"/>
      <c r="N106" s="5"/>
      <c r="O106" s="5"/>
      <c r="P106" s="5"/>
      <c r="Q106" s="5"/>
      <c r="R106" s="5"/>
      <c r="S106" s="5"/>
      <c r="T106" s="5"/>
      <c r="U106" s="5"/>
      <c r="V106" s="5"/>
      <c r="W106" s="5"/>
      <c r="X106" s="5"/>
      <c r="Y106" s="5"/>
      <c r="Z106" s="5"/>
    </row>
    <row r="107"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ht="15.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ht="15.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ht="15.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ht="15.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ht="15.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ht="15.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ht="15.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ht="15.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ht="15.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ht="15.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ht="15.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ht="15.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ht="15.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ht="15.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ht="15.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ht="15.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ht="15.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ht="15.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ht="15.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ht="15.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ht="15.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ht="15.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ht="15.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ht="15.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ht="15.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ht="15.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ht="15.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ht="15.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sheetData>
  <mergeCells count="46">
    <mergeCell ref="C7:E7"/>
    <mergeCell ref="C8:E8"/>
    <mergeCell ref="C9:E9"/>
    <mergeCell ref="C10:E10"/>
    <mergeCell ref="B12:G12"/>
    <mergeCell ref="K13:M13"/>
    <mergeCell ref="D1:E1"/>
    <mergeCell ref="A2:B2"/>
    <mergeCell ref="C2:D2"/>
    <mergeCell ref="E2:E4"/>
    <mergeCell ref="C3:D3"/>
    <mergeCell ref="C4:D4"/>
    <mergeCell ref="D5:E5"/>
    <mergeCell ref="A3:B4"/>
    <mergeCell ref="A7:B7"/>
    <mergeCell ref="A8:B8"/>
    <mergeCell ref="A9:B9"/>
    <mergeCell ref="A10:B10"/>
    <mergeCell ref="A57:H57"/>
    <mergeCell ref="H65:H66"/>
    <mergeCell ref="A84:H84"/>
    <mergeCell ref="A85:H92"/>
    <mergeCell ref="A94:H94"/>
    <mergeCell ref="A95:H95"/>
    <mergeCell ref="B96:C96"/>
    <mergeCell ref="G96:H96"/>
    <mergeCell ref="G97:H97"/>
    <mergeCell ref="B104:C104"/>
    <mergeCell ref="B105:C105"/>
    <mergeCell ref="B106:C106"/>
    <mergeCell ref="B97:C97"/>
    <mergeCell ref="B98:C98"/>
    <mergeCell ref="B99:C99"/>
    <mergeCell ref="B100:C100"/>
    <mergeCell ref="B101:C101"/>
    <mergeCell ref="B102:C102"/>
    <mergeCell ref="B103:C103"/>
    <mergeCell ref="G105:H105"/>
    <mergeCell ref="G106:H106"/>
    <mergeCell ref="G98:H98"/>
    <mergeCell ref="G99:H99"/>
    <mergeCell ref="G100:H100"/>
    <mergeCell ref="G101:H101"/>
    <mergeCell ref="G102:H102"/>
    <mergeCell ref="G103:H103"/>
    <mergeCell ref="G104:H104"/>
  </mergeCells>
  <conditionalFormatting sqref="I16">
    <cfRule type="cellIs" dxfId="0" priority="1" operator="lessThan">
      <formula>3</formula>
    </cfRule>
  </conditionalFormatting>
  <conditionalFormatting sqref="B65">
    <cfRule type="cellIs" dxfId="1" priority="2" operator="greaterThanOrEqual">
      <formula>4</formula>
    </cfRule>
  </conditionalFormatting>
  <conditionalFormatting sqref="B65">
    <cfRule type="cellIs" dxfId="2" priority="3" operator="between">
      <formula>3</formula>
      <formula>4</formula>
    </cfRule>
  </conditionalFormatting>
  <conditionalFormatting sqref="B65">
    <cfRule type="cellIs" dxfId="3" priority="4" operator="lessThan">
      <formula>3</formula>
    </cfRule>
  </conditionalFormatting>
  <conditionalFormatting sqref="C65">
    <cfRule type="cellIs" dxfId="1" priority="5" operator="greaterThanOrEqual">
      <formula>4</formula>
    </cfRule>
  </conditionalFormatting>
  <conditionalFormatting sqref="C65">
    <cfRule type="cellIs" dxfId="2" priority="6" operator="between">
      <formula>3</formula>
      <formula>4</formula>
    </cfRule>
  </conditionalFormatting>
  <conditionalFormatting sqref="C65">
    <cfRule type="cellIs" dxfId="3" priority="7" operator="lessThan">
      <formula>3</formula>
    </cfRule>
  </conditionalFormatting>
  <conditionalFormatting sqref="D65">
    <cfRule type="cellIs" dxfId="1" priority="8" operator="greaterThanOrEqual">
      <formula>4</formula>
    </cfRule>
  </conditionalFormatting>
  <conditionalFormatting sqref="D65">
    <cfRule type="cellIs" dxfId="2" priority="9" operator="between">
      <formula>3</formula>
      <formula>4</formula>
    </cfRule>
  </conditionalFormatting>
  <conditionalFormatting sqref="D65">
    <cfRule type="cellIs" dxfId="3" priority="10" operator="lessThan">
      <formula>3</formula>
    </cfRule>
  </conditionalFormatting>
  <conditionalFormatting sqref="E65">
    <cfRule type="cellIs" dxfId="1" priority="11" operator="greaterThanOrEqual">
      <formula>4</formula>
    </cfRule>
  </conditionalFormatting>
  <conditionalFormatting sqref="E65">
    <cfRule type="cellIs" dxfId="2" priority="12" operator="between">
      <formula>3</formula>
      <formula>4</formula>
    </cfRule>
  </conditionalFormatting>
  <conditionalFormatting sqref="E65">
    <cfRule type="cellIs" dxfId="3" priority="13" operator="lessThan">
      <formula>3</formula>
    </cfRule>
  </conditionalFormatting>
  <conditionalFormatting sqref="F65:G65">
    <cfRule type="cellIs" dxfId="1" priority="14" operator="greaterThanOrEqual">
      <formula>4</formula>
    </cfRule>
  </conditionalFormatting>
  <conditionalFormatting sqref="F65:G65">
    <cfRule type="cellIs" dxfId="2" priority="15" operator="between">
      <formula>3</formula>
      <formula>4</formula>
    </cfRule>
  </conditionalFormatting>
  <conditionalFormatting sqref="F65:G65">
    <cfRule type="cellIs" dxfId="3" priority="16" operator="lessThan">
      <formula>3</formula>
    </cfRule>
  </conditionalFormatting>
  <conditionalFormatting sqref="B65:G65">
    <cfRule type="cellIs" dxfId="4" priority="17" operator="equal">
      <formula>0</formula>
    </cfRule>
  </conditionalFormatting>
  <conditionalFormatting sqref="H65">
    <cfRule type="cellIs" dxfId="1" priority="18" operator="greaterThanOrEqual">
      <formula>4</formula>
    </cfRule>
  </conditionalFormatting>
  <conditionalFormatting sqref="H65">
    <cfRule type="cellIs" dxfId="2" priority="19" operator="between">
      <formula>3</formula>
      <formula>4</formula>
    </cfRule>
  </conditionalFormatting>
  <conditionalFormatting sqref="H65">
    <cfRule type="cellIs" dxfId="3" priority="20" operator="lessThan">
      <formula>3</formula>
    </cfRule>
  </conditionalFormatting>
  <conditionalFormatting sqref="H65">
    <cfRule type="cellIs" dxfId="4" priority="21" operator="equal">
      <formula>0</formula>
    </cfRule>
  </conditionalFormatting>
  <dataValidations>
    <dataValidation type="list" allowBlank="1" showErrorMessage="1" sqref="B14:G34">
      <formula1>"1,2,3,4,5"</formula1>
    </dataValidation>
    <dataValidation type="list" allowBlank="1" showErrorMessage="1" sqref="H14:H34">
      <formula1>$J$14:$J$25</formula1>
    </dataValidation>
  </dataValidation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29"/>
    <col customWidth="1" min="2" max="2" width="158.0"/>
    <col customWidth="1" min="3" max="26" width="11.43"/>
  </cols>
  <sheetData>
    <row r="1">
      <c r="A1" s="5"/>
      <c r="B1" s="5"/>
      <c r="C1" s="5"/>
      <c r="D1" s="5"/>
      <c r="E1" s="5"/>
      <c r="F1" s="5"/>
      <c r="G1" s="5"/>
      <c r="H1" s="5"/>
      <c r="I1" s="5"/>
      <c r="J1" s="5"/>
      <c r="K1" s="5"/>
      <c r="L1" s="5"/>
      <c r="M1" s="5"/>
      <c r="N1" s="5"/>
      <c r="O1" s="5"/>
      <c r="P1" s="5"/>
      <c r="Q1" s="5"/>
      <c r="R1" s="5"/>
      <c r="S1" s="5"/>
      <c r="T1" s="5"/>
      <c r="U1" s="5"/>
      <c r="V1" s="5"/>
      <c r="W1" s="5"/>
      <c r="X1" s="5"/>
      <c r="Y1" s="5"/>
      <c r="Z1" s="5"/>
    </row>
    <row r="2">
      <c r="A2" s="5"/>
      <c r="B2" s="5"/>
      <c r="C2" s="5"/>
      <c r="D2" s="5"/>
      <c r="E2" s="5"/>
      <c r="F2" s="5"/>
      <c r="G2" s="5"/>
      <c r="H2" s="5"/>
      <c r="I2" s="5"/>
      <c r="J2" s="5"/>
      <c r="K2" s="5"/>
      <c r="L2" s="5"/>
      <c r="M2" s="5"/>
      <c r="N2" s="5"/>
      <c r="O2" s="5"/>
      <c r="P2" s="5"/>
      <c r="Q2" s="5"/>
      <c r="R2" s="5"/>
      <c r="S2" s="5"/>
      <c r="T2" s="5"/>
      <c r="U2" s="5"/>
      <c r="V2" s="5"/>
      <c r="W2" s="5"/>
      <c r="X2" s="5"/>
      <c r="Y2" s="5"/>
      <c r="Z2" s="5"/>
    </row>
    <row r="3">
      <c r="A3" s="5"/>
      <c r="B3" s="80" t="s">
        <v>76</v>
      </c>
      <c r="C3" s="5"/>
      <c r="D3" s="5"/>
      <c r="E3" s="5"/>
      <c r="F3" s="5"/>
      <c r="G3" s="5"/>
      <c r="H3" s="5"/>
      <c r="I3" s="5"/>
      <c r="J3" s="5"/>
      <c r="K3" s="5"/>
      <c r="L3" s="5"/>
      <c r="M3" s="5"/>
      <c r="N3" s="5"/>
      <c r="O3" s="5"/>
      <c r="P3" s="5"/>
      <c r="Q3" s="5"/>
      <c r="R3" s="5"/>
      <c r="S3" s="5"/>
      <c r="T3" s="5"/>
      <c r="U3" s="5"/>
      <c r="V3" s="5"/>
      <c r="W3" s="5"/>
      <c r="X3" s="5"/>
      <c r="Y3" s="5"/>
      <c r="Z3" s="5"/>
    </row>
    <row r="4" ht="15.0" customHeight="1">
      <c r="A4" s="5"/>
      <c r="B4" s="81" t="s">
        <v>77</v>
      </c>
      <c r="C4" s="5"/>
      <c r="D4" s="5"/>
      <c r="E4" s="5"/>
      <c r="F4" s="5"/>
      <c r="G4" s="5"/>
      <c r="H4" s="5"/>
      <c r="I4" s="5"/>
      <c r="J4" s="5"/>
      <c r="K4" s="5"/>
      <c r="L4" s="5"/>
      <c r="M4" s="5"/>
      <c r="N4" s="5"/>
      <c r="O4" s="5"/>
      <c r="P4" s="5"/>
      <c r="Q4" s="5"/>
      <c r="R4" s="5"/>
      <c r="S4" s="5"/>
      <c r="T4" s="5"/>
      <c r="U4" s="5"/>
      <c r="V4" s="5"/>
      <c r="W4" s="5"/>
      <c r="X4" s="5"/>
      <c r="Y4" s="5"/>
      <c r="Z4" s="5"/>
    </row>
    <row r="5">
      <c r="A5" s="5"/>
      <c r="B5" s="82"/>
      <c r="C5" s="5"/>
      <c r="D5" s="5"/>
      <c r="E5" s="5"/>
      <c r="F5" s="5"/>
      <c r="G5" s="5"/>
      <c r="H5" s="5"/>
      <c r="I5" s="5"/>
      <c r="J5" s="5"/>
      <c r="K5" s="5"/>
      <c r="L5" s="5"/>
      <c r="M5" s="5"/>
      <c r="N5" s="5"/>
      <c r="O5" s="5"/>
      <c r="P5" s="5"/>
      <c r="Q5" s="5"/>
      <c r="R5" s="5"/>
      <c r="S5" s="5"/>
      <c r="T5" s="5"/>
      <c r="U5" s="5"/>
      <c r="V5" s="5"/>
      <c r="W5" s="5"/>
      <c r="X5" s="5"/>
      <c r="Y5" s="5"/>
      <c r="Z5" s="5"/>
    </row>
    <row r="6">
      <c r="A6" s="5"/>
      <c r="B6" s="82"/>
      <c r="C6" s="5"/>
      <c r="D6" s="5"/>
      <c r="E6" s="5"/>
      <c r="F6" s="5"/>
      <c r="G6" s="5"/>
      <c r="H6" s="5"/>
      <c r="I6" s="5"/>
      <c r="J6" s="5"/>
      <c r="K6" s="5"/>
      <c r="L6" s="5"/>
      <c r="M6" s="5"/>
      <c r="N6" s="5"/>
      <c r="O6" s="5"/>
      <c r="P6" s="5"/>
      <c r="Q6" s="5"/>
      <c r="R6" s="5"/>
      <c r="S6" s="5"/>
      <c r="T6" s="5"/>
      <c r="U6" s="5"/>
      <c r="V6" s="5"/>
      <c r="W6" s="5"/>
      <c r="X6" s="5"/>
      <c r="Y6" s="5"/>
      <c r="Z6" s="5"/>
    </row>
    <row r="7">
      <c r="A7" s="5"/>
      <c r="B7" s="82"/>
      <c r="C7" s="5"/>
      <c r="D7" s="5"/>
      <c r="E7" s="5"/>
      <c r="F7" s="5"/>
      <c r="G7" s="5"/>
      <c r="H7" s="5"/>
      <c r="I7" s="5"/>
      <c r="J7" s="5"/>
      <c r="K7" s="5"/>
      <c r="L7" s="5"/>
      <c r="M7" s="5"/>
      <c r="N7" s="5"/>
      <c r="O7" s="5"/>
      <c r="P7" s="5"/>
      <c r="Q7" s="5"/>
      <c r="R7" s="5"/>
      <c r="S7" s="5"/>
      <c r="T7" s="5"/>
      <c r="U7" s="5"/>
      <c r="V7" s="5"/>
      <c r="W7" s="5"/>
      <c r="X7" s="5"/>
      <c r="Y7" s="5"/>
      <c r="Z7" s="5"/>
    </row>
    <row r="8">
      <c r="A8" s="5"/>
      <c r="B8" s="82"/>
      <c r="C8" s="5"/>
      <c r="D8" s="5"/>
      <c r="E8" s="5"/>
      <c r="F8" s="5"/>
      <c r="G8" s="5"/>
      <c r="H8" s="5"/>
      <c r="I8" s="5"/>
      <c r="J8" s="5"/>
      <c r="K8" s="5"/>
      <c r="L8" s="5"/>
      <c r="M8" s="5"/>
      <c r="N8" s="5"/>
      <c r="O8" s="5"/>
      <c r="P8" s="5"/>
      <c r="Q8" s="5"/>
      <c r="R8" s="5"/>
      <c r="S8" s="5"/>
      <c r="T8" s="5"/>
      <c r="U8" s="5"/>
      <c r="V8" s="5"/>
      <c r="W8" s="5"/>
      <c r="X8" s="5"/>
      <c r="Y8" s="5"/>
      <c r="Z8" s="5"/>
    </row>
    <row r="9">
      <c r="A9" s="5"/>
      <c r="B9" s="82"/>
      <c r="C9" s="5"/>
      <c r="D9" s="5"/>
      <c r="E9" s="5"/>
      <c r="F9" s="5"/>
      <c r="G9" s="5"/>
      <c r="H9" s="5"/>
      <c r="I9" s="5"/>
      <c r="J9" s="5"/>
      <c r="K9" s="5"/>
      <c r="L9" s="5"/>
      <c r="M9" s="5"/>
      <c r="N9" s="5"/>
      <c r="O9" s="5"/>
      <c r="P9" s="5"/>
      <c r="Q9" s="5"/>
      <c r="R9" s="5"/>
      <c r="S9" s="5"/>
      <c r="T9" s="5"/>
      <c r="U9" s="5"/>
      <c r="V9" s="5"/>
      <c r="W9" s="5"/>
      <c r="X9" s="5"/>
      <c r="Y9" s="5"/>
      <c r="Z9" s="5"/>
    </row>
    <row r="10">
      <c r="A10" s="5"/>
      <c r="B10" s="82"/>
      <c r="C10" s="5"/>
      <c r="D10" s="5"/>
      <c r="E10" s="5"/>
      <c r="F10" s="5"/>
      <c r="G10" s="5"/>
      <c r="H10" s="5"/>
      <c r="I10" s="5"/>
      <c r="J10" s="5"/>
      <c r="K10" s="5"/>
      <c r="L10" s="5"/>
      <c r="M10" s="5"/>
      <c r="N10" s="5"/>
      <c r="O10" s="5"/>
      <c r="P10" s="5"/>
      <c r="Q10" s="5"/>
      <c r="R10" s="5"/>
      <c r="S10" s="5"/>
      <c r="T10" s="5"/>
      <c r="U10" s="5"/>
      <c r="V10" s="5"/>
      <c r="W10" s="5"/>
      <c r="X10" s="5"/>
      <c r="Y10" s="5"/>
      <c r="Z10" s="5"/>
    </row>
    <row r="11">
      <c r="A11" s="5"/>
      <c r="B11" s="82"/>
      <c r="C11" s="5"/>
      <c r="D11" s="5"/>
      <c r="E11" s="5"/>
      <c r="F11" s="5"/>
      <c r="G11" s="5"/>
      <c r="H11" s="5"/>
      <c r="I11" s="5"/>
      <c r="J11" s="5"/>
      <c r="K11" s="5"/>
      <c r="L11" s="5"/>
      <c r="M11" s="5"/>
      <c r="N11" s="5"/>
      <c r="O11" s="5"/>
      <c r="P11" s="5"/>
      <c r="Q11" s="5"/>
      <c r="R11" s="5"/>
      <c r="S11" s="5"/>
      <c r="T11" s="5"/>
      <c r="U11" s="5"/>
      <c r="V11" s="5"/>
      <c r="W11" s="5"/>
      <c r="X11" s="5"/>
      <c r="Y11" s="5"/>
      <c r="Z11" s="5"/>
    </row>
    <row r="12">
      <c r="A12" s="5"/>
      <c r="B12" s="82"/>
      <c r="C12" s="5"/>
      <c r="D12" s="5"/>
      <c r="E12" s="5"/>
      <c r="F12" s="5"/>
      <c r="G12" s="5"/>
      <c r="H12" s="5"/>
      <c r="I12" s="5"/>
      <c r="J12" s="5"/>
      <c r="K12" s="5"/>
      <c r="L12" s="5"/>
      <c r="M12" s="5"/>
      <c r="N12" s="5"/>
      <c r="O12" s="5"/>
      <c r="P12" s="5"/>
      <c r="Q12" s="5"/>
      <c r="R12" s="5"/>
      <c r="S12" s="5"/>
      <c r="T12" s="5"/>
      <c r="U12" s="5"/>
      <c r="V12" s="5"/>
      <c r="W12" s="5"/>
      <c r="X12" s="5"/>
      <c r="Y12" s="5"/>
      <c r="Z12" s="5"/>
    </row>
    <row r="13">
      <c r="A13" s="5"/>
      <c r="B13" s="82"/>
      <c r="C13" s="5"/>
      <c r="D13" s="5"/>
      <c r="E13" s="5"/>
      <c r="F13" s="5"/>
      <c r="G13" s="5"/>
      <c r="H13" s="5"/>
      <c r="I13" s="5"/>
      <c r="J13" s="5"/>
      <c r="K13" s="5"/>
      <c r="L13" s="5"/>
      <c r="M13" s="5"/>
      <c r="N13" s="5"/>
      <c r="O13" s="5"/>
      <c r="P13" s="5"/>
      <c r="Q13" s="5"/>
      <c r="R13" s="5"/>
      <c r="S13" s="5"/>
      <c r="T13" s="5"/>
      <c r="U13" s="5"/>
      <c r="V13" s="5"/>
      <c r="W13" s="5"/>
      <c r="X13" s="5"/>
      <c r="Y13" s="5"/>
      <c r="Z13" s="5"/>
    </row>
    <row r="14">
      <c r="A14" s="5"/>
      <c r="B14" s="82"/>
      <c r="C14" s="5"/>
      <c r="D14" s="5"/>
      <c r="E14" s="5"/>
      <c r="F14" s="5"/>
      <c r="G14" s="5"/>
      <c r="H14" s="5"/>
      <c r="I14" s="5"/>
      <c r="J14" s="5"/>
      <c r="K14" s="5"/>
      <c r="L14" s="5"/>
      <c r="M14" s="5"/>
      <c r="N14" s="5"/>
      <c r="O14" s="5"/>
      <c r="P14" s="5"/>
      <c r="Q14" s="5"/>
      <c r="R14" s="5"/>
      <c r="S14" s="5"/>
      <c r="T14" s="5"/>
      <c r="U14" s="5"/>
      <c r="V14" s="5"/>
      <c r="W14" s="5"/>
      <c r="X14" s="5"/>
      <c r="Y14" s="5"/>
      <c r="Z14" s="5"/>
    </row>
    <row r="15">
      <c r="A15" s="5"/>
      <c r="B15" s="82"/>
      <c r="C15" s="5"/>
      <c r="D15" s="5"/>
      <c r="E15" s="5"/>
      <c r="F15" s="5"/>
      <c r="G15" s="5"/>
      <c r="H15" s="5"/>
      <c r="I15" s="5"/>
      <c r="J15" s="5"/>
      <c r="K15" s="5"/>
      <c r="L15" s="5"/>
      <c r="M15" s="5"/>
      <c r="N15" s="5"/>
      <c r="O15" s="5"/>
      <c r="P15" s="5"/>
      <c r="Q15" s="5"/>
      <c r="R15" s="5"/>
      <c r="S15" s="5"/>
      <c r="T15" s="5"/>
      <c r="U15" s="5"/>
      <c r="V15" s="5"/>
      <c r="W15" s="5"/>
      <c r="X15" s="5"/>
      <c r="Y15" s="5"/>
      <c r="Z15" s="5"/>
    </row>
    <row r="16">
      <c r="A16" s="5"/>
      <c r="B16" s="82"/>
      <c r="C16" s="5"/>
      <c r="D16" s="5"/>
      <c r="E16" s="5"/>
      <c r="F16" s="5"/>
      <c r="G16" s="5"/>
      <c r="H16" s="5"/>
      <c r="I16" s="5"/>
      <c r="J16" s="5"/>
      <c r="K16" s="5"/>
      <c r="L16" s="5"/>
      <c r="M16" s="5"/>
      <c r="N16" s="5"/>
      <c r="O16" s="5"/>
      <c r="P16" s="5"/>
      <c r="Q16" s="5"/>
      <c r="R16" s="5"/>
      <c r="S16" s="5"/>
      <c r="T16" s="5"/>
      <c r="U16" s="5"/>
      <c r="V16" s="5"/>
      <c r="W16" s="5"/>
      <c r="X16" s="5"/>
      <c r="Y16" s="5"/>
      <c r="Z16" s="5"/>
    </row>
    <row r="17">
      <c r="A17" s="5"/>
      <c r="B17" s="82"/>
      <c r="C17" s="5"/>
      <c r="D17" s="5"/>
      <c r="E17" s="5"/>
      <c r="F17" s="5"/>
      <c r="G17" s="5"/>
      <c r="H17" s="5"/>
      <c r="I17" s="5"/>
      <c r="J17" s="5"/>
      <c r="K17" s="5"/>
      <c r="L17" s="5"/>
      <c r="M17" s="5"/>
      <c r="N17" s="5"/>
      <c r="O17" s="5"/>
      <c r="P17" s="5"/>
      <c r="Q17" s="5"/>
      <c r="R17" s="5"/>
      <c r="S17" s="5"/>
      <c r="T17" s="5"/>
      <c r="U17" s="5"/>
      <c r="V17" s="5"/>
      <c r="W17" s="5"/>
      <c r="X17" s="5"/>
      <c r="Y17" s="5"/>
      <c r="Z17" s="5"/>
    </row>
    <row r="18">
      <c r="A18" s="5"/>
      <c r="B18" s="82"/>
      <c r="C18" s="5"/>
      <c r="D18" s="5"/>
      <c r="E18" s="5"/>
      <c r="F18" s="5"/>
      <c r="G18" s="5"/>
      <c r="H18" s="5"/>
      <c r="I18" s="5"/>
      <c r="J18" s="5"/>
      <c r="K18" s="5"/>
      <c r="L18" s="5"/>
      <c r="M18" s="5"/>
      <c r="N18" s="5"/>
      <c r="O18" s="5"/>
      <c r="P18" s="5"/>
      <c r="Q18" s="5"/>
      <c r="R18" s="5"/>
      <c r="S18" s="5"/>
      <c r="T18" s="5"/>
      <c r="U18" s="5"/>
      <c r="V18" s="5"/>
      <c r="W18" s="5"/>
      <c r="X18" s="5"/>
      <c r="Y18" s="5"/>
      <c r="Z18" s="5"/>
    </row>
    <row r="19">
      <c r="A19" s="5"/>
      <c r="B19" s="82"/>
      <c r="C19" s="5"/>
      <c r="D19" s="5"/>
      <c r="E19" s="5"/>
      <c r="F19" s="5"/>
      <c r="G19" s="5"/>
      <c r="H19" s="5"/>
      <c r="I19" s="5"/>
      <c r="J19" s="5"/>
      <c r="K19" s="5"/>
      <c r="L19" s="5"/>
      <c r="M19" s="5"/>
      <c r="N19" s="5"/>
      <c r="O19" s="5"/>
      <c r="P19" s="5"/>
      <c r="Q19" s="5"/>
      <c r="R19" s="5"/>
      <c r="S19" s="5"/>
      <c r="T19" s="5"/>
      <c r="U19" s="5"/>
      <c r="V19" s="5"/>
      <c r="W19" s="5"/>
      <c r="X19" s="5"/>
      <c r="Y19" s="5"/>
      <c r="Z19" s="5"/>
    </row>
    <row r="20">
      <c r="A20" s="5"/>
      <c r="B20" s="82"/>
      <c r="C20" s="5"/>
      <c r="D20" s="5"/>
      <c r="E20" s="5"/>
      <c r="F20" s="5"/>
      <c r="G20" s="5"/>
      <c r="H20" s="5"/>
      <c r="I20" s="5"/>
      <c r="J20" s="5"/>
      <c r="K20" s="5"/>
      <c r="L20" s="5"/>
      <c r="M20" s="5"/>
      <c r="N20" s="5"/>
      <c r="O20" s="5"/>
      <c r="P20" s="5"/>
      <c r="Q20" s="5"/>
      <c r="R20" s="5"/>
      <c r="S20" s="5"/>
      <c r="T20" s="5"/>
      <c r="U20" s="5"/>
      <c r="V20" s="5"/>
      <c r="W20" s="5"/>
      <c r="X20" s="5"/>
      <c r="Y20" s="5"/>
      <c r="Z20" s="5"/>
    </row>
    <row r="21" ht="15.75" customHeight="1">
      <c r="A21" s="5"/>
      <c r="B21" s="82"/>
      <c r="C21" s="5"/>
      <c r="D21" s="5"/>
      <c r="E21" s="5"/>
      <c r="F21" s="5"/>
      <c r="G21" s="5"/>
      <c r="H21" s="5"/>
      <c r="I21" s="5"/>
      <c r="J21" s="5"/>
      <c r="K21" s="5"/>
      <c r="L21" s="5"/>
      <c r="M21" s="5"/>
      <c r="N21" s="5"/>
      <c r="O21" s="5"/>
      <c r="P21" s="5"/>
      <c r="Q21" s="5"/>
      <c r="R21" s="5"/>
      <c r="S21" s="5"/>
      <c r="T21" s="5"/>
      <c r="U21" s="5"/>
      <c r="V21" s="5"/>
      <c r="W21" s="5"/>
      <c r="X21" s="5"/>
      <c r="Y21" s="5"/>
      <c r="Z21" s="5"/>
    </row>
    <row r="22" ht="15.75" customHeight="1">
      <c r="A22" s="5"/>
      <c r="B22" s="82"/>
      <c r="C22" s="5"/>
      <c r="D22" s="5"/>
      <c r="E22" s="5"/>
      <c r="F22" s="5"/>
      <c r="G22" s="5"/>
      <c r="H22" s="5"/>
      <c r="I22" s="5"/>
      <c r="J22" s="5"/>
      <c r="K22" s="5"/>
      <c r="L22" s="5"/>
      <c r="M22" s="5"/>
      <c r="N22" s="5"/>
      <c r="O22" s="5"/>
      <c r="P22" s="5"/>
      <c r="Q22" s="5"/>
      <c r="R22" s="5"/>
      <c r="S22" s="5"/>
      <c r="T22" s="5"/>
      <c r="U22" s="5"/>
      <c r="V22" s="5"/>
      <c r="W22" s="5"/>
      <c r="X22" s="5"/>
      <c r="Y22" s="5"/>
      <c r="Z22" s="5"/>
    </row>
    <row r="23" ht="15.75" customHeight="1">
      <c r="A23" s="5"/>
      <c r="B23" s="82"/>
      <c r="C23" s="5"/>
      <c r="D23" s="5"/>
      <c r="E23" s="5"/>
      <c r="F23" s="5"/>
      <c r="G23" s="5"/>
      <c r="H23" s="5"/>
      <c r="I23" s="5"/>
      <c r="J23" s="5"/>
      <c r="K23" s="5"/>
      <c r="L23" s="5"/>
      <c r="M23" s="5"/>
      <c r="N23" s="5"/>
      <c r="O23" s="5"/>
      <c r="P23" s="5"/>
      <c r="Q23" s="5"/>
      <c r="R23" s="5"/>
      <c r="S23" s="5"/>
      <c r="T23" s="5"/>
      <c r="U23" s="5"/>
      <c r="V23" s="5"/>
      <c r="W23" s="5"/>
      <c r="X23" s="5"/>
      <c r="Y23" s="5"/>
      <c r="Z23" s="5"/>
    </row>
    <row r="24" ht="15.75" customHeight="1">
      <c r="A24" s="5"/>
      <c r="B24" s="82"/>
      <c r="C24" s="5"/>
      <c r="D24" s="5"/>
      <c r="E24" s="5"/>
      <c r="F24" s="5"/>
      <c r="G24" s="5"/>
      <c r="H24" s="5"/>
      <c r="I24" s="5"/>
      <c r="J24" s="5"/>
      <c r="K24" s="5"/>
      <c r="L24" s="5"/>
      <c r="M24" s="5"/>
      <c r="N24" s="5"/>
      <c r="O24" s="5"/>
      <c r="P24" s="5"/>
      <c r="Q24" s="5"/>
      <c r="R24" s="5"/>
      <c r="S24" s="5"/>
      <c r="T24" s="5"/>
      <c r="U24" s="5"/>
      <c r="V24" s="5"/>
      <c r="W24" s="5"/>
      <c r="X24" s="5"/>
      <c r="Y24" s="5"/>
      <c r="Z24" s="5"/>
    </row>
    <row r="25" ht="15.75" customHeight="1">
      <c r="A25" s="5"/>
      <c r="B25" s="82"/>
      <c r="C25" s="5"/>
      <c r="D25" s="5"/>
      <c r="E25" s="5"/>
      <c r="F25" s="5"/>
      <c r="G25" s="5"/>
      <c r="H25" s="5"/>
      <c r="I25" s="5"/>
      <c r="J25" s="5"/>
      <c r="K25" s="5"/>
      <c r="L25" s="5"/>
      <c r="M25" s="5"/>
      <c r="N25" s="5"/>
      <c r="O25" s="5"/>
      <c r="P25" s="5"/>
      <c r="Q25" s="5"/>
      <c r="R25" s="5"/>
      <c r="S25" s="5"/>
      <c r="T25" s="5"/>
      <c r="U25" s="5"/>
      <c r="V25" s="5"/>
      <c r="W25" s="5"/>
      <c r="X25" s="5"/>
      <c r="Y25" s="5"/>
      <c r="Z25" s="5"/>
    </row>
    <row r="26" ht="15.75" customHeight="1">
      <c r="A26" s="5"/>
      <c r="B26" s="82"/>
      <c r="C26" s="5"/>
      <c r="D26" s="5"/>
      <c r="E26" s="5"/>
      <c r="F26" s="5"/>
      <c r="G26" s="5"/>
      <c r="H26" s="5"/>
      <c r="I26" s="5"/>
      <c r="J26" s="5"/>
      <c r="K26" s="5"/>
      <c r="L26" s="5"/>
      <c r="M26" s="5"/>
      <c r="N26" s="5"/>
      <c r="O26" s="5"/>
      <c r="P26" s="5"/>
      <c r="Q26" s="5"/>
      <c r="R26" s="5"/>
      <c r="S26" s="5"/>
      <c r="T26" s="5"/>
      <c r="U26" s="5"/>
      <c r="V26" s="5"/>
      <c r="W26" s="5"/>
      <c r="X26" s="5"/>
      <c r="Y26" s="5"/>
      <c r="Z26" s="5"/>
    </row>
    <row r="27" ht="15.75" customHeight="1">
      <c r="A27" s="5"/>
      <c r="B27" s="82"/>
      <c r="C27" s="5"/>
      <c r="D27" s="5"/>
      <c r="E27" s="5"/>
      <c r="F27" s="5"/>
      <c r="G27" s="5"/>
      <c r="H27" s="5"/>
      <c r="I27" s="5"/>
      <c r="J27" s="5"/>
      <c r="K27" s="5"/>
      <c r="L27" s="5"/>
      <c r="M27" s="5"/>
      <c r="N27" s="5"/>
      <c r="O27" s="5"/>
      <c r="P27" s="5"/>
      <c r="Q27" s="5"/>
      <c r="R27" s="5"/>
      <c r="S27" s="5"/>
      <c r="T27" s="5"/>
      <c r="U27" s="5"/>
      <c r="V27" s="5"/>
      <c r="W27" s="5"/>
      <c r="X27" s="5"/>
      <c r="Y27" s="5"/>
      <c r="Z27" s="5"/>
    </row>
    <row r="28" ht="15.75" customHeight="1">
      <c r="A28" s="5"/>
      <c r="B28" s="82"/>
      <c r="C28" s="5"/>
      <c r="D28" s="5"/>
      <c r="E28" s="5"/>
      <c r="F28" s="5"/>
      <c r="G28" s="5"/>
      <c r="H28" s="5"/>
      <c r="I28" s="5"/>
      <c r="J28" s="5"/>
      <c r="K28" s="5"/>
      <c r="L28" s="5"/>
      <c r="M28" s="5"/>
      <c r="N28" s="5"/>
      <c r="O28" s="5"/>
      <c r="P28" s="5"/>
      <c r="Q28" s="5"/>
      <c r="R28" s="5"/>
      <c r="S28" s="5"/>
      <c r="T28" s="5"/>
      <c r="U28" s="5"/>
      <c r="V28" s="5"/>
      <c r="W28" s="5"/>
      <c r="X28" s="5"/>
      <c r="Y28" s="5"/>
      <c r="Z28" s="5"/>
    </row>
    <row r="29" ht="15.75" customHeight="1">
      <c r="A29" s="5"/>
      <c r="B29" s="82"/>
      <c r="C29" s="5"/>
      <c r="D29" s="5"/>
      <c r="E29" s="5"/>
      <c r="F29" s="5"/>
      <c r="G29" s="5"/>
      <c r="H29" s="5"/>
      <c r="I29" s="5"/>
      <c r="J29" s="5"/>
      <c r="K29" s="5"/>
      <c r="L29" s="5"/>
      <c r="M29" s="5"/>
      <c r="N29" s="5"/>
      <c r="O29" s="5"/>
      <c r="P29" s="5"/>
      <c r="Q29" s="5"/>
      <c r="R29" s="5"/>
      <c r="S29" s="5"/>
      <c r="T29" s="5"/>
      <c r="U29" s="5"/>
      <c r="V29" s="5"/>
      <c r="W29" s="5"/>
      <c r="X29" s="5"/>
      <c r="Y29" s="5"/>
      <c r="Z29" s="5"/>
    </row>
    <row r="30" ht="15.75" customHeight="1">
      <c r="A30" s="5"/>
      <c r="B30" s="82"/>
      <c r="C30" s="5"/>
      <c r="D30" s="5"/>
      <c r="E30" s="5"/>
      <c r="F30" s="5"/>
      <c r="G30" s="5"/>
      <c r="H30" s="5"/>
      <c r="I30" s="5"/>
      <c r="J30" s="5"/>
      <c r="K30" s="5"/>
      <c r="L30" s="5"/>
      <c r="M30" s="5"/>
      <c r="N30" s="5"/>
      <c r="O30" s="5"/>
      <c r="P30" s="5"/>
      <c r="Q30" s="5"/>
      <c r="R30" s="5"/>
      <c r="S30" s="5"/>
      <c r="T30" s="5"/>
      <c r="U30" s="5"/>
      <c r="V30" s="5"/>
      <c r="W30" s="5"/>
      <c r="X30" s="5"/>
      <c r="Y30" s="5"/>
      <c r="Z30" s="5"/>
    </row>
    <row r="31" ht="15.75" customHeight="1">
      <c r="A31" s="5"/>
      <c r="B31" s="82"/>
      <c r="C31" s="5"/>
      <c r="D31" s="5"/>
      <c r="E31" s="5"/>
      <c r="F31" s="5"/>
      <c r="G31" s="5"/>
      <c r="H31" s="5"/>
      <c r="I31" s="5"/>
      <c r="J31" s="5"/>
      <c r="K31" s="5"/>
      <c r="L31" s="5"/>
      <c r="M31" s="5"/>
      <c r="N31" s="5"/>
      <c r="O31" s="5"/>
      <c r="P31" s="5"/>
      <c r="Q31" s="5"/>
      <c r="R31" s="5"/>
      <c r="S31" s="5"/>
      <c r="T31" s="5"/>
      <c r="U31" s="5"/>
      <c r="V31" s="5"/>
      <c r="W31" s="5"/>
      <c r="X31" s="5"/>
      <c r="Y31" s="5"/>
      <c r="Z31" s="5"/>
    </row>
    <row r="32" ht="15.75" customHeight="1">
      <c r="A32" s="5"/>
      <c r="B32" s="82"/>
      <c r="C32" s="5"/>
      <c r="D32" s="5"/>
      <c r="E32" s="5"/>
      <c r="F32" s="5"/>
      <c r="G32" s="5"/>
      <c r="H32" s="5"/>
      <c r="I32" s="5"/>
      <c r="J32" s="5"/>
      <c r="K32" s="5"/>
      <c r="L32" s="5"/>
      <c r="M32" s="5"/>
      <c r="N32" s="5"/>
      <c r="O32" s="5"/>
      <c r="P32" s="5"/>
      <c r="Q32" s="5"/>
      <c r="R32" s="5"/>
      <c r="S32" s="5"/>
      <c r="T32" s="5"/>
      <c r="U32" s="5"/>
      <c r="V32" s="5"/>
      <c r="W32" s="5"/>
      <c r="X32" s="5"/>
      <c r="Y32" s="5"/>
      <c r="Z32" s="5"/>
    </row>
    <row r="33" ht="15.75" customHeight="1">
      <c r="A33" s="5"/>
      <c r="B33" s="82"/>
      <c r="C33" s="5"/>
      <c r="D33" s="5"/>
      <c r="E33" s="5"/>
      <c r="F33" s="5"/>
      <c r="G33" s="5"/>
      <c r="H33" s="5"/>
      <c r="I33" s="5"/>
      <c r="J33" s="5"/>
      <c r="K33" s="5"/>
      <c r="L33" s="5"/>
      <c r="M33" s="5"/>
      <c r="N33" s="5"/>
      <c r="O33" s="5"/>
      <c r="P33" s="5"/>
      <c r="Q33" s="5"/>
      <c r="R33" s="5"/>
      <c r="S33" s="5"/>
      <c r="T33" s="5"/>
      <c r="U33" s="5"/>
      <c r="V33" s="5"/>
      <c r="W33" s="5"/>
      <c r="X33" s="5"/>
      <c r="Y33" s="5"/>
      <c r="Z33" s="5"/>
    </row>
    <row r="34" ht="15.75" customHeight="1">
      <c r="A34" s="5"/>
      <c r="B34" s="82"/>
      <c r="C34" s="5"/>
      <c r="D34" s="5"/>
      <c r="E34" s="5"/>
      <c r="F34" s="5"/>
      <c r="G34" s="5"/>
      <c r="H34" s="5"/>
      <c r="I34" s="5"/>
      <c r="J34" s="5"/>
      <c r="K34" s="5"/>
      <c r="L34" s="5"/>
      <c r="M34" s="5"/>
      <c r="N34" s="5"/>
      <c r="O34" s="5"/>
      <c r="P34" s="5"/>
      <c r="Q34" s="5"/>
      <c r="R34" s="5"/>
      <c r="S34" s="5"/>
      <c r="T34" s="5"/>
      <c r="U34" s="5"/>
      <c r="V34" s="5"/>
      <c r="W34" s="5"/>
      <c r="X34" s="5"/>
      <c r="Y34" s="5"/>
      <c r="Z34" s="5"/>
    </row>
    <row r="35" ht="15.75" customHeight="1">
      <c r="A35" s="5"/>
      <c r="B35" s="82"/>
      <c r="C35" s="5"/>
      <c r="D35" s="5"/>
      <c r="E35" s="5"/>
      <c r="F35" s="5"/>
      <c r="G35" s="5"/>
      <c r="H35" s="5"/>
      <c r="I35" s="5"/>
      <c r="J35" s="5"/>
      <c r="K35" s="5"/>
      <c r="L35" s="5"/>
      <c r="M35" s="5"/>
      <c r="N35" s="5"/>
      <c r="O35" s="5"/>
      <c r="P35" s="5"/>
      <c r="Q35" s="5"/>
      <c r="R35" s="5"/>
      <c r="S35" s="5"/>
      <c r="T35" s="5"/>
      <c r="U35" s="5"/>
      <c r="V35" s="5"/>
      <c r="W35" s="5"/>
      <c r="X35" s="5"/>
      <c r="Y35" s="5"/>
      <c r="Z35" s="5"/>
    </row>
    <row r="36" ht="15.75" customHeight="1">
      <c r="A36" s="5"/>
      <c r="B36" s="82"/>
      <c r="C36" s="5"/>
      <c r="D36" s="5"/>
      <c r="E36" s="5"/>
      <c r="F36" s="5"/>
      <c r="G36" s="5"/>
      <c r="H36" s="5"/>
      <c r="I36" s="5"/>
      <c r="J36" s="5"/>
      <c r="K36" s="5"/>
      <c r="L36" s="5"/>
      <c r="M36" s="5"/>
      <c r="N36" s="5"/>
      <c r="O36" s="5"/>
      <c r="P36" s="5"/>
      <c r="Q36" s="5"/>
      <c r="R36" s="5"/>
      <c r="S36" s="5"/>
      <c r="T36" s="5"/>
      <c r="U36" s="5"/>
      <c r="V36" s="5"/>
      <c r="W36" s="5"/>
      <c r="X36" s="5"/>
      <c r="Y36" s="5"/>
      <c r="Z36" s="5"/>
    </row>
    <row r="37" ht="15.75" customHeight="1">
      <c r="A37" s="5"/>
      <c r="B37" s="82"/>
      <c r="C37" s="5"/>
      <c r="D37" s="5"/>
      <c r="E37" s="5"/>
      <c r="F37" s="5"/>
      <c r="G37" s="5"/>
      <c r="H37" s="5"/>
      <c r="I37" s="5"/>
      <c r="J37" s="5"/>
      <c r="K37" s="5"/>
      <c r="L37" s="5"/>
      <c r="M37" s="5"/>
      <c r="N37" s="5"/>
      <c r="O37" s="5"/>
      <c r="P37" s="5"/>
      <c r="Q37" s="5"/>
      <c r="R37" s="5"/>
      <c r="S37" s="5"/>
      <c r="T37" s="5"/>
      <c r="U37" s="5"/>
      <c r="V37" s="5"/>
      <c r="W37" s="5"/>
      <c r="X37" s="5"/>
      <c r="Y37" s="5"/>
      <c r="Z37" s="5"/>
    </row>
    <row r="38" ht="15.75" customHeight="1">
      <c r="A38" s="5"/>
      <c r="B38" s="82"/>
      <c r="C38" s="5"/>
      <c r="D38" s="5"/>
      <c r="E38" s="5"/>
      <c r="F38" s="5"/>
      <c r="G38" s="5"/>
      <c r="H38" s="5"/>
      <c r="I38" s="5"/>
      <c r="J38" s="5"/>
      <c r="K38" s="5"/>
      <c r="L38" s="5"/>
      <c r="M38" s="5"/>
      <c r="N38" s="5"/>
      <c r="O38" s="5"/>
      <c r="P38" s="5"/>
      <c r="Q38" s="5"/>
      <c r="R38" s="5"/>
      <c r="S38" s="5"/>
      <c r="T38" s="5"/>
      <c r="U38" s="5"/>
      <c r="V38" s="5"/>
      <c r="W38" s="5"/>
      <c r="X38" s="5"/>
      <c r="Y38" s="5"/>
      <c r="Z38" s="5"/>
    </row>
    <row r="39" ht="15.75" customHeight="1">
      <c r="A39" s="5"/>
      <c r="B39" s="82"/>
      <c r="C39" s="5"/>
      <c r="D39" s="5"/>
      <c r="E39" s="5"/>
      <c r="F39" s="5"/>
      <c r="G39" s="5"/>
      <c r="H39" s="5"/>
      <c r="I39" s="5"/>
      <c r="J39" s="5"/>
      <c r="K39" s="5"/>
      <c r="L39" s="5"/>
      <c r="M39" s="5"/>
      <c r="N39" s="5"/>
      <c r="O39" s="5"/>
      <c r="P39" s="5"/>
      <c r="Q39" s="5"/>
      <c r="R39" s="5"/>
      <c r="S39" s="5"/>
      <c r="T39" s="5"/>
      <c r="U39" s="5"/>
      <c r="V39" s="5"/>
      <c r="W39" s="5"/>
      <c r="X39" s="5"/>
      <c r="Y39" s="5"/>
      <c r="Z39" s="5"/>
    </row>
    <row r="40" ht="15.75" customHeight="1">
      <c r="A40" s="5"/>
      <c r="B40" s="82"/>
      <c r="C40" s="5"/>
      <c r="D40" s="5"/>
      <c r="E40" s="5"/>
      <c r="F40" s="5"/>
      <c r="G40" s="5"/>
      <c r="H40" s="5"/>
      <c r="I40" s="5"/>
      <c r="J40" s="5"/>
      <c r="K40" s="5"/>
      <c r="L40" s="5"/>
      <c r="M40" s="5"/>
      <c r="N40" s="5"/>
      <c r="O40" s="5"/>
      <c r="P40" s="5"/>
      <c r="Q40" s="5"/>
      <c r="R40" s="5"/>
      <c r="S40" s="5"/>
      <c r="T40" s="5"/>
      <c r="U40" s="5"/>
      <c r="V40" s="5"/>
      <c r="W40" s="5"/>
      <c r="X40" s="5"/>
      <c r="Y40" s="5"/>
      <c r="Z40" s="5"/>
    </row>
    <row r="41" ht="15.75" customHeight="1">
      <c r="A41" s="5"/>
      <c r="B41" s="82"/>
      <c r="C41" s="5"/>
      <c r="D41" s="5"/>
      <c r="E41" s="5"/>
      <c r="F41" s="5"/>
      <c r="G41" s="5"/>
      <c r="H41" s="5"/>
      <c r="I41" s="5"/>
      <c r="J41" s="5"/>
      <c r="K41" s="5"/>
      <c r="L41" s="5"/>
      <c r="M41" s="5"/>
      <c r="N41" s="5"/>
      <c r="O41" s="5"/>
      <c r="P41" s="5"/>
      <c r="Q41" s="5"/>
      <c r="R41" s="5"/>
      <c r="S41" s="5"/>
      <c r="T41" s="5"/>
      <c r="U41" s="5"/>
      <c r="V41" s="5"/>
      <c r="W41" s="5"/>
      <c r="X41" s="5"/>
      <c r="Y41" s="5"/>
      <c r="Z41" s="5"/>
    </row>
    <row r="42" ht="15.75" customHeight="1">
      <c r="A42" s="5"/>
      <c r="B42" s="82"/>
      <c r="C42" s="5"/>
      <c r="D42" s="5"/>
      <c r="E42" s="5"/>
      <c r="F42" s="5"/>
      <c r="G42" s="5"/>
      <c r="H42" s="5"/>
      <c r="I42" s="5"/>
      <c r="J42" s="5"/>
      <c r="K42" s="5"/>
      <c r="L42" s="5"/>
      <c r="M42" s="5"/>
      <c r="N42" s="5"/>
      <c r="O42" s="5"/>
      <c r="P42" s="5"/>
      <c r="Q42" s="5"/>
      <c r="R42" s="5"/>
      <c r="S42" s="5"/>
      <c r="T42" s="5"/>
      <c r="U42" s="5"/>
      <c r="V42" s="5"/>
      <c r="W42" s="5"/>
      <c r="X42" s="5"/>
      <c r="Y42" s="5"/>
      <c r="Z42" s="5"/>
    </row>
    <row r="43" ht="15.75" customHeight="1">
      <c r="A43" s="5"/>
      <c r="B43" s="82"/>
      <c r="C43" s="5"/>
      <c r="D43" s="5"/>
      <c r="E43" s="5"/>
      <c r="F43" s="5"/>
      <c r="G43" s="5"/>
      <c r="H43" s="5"/>
      <c r="I43" s="5"/>
      <c r="J43" s="5"/>
      <c r="K43" s="5"/>
      <c r="L43" s="5"/>
      <c r="M43" s="5"/>
      <c r="N43" s="5"/>
      <c r="O43" s="5"/>
      <c r="P43" s="5"/>
      <c r="Q43" s="5"/>
      <c r="R43" s="5"/>
      <c r="S43" s="5"/>
      <c r="T43" s="5"/>
      <c r="U43" s="5"/>
      <c r="V43" s="5"/>
      <c r="W43" s="5"/>
      <c r="X43" s="5"/>
      <c r="Y43" s="5"/>
      <c r="Z43" s="5"/>
    </row>
    <row r="44" ht="15.75" customHeight="1">
      <c r="A44" s="5"/>
      <c r="B44" s="82"/>
      <c r="C44" s="5"/>
      <c r="D44" s="5"/>
      <c r="E44" s="5"/>
      <c r="F44" s="5"/>
      <c r="G44" s="5"/>
      <c r="H44" s="5"/>
      <c r="I44" s="5"/>
      <c r="J44" s="5"/>
      <c r="K44" s="5"/>
      <c r="L44" s="5"/>
      <c r="M44" s="5"/>
      <c r="N44" s="5"/>
      <c r="O44" s="5"/>
      <c r="P44" s="5"/>
      <c r="Q44" s="5"/>
      <c r="R44" s="5"/>
      <c r="S44" s="5"/>
      <c r="T44" s="5"/>
      <c r="U44" s="5"/>
      <c r="V44" s="5"/>
      <c r="W44" s="5"/>
      <c r="X44" s="5"/>
      <c r="Y44" s="5"/>
      <c r="Z44" s="5"/>
    </row>
    <row r="45" ht="15.75" customHeight="1">
      <c r="A45" s="5"/>
      <c r="B45" s="67"/>
      <c r="C45" s="5"/>
      <c r="D45" s="5"/>
      <c r="E45" s="5"/>
      <c r="F45" s="5"/>
      <c r="G45" s="5"/>
      <c r="H45" s="5"/>
      <c r="I45" s="5"/>
      <c r="J45" s="5"/>
      <c r="K45" s="5"/>
      <c r="L45" s="5"/>
      <c r="M45" s="5"/>
      <c r="N45" s="5"/>
      <c r="O45" s="5"/>
      <c r="P45" s="5"/>
      <c r="Q45" s="5"/>
      <c r="R45" s="5"/>
      <c r="S45" s="5"/>
      <c r="T45" s="5"/>
      <c r="U45" s="5"/>
      <c r="V45" s="5"/>
      <c r="W45" s="5"/>
      <c r="X45" s="5"/>
      <c r="Y45" s="5"/>
      <c r="Z45" s="5"/>
    </row>
    <row r="46"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row>
    <row r="47"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row>
    <row r="4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row>
    <row r="4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row>
    <row r="50"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row>
    <row r="51"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row>
    <row r="52"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row>
    <row r="53"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row>
    <row r="54"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row>
    <row r="55"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row>
    <row r="56"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row>
    <row r="57"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row>
    <row r="5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row>
    <row r="5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row>
    <row r="60"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row>
    <row r="61"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row>
    <row r="62"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row>
    <row r="63"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row>
    <row r="64"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row>
    <row r="65"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row>
    <row r="66"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row>
    <row r="67"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row>
    <row r="6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row>
    <row r="6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row>
    <row r="70"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row>
    <row r="71"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row>
    <row r="72"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row>
    <row r="73"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row>
    <row r="74"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row>
    <row r="75"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row>
    <row r="76"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row>
    <row r="7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row>
    <row r="84"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row>
    <row r="85"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row>
    <row r="86"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row>
    <row r="87"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row>
    <row r="8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row>
    <row r="8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row>
    <row r="90"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row>
    <row r="91"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row>
    <row r="92"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row>
    <row r="93"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row>
    <row r="94"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row>
    <row r="95"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row>
    <row r="96"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row>
    <row r="97"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row>
    <row r="9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row>
    <row r="9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row>
    <row r="100"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ht="15.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ht="15.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ht="15.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ht="15.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ht="15.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ht="15.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ht="15.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ht="15.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ht="15.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ht="15.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ht="15.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ht="15.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ht="15.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ht="15.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ht="15.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ht="15.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ht="15.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ht="15.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ht="15.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ht="15.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ht="15.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ht="15.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ht="15.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ht="15.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ht="15.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ht="15.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ht="15.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ht="15.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ht="15.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ht="15.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ht="15.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ht="15.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ht="15.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ht="15.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ht="15.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ht="15.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ht="15.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ht="15.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ht="15.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ht="15.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ht="15.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ht="15.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ht="15.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ht="15.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ht="15.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ht="15.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ht="15.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ht="15.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ht="15.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ht="15.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ht="15.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ht="15.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ht="15.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ht="15.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ht="15.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ht="15.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ht="15.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ht="15.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ht="15.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ht="15.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ht="15.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ht="15.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ht="15.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ht="15.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ht="15.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ht="15.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ht="15.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ht="15.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ht="15.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ht="15.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ht="15.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ht="15.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ht="15.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ht="15.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ht="15.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ht="15.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ht="15.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ht="15.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ht="15.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ht="15.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ht="15.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ht="15.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ht="15.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ht="15.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ht="15.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ht="15.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ht="15.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ht="15.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ht="15.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ht="15.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ht="15.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ht="15.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ht="15.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ht="15.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ht="15.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ht="15.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ht="15.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ht="15.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ht="15.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ht="15.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ht="15.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ht="15.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ht="15.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ht="15.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ht="15.7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ht="15.7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ht="15.7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1">
    <mergeCell ref="B4:B45"/>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2015-02-23T01:19:54Z</dcterms:created>
  <dc:creator>Home</dc:creator>
</cp:coreProperties>
</file>