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\LICITACION PUBLICA\010-BLOQUE C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2" i="1"/>
  <c r="F29" i="1"/>
  <c r="F28" i="1"/>
  <c r="F27" i="1"/>
  <c r="F26" i="1"/>
  <c r="F25" i="1"/>
  <c r="F24" i="1"/>
  <c r="F22" i="1"/>
  <c r="F21" i="1"/>
  <c r="F19" i="1"/>
  <c r="F18" i="1"/>
  <c r="F17" i="1"/>
  <c r="F16" i="1"/>
  <c r="D16" i="1"/>
  <c r="F15" i="1"/>
  <c r="F14" i="1"/>
  <c r="F13" i="1"/>
  <c r="F12" i="1"/>
  <c r="F10" i="1"/>
  <c r="F54" i="1" s="1"/>
  <c r="F9" i="1"/>
  <c r="F8" i="1"/>
  <c r="F57" i="1" l="1"/>
  <c r="F58" i="1" s="1"/>
  <c r="F56" i="1"/>
  <c r="F55" i="1"/>
  <c r="F59" i="1" s="1"/>
  <c r="F60" i="1" s="1"/>
</calcChain>
</file>

<file path=xl/sharedStrings.xml><?xml version="1.0" encoding="utf-8"?>
<sst xmlns="http://schemas.openxmlformats.org/spreadsheetml/2006/main" count="137" uniqueCount="100">
  <si>
    <t>MANTENIMIENTO Y ADECUACIÓN DE SALONES DEL SEGUNDO Y TERCER PISO DEL BLOQUE C DEL INSTITUTO TOLIMENSE DE FORMACIÓN TÉCNICA PROFESIONAL ITFIP</t>
  </si>
  <si>
    <t>PRESUPUESTO OFICIAL</t>
  </si>
  <si>
    <t>ITEM</t>
  </si>
  <si>
    <t>DESCRIPCION</t>
  </si>
  <si>
    <t>UND.</t>
  </si>
  <si>
    <t>CANT.</t>
  </si>
  <si>
    <t>V/UNITARIO</t>
  </si>
  <si>
    <t>V/TOTAL</t>
  </si>
  <si>
    <t>PRELIMINARES</t>
  </si>
  <si>
    <t>1.1</t>
  </si>
  <si>
    <t>DESMONTE DE PUERTAS INCLUYE TRANSPORTE, DISPOSICION FINAL Y TRASCIEGO</t>
  </si>
  <si>
    <t>UN</t>
  </si>
  <si>
    <t>1.2</t>
  </si>
  <si>
    <t>DESMONTE DE VENTANAS INCLUYE TRANSPORTE, DISPOSICION FINAL Y TRASCIEGO</t>
  </si>
  <si>
    <t>M2</t>
  </si>
  <si>
    <t>1.3</t>
  </si>
  <si>
    <t>DESMONTE DE LAMPARAS INCLUYE TRANSPORTE Y DISPOSICIÓN FINAL</t>
  </si>
  <si>
    <t>PAÑETE, ESTUCO Y PINTURA</t>
  </si>
  <si>
    <t>2.1</t>
  </si>
  <si>
    <t>SUMINISTRO Y APLICACIÓN DE PAÑETE 1:3 E: 2CM, SOBRE CARTERA VENTANA</t>
  </si>
  <si>
    <t>ML</t>
  </si>
  <si>
    <t>2.2</t>
  </si>
  <si>
    <t>SUMINISTRO Y APLICACIÓN DE PINTURA VINILO TIPO 1 BAJO CIELO RASO DRAYWALL,DOS MANOS,INCLUYE RESANES.</t>
  </si>
  <si>
    <t>2.3</t>
  </si>
  <si>
    <t>SUMINISTRO Y APLICACIÓN DE PINTURA VINILO TIPO 1 SOBRE MUROS,DOS MANOS.</t>
  </si>
  <si>
    <t>2.4</t>
  </si>
  <si>
    <t>SUMINISTRO Y APLICACION DE ESTUCO PLASTICO PARA INTERIORES</t>
  </si>
  <si>
    <t>2.5</t>
  </si>
  <si>
    <t>2.6</t>
  </si>
  <si>
    <t>SUMINISTRO Y APLICACIÓN DE RESANES DE MUROS</t>
  </si>
  <si>
    <t>2.7</t>
  </si>
  <si>
    <t>SUMINISTRO Y APLICACIÓN DE PINTURA KORAZA 5 AÑOS</t>
  </si>
  <si>
    <t>2.8</t>
  </si>
  <si>
    <t xml:space="preserve">CARPINTERIA PUERTAS Y VENTANAS </t>
  </si>
  <si>
    <t>3.1</t>
  </si>
  <si>
    <t>SUMINISTRO E INSTALACIÓN DE PUERTA EN ALUMINIO, INCLUYE: VIDRIO 5mm, CHAPA SEGURIDAD, MANIJA RECTA, PIVOTES Y DEMÁS ELEMENTOS NECESARIOS PARA SU CORRECTA FUNCIONAMIENTO.</t>
  </si>
  <si>
    <t>3.2</t>
  </si>
  <si>
    <t>SUMINISTRO E INSTALACIÓN DE VENTANA CORREDIZA EN ALUMINIO CON VIDRIO 5mm Y DEMÁS ELEMENTOS NECESARIOS PARA SU CORRECTA FUNCIONAMIENTO.</t>
  </si>
  <si>
    <t>AIRE ACONDICIONADO</t>
  </si>
  <si>
    <t>4.1</t>
  </si>
  <si>
    <t>SUMINISTRO DE  AIRE ACONDICIONADO TIPO CASSETTE DE 60.000BTU, 220V, CONTROL REMOTO, INVERTER</t>
  </si>
  <si>
    <t>4.2</t>
  </si>
  <si>
    <t>SUMINISTRO E INSTALACIÓN DE TUBERIA DE COBRE DE 1/2" Y 1/4" CON AISLAMIENTO EN RUBATEX</t>
  </si>
  <si>
    <t>4.3</t>
  </si>
  <si>
    <t>SUMINISTRO E INSTALACIÓN DE CABLE COBRE 3 #2</t>
  </si>
  <si>
    <t>4.4</t>
  </si>
  <si>
    <t>SUMINISTRO E INSTALACIÓN DE CABLE COBRE 1 #4</t>
  </si>
  <si>
    <t>4.5</t>
  </si>
  <si>
    <t>SUMINISTRO E INSTALACIÓN DE RIEL CHANNEL PERFORADO DE 2 CM X 4 CM</t>
  </si>
  <si>
    <t>4.6</t>
  </si>
  <si>
    <t>BANDEJA METÁLICA TIPO MALLA PARA SOPORTE TUBERÍA REFRIGERACIÓN AIRES ACONDICIONADOS</t>
  </si>
  <si>
    <t xml:space="preserve">INSTALACIONES ELECTRICAS </t>
  </si>
  <si>
    <t>5.1</t>
  </si>
  <si>
    <t>SUMINISTRO E INSTALACIÓN DE LÁMPARA TIPO PANEL LED DE INCRUSTAR CUADRADO DE 60 X 60 CMS  DE 50 W.</t>
  </si>
  <si>
    <t>5.2</t>
  </si>
  <si>
    <t>SUMINISTRO E INSTALACIÓN DE TABLERO TRIFÁSICO DE 18 CIRCUITOS</t>
  </si>
  <si>
    <t>5.3</t>
  </si>
  <si>
    <t>SUMINISTRO E INSTALACIÓN DE BREAKER 3X40 AMP</t>
  </si>
  <si>
    <t>5.4</t>
  </si>
  <si>
    <t>TUBO CONDUIT PVC DE 1 1/2"</t>
  </si>
  <si>
    <t>5.5</t>
  </si>
  <si>
    <t>SUMINISTRO E INSTALACIÓN DE CABLE TRENZADO 3X12 FASE AZUL</t>
  </si>
  <si>
    <t>5.6</t>
  </si>
  <si>
    <t>SUMINISTRO E INSTALACIÓN DE ACOMETIDA PARA TABLERO DE CONTROL DE ILUMINACION EN CABLE Nª 4AWG X 5 LINEAS</t>
  </si>
  <si>
    <t>5.7</t>
  </si>
  <si>
    <t>SUMINISTRO E INSTALACIÓN DE ACOMETIDA EN CABLE ENCAUCHETADO 3 *8</t>
  </si>
  <si>
    <t>5.8</t>
  </si>
  <si>
    <t>SUMINISTRO E INSTALACIÓN DE ACOMETIDAS PARA PUNTO DE 220V EN CABLE N. 10</t>
  </si>
  <si>
    <t>5.9</t>
  </si>
  <si>
    <t>SUMINISTRO E INSTALACIÓN DE TOMA BIFÁSICA A 220V  CON FASE PLATE</t>
  </si>
  <si>
    <t>SISTEMA PUESTA A TIERRA</t>
  </si>
  <si>
    <t>6.1</t>
  </si>
  <si>
    <t>SUMINISTRO E INSTALACIÓN DE CABLE DE COBRE DESNUDO Nº 2/0 AWG</t>
  </si>
  <si>
    <t>6.2</t>
  </si>
  <si>
    <t>SUMINISTRO E INSTALACIÓN DE VARILLA DE COBRE DE 2,44X5/8"</t>
  </si>
  <si>
    <t>6.3</t>
  </si>
  <si>
    <t xml:space="preserve">SUMINISTRO E INSTALACIÓN DE SOLDADURA EXOTERMICA 115 GRAMOS </t>
  </si>
  <si>
    <t>6.4</t>
  </si>
  <si>
    <t>SUMINISTRO E INSTALACIÓN DE TRATAMIENTO DE TIERRA EXOGEL</t>
  </si>
  <si>
    <t>6.5</t>
  </si>
  <si>
    <t>SUMINISTRO E INSTALACIÓN DE CAJA TIPO POZO INSPECCIONABLE DE 30X30</t>
  </si>
  <si>
    <t>6.6</t>
  </si>
  <si>
    <t>SUMINISTRO E INSTALACIÓN DE TUBERIA EMT DE 3/4"</t>
  </si>
  <si>
    <t>6.7</t>
  </si>
  <si>
    <t>SUMINISTRO E INSTALACIÓN DE CURVAS EMT DE 3/4"</t>
  </si>
  <si>
    <t>6.8</t>
  </si>
  <si>
    <t>SUMINISTRO E INSTALACIÓN DE UNIONES EMT DE 3/4"</t>
  </si>
  <si>
    <t>6.9</t>
  </si>
  <si>
    <t xml:space="preserve">SUMINISTRO E INSTALACIÓN DE TERMINALES </t>
  </si>
  <si>
    <t>OTROS</t>
  </si>
  <si>
    <t>7.1</t>
  </si>
  <si>
    <t>ASEO GENERAL</t>
  </si>
  <si>
    <t xml:space="preserve">TOTAL COSTOS DIRECTOS </t>
  </si>
  <si>
    <t>ADMINISTRACION</t>
  </si>
  <si>
    <t>IMPREVISTOS</t>
  </si>
  <si>
    <t>UTILIDAD</t>
  </si>
  <si>
    <t>IVA SOBRE UTILIDAD</t>
  </si>
  <si>
    <t>VALOR TOTAL COSTOS INDIRECTOS</t>
  </si>
  <si>
    <t>VALOR TOTAL DE LA OBRA</t>
  </si>
  <si>
    <t>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</si>
</sst>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-&quot;$&quot;* #,##0_-;\-&quot;$&quot;* #,##0_-;_-&quot;$&quot;* &quot;-&quot;_-;_-@_-"/>
    <numFmt numFmtId="166" formatCode="_(&quot;$&quot;\ * #,##0.00_);_(&quot;$&quot;\ * \(#,##0.00\);_(&quot;$&quot;\ * &quot;-&quot;??_);_(@_)"/>
    <numFmt numFmtId="167" formatCode="_([$$-240A]\ * #,##0.00_);_([$$-240A]\ * \(#,##0.00\);_([$$-240A]\ * &quot;-&quot;??_);_(@_)"/>
    <numFmt numFmtId="168" formatCode="[$$-240A]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164" fontId="4" fillId="0" borderId="4" xfId="4" applyNumberFormat="1" applyFont="1" applyFill="1" applyBorder="1" applyAlignment="1">
      <alignment horizontal="right" vertical="center" wrapText="1"/>
    </xf>
    <xf numFmtId="164" fontId="4" fillId="0" borderId="4" xfId="2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164" fontId="4" fillId="0" borderId="4" xfId="5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wrapText="1"/>
    </xf>
    <xf numFmtId="0" fontId="8" fillId="0" borderId="4" xfId="0" applyFont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164" fontId="7" fillId="0" borderId="4" xfId="4" applyNumberFormat="1" applyFont="1" applyFill="1" applyBorder="1" applyAlignment="1">
      <alignment horizontal="right" vertical="center" wrapText="1"/>
    </xf>
    <xf numFmtId="164" fontId="7" fillId="0" borderId="4" xfId="2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right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4" fontId="7" fillId="0" borderId="8" xfId="2" applyNumberFormat="1" applyFont="1" applyFill="1" applyBorder="1" applyAlignment="1">
      <alignment horizontal="center" vertical="center"/>
    </xf>
    <xf numFmtId="0" fontId="7" fillId="0" borderId="9" xfId="1" applyNumberFormat="1" applyFont="1" applyFill="1" applyBorder="1" applyAlignment="1" applyProtection="1">
      <alignment horizontal="left" vertical="center"/>
      <protection locked="0"/>
    </xf>
    <xf numFmtId="0" fontId="7" fillId="0" borderId="10" xfId="1" applyNumberFormat="1" applyFont="1" applyFill="1" applyBorder="1" applyAlignment="1" applyProtection="1">
      <alignment horizontal="left" vertical="center"/>
      <protection locked="0"/>
    </xf>
    <xf numFmtId="167" fontId="7" fillId="0" borderId="10" xfId="6" applyFont="1" applyFill="1" applyBorder="1" applyAlignment="1" applyProtection="1">
      <alignment horizontal="center" vertical="center"/>
      <protection locked="0"/>
    </xf>
    <xf numFmtId="9" fontId="4" fillId="0" borderId="10" xfId="3" applyFont="1" applyFill="1" applyBorder="1" applyAlignment="1" applyProtection="1">
      <alignment horizontal="center" vertical="center"/>
      <protection locked="0"/>
    </xf>
    <xf numFmtId="164" fontId="7" fillId="0" borderId="10" xfId="6" applyNumberFormat="1" applyFont="1" applyFill="1" applyBorder="1" applyAlignment="1" applyProtection="1">
      <alignment horizontal="right" vertical="center"/>
      <protection locked="0"/>
    </xf>
    <xf numFmtId="164" fontId="7" fillId="0" borderId="11" xfId="2" applyNumberFormat="1" applyFont="1" applyFill="1" applyBorder="1" applyAlignment="1">
      <alignment horizontal="right" vertical="center"/>
    </xf>
    <xf numFmtId="0" fontId="7" fillId="0" borderId="12" xfId="1" applyNumberFormat="1" applyFont="1" applyFill="1" applyBorder="1" applyAlignment="1" applyProtection="1">
      <alignment horizontal="left" vertical="center"/>
      <protection locked="0"/>
    </xf>
    <xf numFmtId="0" fontId="7" fillId="0" borderId="4" xfId="1" applyNumberFormat="1" applyFont="1" applyFill="1" applyBorder="1" applyAlignment="1" applyProtection="1">
      <alignment horizontal="left" vertical="center"/>
      <protection locked="0"/>
    </xf>
    <xf numFmtId="167" fontId="7" fillId="0" borderId="4" xfId="6" applyFont="1" applyFill="1" applyBorder="1" applyAlignment="1" applyProtection="1">
      <alignment horizontal="center" vertical="center"/>
      <protection locked="0"/>
    </xf>
    <xf numFmtId="9" fontId="4" fillId="0" borderId="4" xfId="3" applyFont="1" applyFill="1" applyBorder="1" applyAlignment="1" applyProtection="1">
      <alignment horizontal="center" vertical="center"/>
      <protection locked="0"/>
    </xf>
    <xf numFmtId="164" fontId="7" fillId="0" borderId="4" xfId="6" applyNumberFormat="1" applyFont="1" applyFill="1" applyBorder="1" applyAlignment="1" applyProtection="1">
      <alignment horizontal="right" vertical="center"/>
      <protection locked="0"/>
    </xf>
    <xf numFmtId="168" fontId="7" fillId="0" borderId="13" xfId="0" applyNumberFormat="1" applyFont="1" applyBorder="1" applyAlignment="1" applyProtection="1">
      <alignment horizontal="right" vertical="center"/>
      <protection hidden="1"/>
    </xf>
    <xf numFmtId="168" fontId="7" fillId="0" borderId="14" xfId="0" applyNumberFormat="1" applyFont="1" applyBorder="1" applyAlignment="1" applyProtection="1">
      <alignment horizontal="right" vertical="center"/>
      <protection hidden="1"/>
    </xf>
    <xf numFmtId="168" fontId="7" fillId="0" borderId="15" xfId="0" applyNumberFormat="1" applyFont="1" applyBorder="1" applyAlignment="1" applyProtection="1">
      <alignment horizontal="right" vertical="center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 applyProtection="1">
      <alignment horizontal="center" vertical="center"/>
      <protection hidden="1"/>
    </xf>
    <xf numFmtId="164" fontId="7" fillId="0" borderId="8" xfId="1" applyNumberFormat="1" applyFont="1" applyFill="1" applyBorder="1" applyAlignment="1" applyProtection="1">
      <alignment horizontal="center" vertical="center"/>
      <protection hidden="1"/>
    </xf>
    <xf numFmtId="164" fontId="7" fillId="0" borderId="0" xfId="0" applyNumberFormat="1" applyFont="1" applyFill="1" applyAlignment="1">
      <alignment horizontal="right" vertical="center"/>
    </xf>
  </cellXfs>
  <cellStyles count="7">
    <cellStyle name="Millares" xfId="1" builtinId="3"/>
    <cellStyle name="Moneda" xfId="2" builtinId="4"/>
    <cellStyle name="Moneda [0] 2" xfId="4"/>
    <cellStyle name="Moneda 2" xfId="5"/>
    <cellStyle name="Normal" xfId="0" builtinId="0"/>
    <cellStyle name="Normal 6 2" xfId="6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2"/>
  <sheetViews>
    <sheetView tabSelected="1" workbookViewId="0">
      <selection activeCell="A2" sqref="A2:G62"/>
    </sheetView>
  </sheetViews>
  <sheetFormatPr baseColWidth="10" defaultRowHeight="15" x14ac:dyDescent="0.25"/>
  <cols>
    <col min="1" max="1" width="7.28515625" customWidth="1"/>
    <col min="2" max="2" width="46.85546875" customWidth="1"/>
    <col min="3" max="3" width="9" customWidth="1"/>
    <col min="4" max="4" width="9.140625" customWidth="1"/>
    <col min="5" max="5" width="17" customWidth="1"/>
    <col min="6" max="6" width="18.42578125" customWidth="1"/>
  </cols>
  <sheetData>
    <row r="2" spans="1:6" x14ac:dyDescent="0.25">
      <c r="A2" s="1"/>
      <c r="B2" s="2"/>
      <c r="C2" s="3"/>
      <c r="D2" s="3"/>
      <c r="E2" s="4"/>
      <c r="F2" s="5"/>
    </row>
    <row r="3" spans="1:6" ht="18.75" x14ac:dyDescent="0.25">
      <c r="A3" s="6" t="s">
        <v>0</v>
      </c>
      <c r="B3" s="7"/>
      <c r="C3" s="7"/>
      <c r="D3" s="8"/>
      <c r="E3" s="9"/>
      <c r="F3" s="10"/>
    </row>
    <row r="4" spans="1:6" ht="18.75" x14ac:dyDescent="0.25">
      <c r="A4" s="11" t="s">
        <v>1</v>
      </c>
      <c r="B4" s="11"/>
      <c r="C4" s="11"/>
      <c r="D4" s="11"/>
      <c r="E4" s="11"/>
      <c r="F4" s="11"/>
    </row>
    <row r="5" spans="1:6" ht="18.75" x14ac:dyDescent="0.25">
      <c r="A5" s="11"/>
      <c r="B5" s="11"/>
      <c r="C5" s="11"/>
      <c r="D5" s="11"/>
      <c r="E5" s="11"/>
      <c r="F5" s="11"/>
    </row>
    <row r="6" spans="1:6" x14ac:dyDescent="0.25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5" t="s">
        <v>7</v>
      </c>
    </row>
    <row r="7" spans="1:6" x14ac:dyDescent="0.25">
      <c r="A7" s="16">
        <v>1</v>
      </c>
      <c r="B7" s="17" t="s">
        <v>8</v>
      </c>
      <c r="C7" s="18"/>
      <c r="D7" s="18"/>
      <c r="E7" s="19"/>
      <c r="F7" s="20"/>
    </row>
    <row r="8" spans="1:6" ht="30" x14ac:dyDescent="0.25">
      <c r="A8" s="21" t="s">
        <v>9</v>
      </c>
      <c r="B8" s="22" t="s">
        <v>10</v>
      </c>
      <c r="C8" s="18" t="s">
        <v>11</v>
      </c>
      <c r="D8" s="23">
        <v>16</v>
      </c>
      <c r="E8" s="24">
        <v>20000</v>
      </c>
      <c r="F8" s="25">
        <f t="shared" ref="F8:F10" si="0">D8*E8</f>
        <v>320000</v>
      </c>
    </row>
    <row r="9" spans="1:6" ht="30" x14ac:dyDescent="0.25">
      <c r="A9" s="21" t="s">
        <v>12</v>
      </c>
      <c r="B9" s="22" t="s">
        <v>13</v>
      </c>
      <c r="C9" s="18" t="s">
        <v>14</v>
      </c>
      <c r="D9" s="23">
        <v>220.7</v>
      </c>
      <c r="E9" s="24">
        <v>15000</v>
      </c>
      <c r="F9" s="25">
        <f t="shared" si="0"/>
        <v>3310500</v>
      </c>
    </row>
    <row r="10" spans="1:6" ht="30" x14ac:dyDescent="0.25">
      <c r="A10" s="21" t="s">
        <v>15</v>
      </c>
      <c r="B10" s="22" t="s">
        <v>16</v>
      </c>
      <c r="C10" s="18" t="s">
        <v>11</v>
      </c>
      <c r="D10" s="23">
        <v>24</v>
      </c>
      <c r="E10" s="24">
        <v>10000</v>
      </c>
      <c r="F10" s="25">
        <f t="shared" si="0"/>
        <v>240000</v>
      </c>
    </row>
    <row r="11" spans="1:6" x14ac:dyDescent="0.25">
      <c r="A11" s="26">
        <v>2</v>
      </c>
      <c r="B11" s="27" t="s">
        <v>17</v>
      </c>
      <c r="C11" s="18"/>
      <c r="D11" s="18"/>
      <c r="E11" s="19"/>
      <c r="F11" s="28"/>
    </row>
    <row r="12" spans="1:6" ht="30" x14ac:dyDescent="0.25">
      <c r="A12" s="29" t="s">
        <v>18</v>
      </c>
      <c r="B12" s="30" t="s">
        <v>19</v>
      </c>
      <c r="C12" s="18" t="s">
        <v>20</v>
      </c>
      <c r="D12" s="31">
        <v>20</v>
      </c>
      <c r="E12" s="19">
        <v>9500</v>
      </c>
      <c r="F12" s="28">
        <f t="shared" ref="F12:F17" si="1">+D12*E12</f>
        <v>190000</v>
      </c>
    </row>
    <row r="13" spans="1:6" ht="45" x14ac:dyDescent="0.25">
      <c r="A13" s="29" t="s">
        <v>21</v>
      </c>
      <c r="B13" s="30" t="s">
        <v>22</v>
      </c>
      <c r="C13" s="18" t="s">
        <v>14</v>
      </c>
      <c r="D13" s="31">
        <v>180</v>
      </c>
      <c r="E13" s="19">
        <v>14500</v>
      </c>
      <c r="F13" s="28">
        <f t="shared" si="1"/>
        <v>2610000</v>
      </c>
    </row>
    <row r="14" spans="1:6" ht="30" x14ac:dyDescent="0.25">
      <c r="A14" s="29" t="s">
        <v>23</v>
      </c>
      <c r="B14" s="30" t="s">
        <v>24</v>
      </c>
      <c r="C14" s="18" t="s">
        <v>14</v>
      </c>
      <c r="D14" s="31">
        <v>270</v>
      </c>
      <c r="E14" s="19">
        <v>14500</v>
      </c>
      <c r="F14" s="28">
        <f t="shared" si="1"/>
        <v>3915000</v>
      </c>
    </row>
    <row r="15" spans="1:6" ht="30" x14ac:dyDescent="0.25">
      <c r="A15" s="29" t="s">
        <v>25</v>
      </c>
      <c r="B15" s="22" t="s">
        <v>26</v>
      </c>
      <c r="C15" s="18" t="s">
        <v>14</v>
      </c>
      <c r="D15" s="31">
        <v>80</v>
      </c>
      <c r="E15" s="19">
        <v>28000</v>
      </c>
      <c r="F15" s="28">
        <f t="shared" si="1"/>
        <v>2240000</v>
      </c>
    </row>
    <row r="16" spans="1:6" ht="30" x14ac:dyDescent="0.25">
      <c r="A16" s="29" t="s">
        <v>27</v>
      </c>
      <c r="B16" s="22" t="s">
        <v>26</v>
      </c>
      <c r="C16" s="18" t="s">
        <v>20</v>
      </c>
      <c r="D16" s="31">
        <f>+D12</f>
        <v>20</v>
      </c>
      <c r="E16" s="19">
        <v>12500</v>
      </c>
      <c r="F16" s="28">
        <f t="shared" si="1"/>
        <v>250000</v>
      </c>
    </row>
    <row r="17" spans="1:6" x14ac:dyDescent="0.25">
      <c r="A17" s="29" t="s">
        <v>28</v>
      </c>
      <c r="B17" s="32" t="s">
        <v>29</v>
      </c>
      <c r="C17" s="18" t="s">
        <v>14</v>
      </c>
      <c r="D17" s="23">
        <v>80</v>
      </c>
      <c r="E17" s="19">
        <v>18000</v>
      </c>
      <c r="F17" s="20">
        <f t="shared" si="1"/>
        <v>1440000</v>
      </c>
    </row>
    <row r="18" spans="1:6" ht="30" x14ac:dyDescent="0.25">
      <c r="A18" s="29" t="s">
        <v>30</v>
      </c>
      <c r="B18" s="22" t="s">
        <v>31</v>
      </c>
      <c r="C18" s="18" t="s">
        <v>14</v>
      </c>
      <c r="D18" s="23">
        <v>80</v>
      </c>
      <c r="E18" s="19">
        <v>18500</v>
      </c>
      <c r="F18" s="20">
        <f t="shared" ref="F18" si="2">+E18*D18</f>
        <v>1480000</v>
      </c>
    </row>
    <row r="19" spans="1:6" ht="30" x14ac:dyDescent="0.25">
      <c r="A19" s="29" t="s">
        <v>32</v>
      </c>
      <c r="B19" s="22" t="s">
        <v>31</v>
      </c>
      <c r="C19" s="18" t="s">
        <v>20</v>
      </c>
      <c r="D19" s="23">
        <v>80</v>
      </c>
      <c r="E19" s="24">
        <v>9520</v>
      </c>
      <c r="F19" s="25">
        <f t="shared" ref="F19" si="3">D19*E19</f>
        <v>761600</v>
      </c>
    </row>
    <row r="20" spans="1:6" x14ac:dyDescent="0.25">
      <c r="A20" s="33">
        <v>3</v>
      </c>
      <c r="B20" s="17" t="s">
        <v>33</v>
      </c>
      <c r="C20" s="13"/>
      <c r="D20" s="34"/>
      <c r="E20" s="35"/>
      <c r="F20" s="36"/>
    </row>
    <row r="21" spans="1:6" ht="75" x14ac:dyDescent="0.25">
      <c r="A21" s="37" t="s">
        <v>34</v>
      </c>
      <c r="B21" s="38" t="s">
        <v>35</v>
      </c>
      <c r="C21" s="18" t="s">
        <v>14</v>
      </c>
      <c r="D21" s="23">
        <v>35</v>
      </c>
      <c r="E21" s="24">
        <v>640000</v>
      </c>
      <c r="F21" s="25">
        <f t="shared" ref="F21:F22" si="4">D21*E21</f>
        <v>22400000</v>
      </c>
    </row>
    <row r="22" spans="1:6" ht="60" x14ac:dyDescent="0.25">
      <c r="A22" s="37" t="s">
        <v>36</v>
      </c>
      <c r="B22" s="22" t="s">
        <v>37</v>
      </c>
      <c r="C22" s="18" t="s">
        <v>14</v>
      </c>
      <c r="D22" s="23">
        <v>162</v>
      </c>
      <c r="E22" s="24">
        <v>415800</v>
      </c>
      <c r="F22" s="25">
        <f t="shared" si="4"/>
        <v>67359600</v>
      </c>
    </row>
    <row r="23" spans="1:6" x14ac:dyDescent="0.25">
      <c r="A23" s="16">
        <v>4</v>
      </c>
      <c r="B23" s="17" t="s">
        <v>38</v>
      </c>
      <c r="C23" s="18"/>
      <c r="D23" s="23"/>
      <c r="E23" s="24"/>
      <c r="F23" s="25"/>
    </row>
    <row r="24" spans="1:6" ht="45" x14ac:dyDescent="0.25">
      <c r="A24" s="21" t="s">
        <v>39</v>
      </c>
      <c r="B24" s="22" t="s">
        <v>40</v>
      </c>
      <c r="C24" s="18" t="s">
        <v>11</v>
      </c>
      <c r="D24" s="23">
        <v>7</v>
      </c>
      <c r="E24" s="4">
        <v>15300000</v>
      </c>
      <c r="F24" s="25">
        <f>+D24*E24</f>
        <v>107100000</v>
      </c>
    </row>
    <row r="25" spans="1:6" ht="30" x14ac:dyDescent="0.25">
      <c r="A25" s="21" t="s">
        <v>41</v>
      </c>
      <c r="B25" s="22" t="s">
        <v>42</v>
      </c>
      <c r="C25" s="18" t="s">
        <v>20</v>
      </c>
      <c r="D25" s="23">
        <v>280</v>
      </c>
      <c r="E25" s="24">
        <v>77500</v>
      </c>
      <c r="F25" s="25">
        <f>+D25*E25</f>
        <v>21700000</v>
      </c>
    </row>
    <row r="26" spans="1:6" x14ac:dyDescent="0.25">
      <c r="A26" s="21" t="s">
        <v>43</v>
      </c>
      <c r="B26" s="39" t="s">
        <v>44</v>
      </c>
      <c r="C26" s="18" t="s">
        <v>20</v>
      </c>
      <c r="D26" s="23">
        <v>100</v>
      </c>
      <c r="E26" s="24">
        <v>185500</v>
      </c>
      <c r="F26" s="25">
        <f t="shared" ref="F26:F29" si="5">+D26*E26</f>
        <v>18550000</v>
      </c>
    </row>
    <row r="27" spans="1:6" x14ac:dyDescent="0.25">
      <c r="A27" s="21" t="s">
        <v>45</v>
      </c>
      <c r="B27" s="39" t="s">
        <v>46</v>
      </c>
      <c r="C27" s="18" t="s">
        <v>20</v>
      </c>
      <c r="D27" s="23">
        <v>60</v>
      </c>
      <c r="E27" s="24">
        <v>61900</v>
      </c>
      <c r="F27" s="25">
        <f t="shared" si="5"/>
        <v>3714000</v>
      </c>
    </row>
    <row r="28" spans="1:6" ht="30" x14ac:dyDescent="0.25">
      <c r="A28" s="21" t="s">
        <v>47</v>
      </c>
      <c r="B28" s="22" t="s">
        <v>48</v>
      </c>
      <c r="C28" s="18" t="s">
        <v>20</v>
      </c>
      <c r="D28" s="23">
        <v>188</v>
      </c>
      <c r="E28" s="24">
        <v>36760</v>
      </c>
      <c r="F28" s="25">
        <f t="shared" si="5"/>
        <v>6910880</v>
      </c>
    </row>
    <row r="29" spans="1:6" ht="30" x14ac:dyDescent="0.25">
      <c r="A29" s="21" t="s">
        <v>49</v>
      </c>
      <c r="B29" s="22" t="s">
        <v>50</v>
      </c>
      <c r="C29" s="18" t="s">
        <v>20</v>
      </c>
      <c r="D29" s="23">
        <v>180</v>
      </c>
      <c r="E29" s="24">
        <v>88260</v>
      </c>
      <c r="F29" s="25">
        <f t="shared" si="5"/>
        <v>15886800</v>
      </c>
    </row>
    <row r="30" spans="1:6" x14ac:dyDescent="0.25">
      <c r="A30" s="21"/>
      <c r="B30" s="22"/>
      <c r="C30" s="18"/>
      <c r="D30" s="23"/>
      <c r="E30" s="24"/>
      <c r="F30" s="25"/>
    </row>
    <row r="31" spans="1:6" x14ac:dyDescent="0.25">
      <c r="A31" s="26">
        <v>5</v>
      </c>
      <c r="B31" s="27" t="s">
        <v>51</v>
      </c>
      <c r="C31" s="18"/>
      <c r="D31" s="18"/>
      <c r="E31" s="19"/>
      <c r="F31" s="20"/>
    </row>
    <row r="32" spans="1:6" ht="45" x14ac:dyDescent="0.25">
      <c r="A32" s="29" t="s">
        <v>52</v>
      </c>
      <c r="B32" s="40" t="s">
        <v>53</v>
      </c>
      <c r="C32" s="18" t="s">
        <v>4</v>
      </c>
      <c r="D32" s="18">
        <v>24</v>
      </c>
      <c r="E32" s="19">
        <v>230200</v>
      </c>
      <c r="F32" s="20">
        <f t="shared" ref="F32:F33" si="6">+E32*D32</f>
        <v>5524800</v>
      </c>
    </row>
    <row r="33" spans="1:6" ht="30" x14ac:dyDescent="0.25">
      <c r="A33" s="29" t="s">
        <v>54</v>
      </c>
      <c r="B33" s="38" t="s">
        <v>55</v>
      </c>
      <c r="C33" s="18" t="s">
        <v>4</v>
      </c>
      <c r="D33" s="18">
        <v>1</v>
      </c>
      <c r="E33" s="4">
        <v>425000</v>
      </c>
      <c r="F33" s="20">
        <f t="shared" si="6"/>
        <v>425000</v>
      </c>
    </row>
    <row r="34" spans="1:6" ht="30" x14ac:dyDescent="0.25">
      <c r="A34" s="29" t="s">
        <v>56</v>
      </c>
      <c r="B34" s="22" t="s">
        <v>57</v>
      </c>
      <c r="C34" s="18" t="s">
        <v>11</v>
      </c>
      <c r="D34" s="23">
        <v>8</v>
      </c>
      <c r="E34" s="24">
        <v>96900</v>
      </c>
      <c r="F34" s="25">
        <f t="shared" ref="F34" si="7">D34*E34</f>
        <v>775200</v>
      </c>
    </row>
    <row r="35" spans="1:6" x14ac:dyDescent="0.25">
      <c r="A35" s="29" t="s">
        <v>58</v>
      </c>
      <c r="B35" s="30" t="s">
        <v>59</v>
      </c>
      <c r="C35" s="18" t="s">
        <v>20</v>
      </c>
      <c r="D35" s="31">
        <v>200</v>
      </c>
      <c r="E35" s="19">
        <v>19700</v>
      </c>
      <c r="F35" s="28">
        <f t="shared" ref="F35:F36" si="8">+E35*D35</f>
        <v>3940000</v>
      </c>
    </row>
    <row r="36" spans="1:6" ht="30" x14ac:dyDescent="0.25">
      <c r="A36" s="29" t="s">
        <v>60</v>
      </c>
      <c r="B36" s="22" t="s">
        <v>61</v>
      </c>
      <c r="C36" s="18" t="s">
        <v>20</v>
      </c>
      <c r="D36" s="23">
        <v>350</v>
      </c>
      <c r="E36" s="24">
        <v>10520</v>
      </c>
      <c r="F36" s="28">
        <f t="shared" si="8"/>
        <v>3682000</v>
      </c>
    </row>
    <row r="37" spans="1:6" ht="45" x14ac:dyDescent="0.25">
      <c r="A37" s="29" t="s">
        <v>62</v>
      </c>
      <c r="B37" s="22" t="s">
        <v>63</v>
      </c>
      <c r="C37" s="18" t="s">
        <v>20</v>
      </c>
      <c r="D37" s="23">
        <v>90</v>
      </c>
      <c r="E37" s="24">
        <v>95911</v>
      </c>
      <c r="F37" s="25">
        <f t="shared" ref="F37" si="9">D37*E37</f>
        <v>8631990</v>
      </c>
    </row>
    <row r="38" spans="1:6" ht="30" x14ac:dyDescent="0.25">
      <c r="A38" s="29" t="s">
        <v>64</v>
      </c>
      <c r="B38" s="30" t="s">
        <v>65</v>
      </c>
      <c r="C38" s="18" t="s">
        <v>20</v>
      </c>
      <c r="D38" s="31">
        <v>171.75466167766854</v>
      </c>
      <c r="E38" s="19">
        <v>25950</v>
      </c>
      <c r="F38" s="28">
        <f t="shared" ref="F38" si="10">+E38*D38</f>
        <v>4457033.4705354981</v>
      </c>
    </row>
    <row r="39" spans="1:6" ht="30" x14ac:dyDescent="0.25">
      <c r="A39" s="29" t="s">
        <v>66</v>
      </c>
      <c r="B39" s="22" t="s">
        <v>67</v>
      </c>
      <c r="C39" s="18" t="s">
        <v>20</v>
      </c>
      <c r="D39" s="23">
        <v>80</v>
      </c>
      <c r="E39" s="24">
        <v>10657</v>
      </c>
      <c r="F39" s="25">
        <f t="shared" ref="F39:F40" si="11">D39*E39</f>
        <v>852560</v>
      </c>
    </row>
    <row r="40" spans="1:6" ht="30" x14ac:dyDescent="0.25">
      <c r="A40" s="29" t="s">
        <v>68</v>
      </c>
      <c r="B40" s="22" t="s">
        <v>69</v>
      </c>
      <c r="C40" s="18" t="s">
        <v>11</v>
      </c>
      <c r="D40" s="23">
        <v>8</v>
      </c>
      <c r="E40" s="24">
        <v>34199</v>
      </c>
      <c r="F40" s="25">
        <f t="shared" si="11"/>
        <v>273592</v>
      </c>
    </row>
    <row r="41" spans="1:6" x14ac:dyDescent="0.25">
      <c r="A41" s="16">
        <v>6</v>
      </c>
      <c r="B41" s="17" t="s">
        <v>70</v>
      </c>
      <c r="C41" s="18"/>
      <c r="D41" s="23"/>
      <c r="E41" s="24"/>
      <c r="F41" s="25"/>
    </row>
    <row r="42" spans="1:6" ht="30" x14ac:dyDescent="0.25">
      <c r="A42" s="21" t="s">
        <v>71</v>
      </c>
      <c r="B42" s="22" t="s">
        <v>72</v>
      </c>
      <c r="C42" s="18" t="s">
        <v>20</v>
      </c>
      <c r="D42" s="23">
        <v>45</v>
      </c>
      <c r="E42" s="24">
        <v>56800</v>
      </c>
      <c r="F42" s="25">
        <f t="shared" ref="F42:F50" si="12">D42*E42</f>
        <v>2556000</v>
      </c>
    </row>
    <row r="43" spans="1:6" ht="30" x14ac:dyDescent="0.25">
      <c r="A43" s="21" t="s">
        <v>73</v>
      </c>
      <c r="B43" s="22" t="s">
        <v>74</v>
      </c>
      <c r="C43" s="18" t="s">
        <v>11</v>
      </c>
      <c r="D43" s="23">
        <v>8</v>
      </c>
      <c r="E43" s="24">
        <v>298870</v>
      </c>
      <c r="F43" s="25">
        <f t="shared" si="12"/>
        <v>2390960</v>
      </c>
    </row>
    <row r="44" spans="1:6" ht="30" x14ac:dyDescent="0.25">
      <c r="A44" s="21" t="s">
        <v>75</v>
      </c>
      <c r="B44" s="22" t="s">
        <v>76</v>
      </c>
      <c r="C44" s="18" t="s">
        <v>11</v>
      </c>
      <c r="D44" s="23">
        <v>8</v>
      </c>
      <c r="E44" s="24">
        <v>44090</v>
      </c>
      <c r="F44" s="25">
        <f t="shared" si="12"/>
        <v>352720</v>
      </c>
    </row>
    <row r="45" spans="1:6" ht="30" x14ac:dyDescent="0.25">
      <c r="A45" s="21" t="s">
        <v>77</v>
      </c>
      <c r="B45" s="22" t="s">
        <v>78</v>
      </c>
      <c r="C45" s="18" t="s">
        <v>11</v>
      </c>
      <c r="D45" s="23">
        <v>8</v>
      </c>
      <c r="E45" s="24">
        <v>128826</v>
      </c>
      <c r="F45" s="25">
        <f t="shared" si="12"/>
        <v>1030608</v>
      </c>
    </row>
    <row r="46" spans="1:6" ht="30" x14ac:dyDescent="0.25">
      <c r="A46" s="21" t="s">
        <v>79</v>
      </c>
      <c r="B46" s="22" t="s">
        <v>80</v>
      </c>
      <c r="C46" s="18" t="s">
        <v>11</v>
      </c>
      <c r="D46" s="23">
        <v>2</v>
      </c>
      <c r="E46" s="24">
        <v>135200</v>
      </c>
      <c r="F46" s="25">
        <f t="shared" si="12"/>
        <v>270400</v>
      </c>
    </row>
    <row r="47" spans="1:6" ht="30" x14ac:dyDescent="0.25">
      <c r="A47" s="21" t="s">
        <v>81</v>
      </c>
      <c r="B47" s="22" t="s">
        <v>82</v>
      </c>
      <c r="C47" s="18" t="s">
        <v>20</v>
      </c>
      <c r="D47" s="23">
        <v>9</v>
      </c>
      <c r="E47" s="24">
        <v>29903</v>
      </c>
      <c r="F47" s="25">
        <f t="shared" si="12"/>
        <v>269127</v>
      </c>
    </row>
    <row r="48" spans="1:6" ht="30" x14ac:dyDescent="0.25">
      <c r="A48" s="21" t="s">
        <v>83</v>
      </c>
      <c r="B48" s="22" t="s">
        <v>84</v>
      </c>
      <c r="C48" s="18" t="s">
        <v>11</v>
      </c>
      <c r="D48" s="23">
        <v>6</v>
      </c>
      <c r="E48" s="24">
        <v>8443</v>
      </c>
      <c r="F48" s="25">
        <f t="shared" si="12"/>
        <v>50658</v>
      </c>
    </row>
    <row r="49" spans="1:6" ht="30" x14ac:dyDescent="0.25">
      <c r="A49" s="21" t="s">
        <v>85</v>
      </c>
      <c r="B49" s="22" t="s">
        <v>86</v>
      </c>
      <c r="C49" s="18" t="s">
        <v>11</v>
      </c>
      <c r="D49" s="23">
        <v>12</v>
      </c>
      <c r="E49" s="24">
        <v>5366</v>
      </c>
      <c r="F49" s="25">
        <f t="shared" si="12"/>
        <v>64392</v>
      </c>
    </row>
    <row r="50" spans="1:6" x14ac:dyDescent="0.25">
      <c r="A50" s="21" t="s">
        <v>87</v>
      </c>
      <c r="B50" s="22" t="s">
        <v>88</v>
      </c>
      <c r="C50" s="18" t="s">
        <v>11</v>
      </c>
      <c r="D50" s="23">
        <v>5</v>
      </c>
      <c r="E50" s="24">
        <v>4718</v>
      </c>
      <c r="F50" s="25">
        <f t="shared" si="12"/>
        <v>23590</v>
      </c>
    </row>
    <row r="51" spans="1:6" x14ac:dyDescent="0.25">
      <c r="A51" s="16">
        <v>7</v>
      </c>
      <c r="B51" s="13" t="s">
        <v>89</v>
      </c>
      <c r="C51" s="13"/>
      <c r="D51" s="13"/>
      <c r="E51" s="14"/>
      <c r="F51" s="15"/>
    </row>
    <row r="52" spans="1:6" x14ac:dyDescent="0.25">
      <c r="A52" s="21" t="s">
        <v>90</v>
      </c>
      <c r="B52" s="30" t="s">
        <v>91</v>
      </c>
      <c r="C52" s="18" t="s">
        <v>14</v>
      </c>
      <c r="D52" s="18">
        <v>400</v>
      </c>
      <c r="E52" s="19">
        <v>2700</v>
      </c>
      <c r="F52" s="20">
        <f t="shared" ref="F52" si="13">+D52*E52</f>
        <v>1080000</v>
      </c>
    </row>
    <row r="53" spans="1:6" ht="15.75" thickBot="1" x14ac:dyDescent="0.3">
      <c r="A53" s="41"/>
      <c r="B53" s="42"/>
      <c r="C53" s="43"/>
      <c r="D53" s="43"/>
      <c r="E53" s="44"/>
      <c r="F53" s="45"/>
    </row>
    <row r="54" spans="1:6" ht="16.5" thickBot="1" x14ac:dyDescent="0.3">
      <c r="A54" s="46" t="s">
        <v>92</v>
      </c>
      <c r="B54" s="47"/>
      <c r="C54" s="47"/>
      <c r="D54" s="47"/>
      <c r="E54" s="47"/>
      <c r="F54" s="48">
        <f>+SUM(F7:F53)</f>
        <v>317029010.47053552</v>
      </c>
    </row>
    <row r="55" spans="1:6" x14ac:dyDescent="0.25">
      <c r="A55" s="49" t="s">
        <v>93</v>
      </c>
      <c r="B55" s="50"/>
      <c r="C55" s="51"/>
      <c r="D55" s="52">
        <v>0.24</v>
      </c>
      <c r="E55" s="53"/>
      <c r="F55" s="54">
        <f>ROUND(+F54*D55,0)</f>
        <v>76086963</v>
      </c>
    </row>
    <row r="56" spans="1:6" x14ac:dyDescent="0.25">
      <c r="A56" s="55" t="s">
        <v>94</v>
      </c>
      <c r="B56" s="56"/>
      <c r="C56" s="57"/>
      <c r="D56" s="58">
        <v>0.01</v>
      </c>
      <c r="E56" s="59"/>
      <c r="F56" s="54">
        <f>ROUND(+F54*D56,0)</f>
        <v>3170290</v>
      </c>
    </row>
    <row r="57" spans="1:6" x14ac:dyDescent="0.25">
      <c r="A57" s="55" t="s">
        <v>95</v>
      </c>
      <c r="B57" s="56"/>
      <c r="C57" s="57"/>
      <c r="D57" s="58">
        <v>0.05</v>
      </c>
      <c r="E57" s="59"/>
      <c r="F57" s="54">
        <f>ROUND(+F54*D57,0)</f>
        <v>15851451</v>
      </c>
    </row>
    <row r="58" spans="1:6" x14ac:dyDescent="0.25">
      <c r="A58" s="55" t="s">
        <v>96</v>
      </c>
      <c r="B58" s="56"/>
      <c r="C58" s="57"/>
      <c r="D58" s="58">
        <v>0.19</v>
      </c>
      <c r="E58" s="59"/>
      <c r="F58" s="54">
        <f>ROUND(+F57*D58,0)</f>
        <v>3011776</v>
      </c>
    </row>
    <row r="59" spans="1:6" ht="15.75" thickBot="1" x14ac:dyDescent="0.3">
      <c r="A59" s="60" t="s">
        <v>97</v>
      </c>
      <c r="B59" s="61"/>
      <c r="C59" s="61"/>
      <c r="D59" s="61"/>
      <c r="E59" s="62"/>
      <c r="F59" s="54">
        <f>SUM(F55:F58)</f>
        <v>98120480</v>
      </c>
    </row>
    <row r="60" spans="1:6" ht="16.5" thickBot="1" x14ac:dyDescent="0.3">
      <c r="A60" s="63" t="s">
        <v>98</v>
      </c>
      <c r="B60" s="64"/>
      <c r="C60" s="64"/>
      <c r="D60" s="64"/>
      <c r="E60" s="64"/>
      <c r="F60" s="65">
        <f>ROUND(+F59+F54,0)</f>
        <v>415149490</v>
      </c>
    </row>
    <row r="61" spans="1:6" ht="15.75" thickBot="1" x14ac:dyDescent="0.3">
      <c r="A61" s="1"/>
      <c r="B61" s="2"/>
      <c r="C61" s="3"/>
      <c r="D61" s="3"/>
      <c r="E61" s="4"/>
      <c r="F61" s="5"/>
    </row>
    <row r="62" spans="1:6" ht="15.75" thickBot="1" x14ac:dyDescent="0.3">
      <c r="A62" s="1"/>
      <c r="B62" s="2"/>
      <c r="C62" s="3"/>
      <c r="D62" s="3"/>
      <c r="E62" s="66" t="s">
        <v>99</v>
      </c>
      <c r="F62" s="65">
        <v>415149490</v>
      </c>
    </row>
  </sheetData>
  <mergeCells count="11">
    <mergeCell ref="A56:B56"/>
    <mergeCell ref="A57:B57"/>
    <mergeCell ref="A58:B58"/>
    <mergeCell ref="A59:E59"/>
    <mergeCell ref="A60:E60"/>
    <mergeCell ref="A3:D3"/>
    <mergeCell ref="E3:F3"/>
    <mergeCell ref="A4:F4"/>
    <mergeCell ref="A5:F5"/>
    <mergeCell ref="A54:E54"/>
    <mergeCell ref="A55:B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SECRETARIO</dc:creator>
  <cp:lastModifiedBy>CONTRATACION SECRETARIO</cp:lastModifiedBy>
  <dcterms:created xsi:type="dcterms:W3CDTF">2022-11-23T02:30:44Z</dcterms:created>
  <dcterms:modified xsi:type="dcterms:W3CDTF">2022-11-23T02:31:16Z</dcterms:modified>
</cp:coreProperties>
</file>