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cefitnet-my.sharepoint.com/personal/natalia_jaramillo_cefit_edu_co/Documents/Documentos/Comunicaciones 2022/Jurídica/MC-23-2022 - EXTINTORES/"/>
    </mc:Choice>
  </mc:AlternateContent>
  <xr:revisionPtr revIDLastSave="18" documentId="11_FD19CC4E6DC10C4061483121AFC34ED09997FF15" xr6:coauthVersionLast="47" xr6:coauthVersionMax="47" xr10:uidLastSave="{D2F64983-DF0B-4493-8BCF-DB2E207D1D76}"/>
  <bookViews>
    <workbookView xWindow="-120" yWindow="-120" windowWidth="24240" windowHeight="13140" firstSheet="1" activeTab="1" xr2:uid="{00000000-000D-0000-FFFF-FFFF00000000}"/>
  </bookViews>
  <sheets>
    <sheet name="BD" sheetId="2" state="hidden" r:id="rId1"/>
    <sheet name="IMPLEM.SEG INDUSTRIAL" sheetId="12" r:id="rId2"/>
    <sheet name="MATRIZ" sheetId="9" r:id="rId3"/>
    <sheet name="MATRIZ G.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4" i="12" l="1"/>
  <c r="T9" i="12" l="1"/>
  <c r="U9" i="12" s="1"/>
  <c r="N9" i="12"/>
  <c r="L9" i="12"/>
  <c r="J9" i="12"/>
  <c r="O9" i="12" s="1"/>
  <c r="T8" i="12"/>
  <c r="U8" i="12" s="1"/>
  <c r="N8" i="12"/>
  <c r="L8" i="12"/>
  <c r="O8" i="12"/>
  <c r="T7" i="12"/>
  <c r="U7" i="12" s="1"/>
  <c r="N7" i="12"/>
  <c r="L7" i="12"/>
  <c r="J7" i="12"/>
  <c r="O7" i="12" s="1"/>
  <c r="T6" i="12"/>
  <c r="U6" i="12" s="1"/>
  <c r="N6" i="12"/>
  <c r="L6" i="12"/>
  <c r="O6" i="12"/>
  <c r="T5" i="12"/>
  <c r="U5" i="12" s="1"/>
  <c r="N5" i="12"/>
  <c r="L5" i="12"/>
  <c r="J5" i="12"/>
  <c r="O5" i="12" s="1"/>
  <c r="U4" i="12"/>
  <c r="N4" i="12"/>
  <c r="L4" i="12"/>
  <c r="J4" i="12"/>
  <c r="O4" i="12" s="1"/>
  <c r="T3" i="12"/>
  <c r="U3" i="12" s="1"/>
  <c r="N3" i="12"/>
  <c r="L3" i="12"/>
  <c r="O3" i="12"/>
  <c r="J4" i="9" l="1"/>
  <c r="J5" i="9"/>
  <c r="J6" i="9"/>
  <c r="J7" i="9"/>
  <c r="O7" i="9" s="1"/>
  <c r="J3" i="9"/>
  <c r="O3" i="9" s="1"/>
  <c r="T30" i="9"/>
  <c r="U30" i="9" s="1"/>
  <c r="N30" i="9"/>
  <c r="L30" i="9"/>
  <c r="J30" i="9"/>
  <c r="O30" i="9" s="1"/>
  <c r="T29" i="9"/>
  <c r="U29" i="9" s="1"/>
  <c r="N29" i="9"/>
  <c r="L29" i="9"/>
  <c r="J29" i="9"/>
  <c r="O29" i="9" s="1"/>
  <c r="T28" i="9"/>
  <c r="U28" i="9" s="1"/>
  <c r="N28" i="9"/>
  <c r="L28" i="9"/>
  <c r="J28" i="9"/>
  <c r="O28" i="9" s="1"/>
  <c r="T27" i="9"/>
  <c r="U27" i="9" s="1"/>
  <c r="N27" i="9"/>
  <c r="L27" i="9"/>
  <c r="J27" i="9"/>
  <c r="O27" i="9" s="1"/>
  <c r="T26" i="9"/>
  <c r="U26" i="9" s="1"/>
  <c r="N26" i="9"/>
  <c r="L26" i="9"/>
  <c r="J26" i="9"/>
  <c r="O26" i="9" s="1"/>
  <c r="T25" i="9"/>
  <c r="U25" i="9" s="1"/>
  <c r="N25" i="9"/>
  <c r="L25" i="9"/>
  <c r="J25" i="9"/>
  <c r="O25" i="9" s="1"/>
  <c r="T24" i="9"/>
  <c r="U24" i="9" s="1"/>
  <c r="N24" i="9"/>
  <c r="L24" i="9"/>
  <c r="J24" i="9"/>
  <c r="O24" i="9" s="1"/>
  <c r="T23" i="9"/>
  <c r="U23" i="9" s="1"/>
  <c r="N23" i="9"/>
  <c r="L23" i="9"/>
  <c r="J23" i="9"/>
  <c r="O23" i="9" s="1"/>
  <c r="T22" i="9"/>
  <c r="U22" i="9" s="1"/>
  <c r="N22" i="9"/>
  <c r="L22" i="9"/>
  <c r="J22" i="9"/>
  <c r="O22" i="9" s="1"/>
  <c r="T21" i="9"/>
  <c r="U21" i="9" s="1"/>
  <c r="N21" i="9"/>
  <c r="L21" i="9"/>
  <c r="J21" i="9"/>
  <c r="O21" i="9" s="1"/>
  <c r="T20" i="9"/>
  <c r="U20" i="9" s="1"/>
  <c r="N20" i="9"/>
  <c r="L20" i="9"/>
  <c r="J20" i="9"/>
  <c r="O20" i="9" s="1"/>
  <c r="T19" i="9"/>
  <c r="U19" i="9" s="1"/>
  <c r="N19" i="9"/>
  <c r="L19" i="9"/>
  <c r="J19" i="9"/>
  <c r="O19" i="9" s="1"/>
  <c r="T18" i="9"/>
  <c r="U18" i="9" s="1"/>
  <c r="N18" i="9"/>
  <c r="L18" i="9"/>
  <c r="J18" i="9"/>
  <c r="O18" i="9" s="1"/>
  <c r="T17" i="9"/>
  <c r="U17" i="9" s="1"/>
  <c r="N17" i="9"/>
  <c r="L17" i="9"/>
  <c r="J17" i="9"/>
  <c r="O17" i="9" s="1"/>
  <c r="T16" i="9"/>
  <c r="U16" i="9" s="1"/>
  <c r="N16" i="9"/>
  <c r="L16" i="9"/>
  <c r="J16" i="9"/>
  <c r="O16" i="9" s="1"/>
  <c r="T15" i="9"/>
  <c r="U15" i="9" s="1"/>
  <c r="N15" i="9"/>
  <c r="L15" i="9"/>
  <c r="J15" i="9"/>
  <c r="O15" i="9" s="1"/>
  <c r="T14" i="9"/>
  <c r="U14" i="9" s="1"/>
  <c r="N14" i="9"/>
  <c r="L14" i="9"/>
  <c r="J14" i="9"/>
  <c r="O14" i="9" s="1"/>
  <c r="T13" i="9"/>
  <c r="U13" i="9" s="1"/>
  <c r="N13" i="9"/>
  <c r="L13" i="9"/>
  <c r="J13" i="9"/>
  <c r="O13" i="9" s="1"/>
  <c r="T12" i="9"/>
  <c r="U12" i="9" s="1"/>
  <c r="N12" i="9"/>
  <c r="L12" i="9"/>
  <c r="J12" i="9"/>
  <c r="O12" i="9" s="1"/>
  <c r="T11" i="9"/>
  <c r="U11" i="9" s="1"/>
  <c r="N11" i="9"/>
  <c r="L11" i="9"/>
  <c r="J11" i="9"/>
  <c r="O11" i="9" s="1"/>
  <c r="T10" i="9"/>
  <c r="U10" i="9" s="1"/>
  <c r="N10" i="9"/>
  <c r="L10" i="9"/>
  <c r="J10" i="9"/>
  <c r="O10" i="9" s="1"/>
  <c r="T9" i="9"/>
  <c r="U9" i="9" s="1"/>
  <c r="N9" i="9"/>
  <c r="L9" i="9"/>
  <c r="J9" i="9"/>
  <c r="O9" i="9" s="1"/>
  <c r="T8" i="9"/>
  <c r="U8" i="9" s="1"/>
  <c r="N8" i="9"/>
  <c r="L8" i="9"/>
  <c r="J8" i="9"/>
  <c r="O8" i="9" s="1"/>
  <c r="T7" i="9"/>
  <c r="U7" i="9" s="1"/>
  <c r="N7" i="9"/>
  <c r="L7" i="9"/>
  <c r="T6" i="9"/>
  <c r="U6" i="9" s="1"/>
  <c r="N6" i="9"/>
  <c r="L6" i="9"/>
  <c r="O6" i="9"/>
  <c r="T5" i="9"/>
  <c r="U5" i="9" s="1"/>
  <c r="O5" i="9"/>
  <c r="N5" i="9"/>
  <c r="L5" i="9"/>
  <c r="T4" i="9"/>
  <c r="U4" i="9" s="1"/>
  <c r="N4" i="9"/>
  <c r="L4" i="9"/>
  <c r="O4" i="9"/>
  <c r="T3" i="9"/>
  <c r="U3" i="9" s="1"/>
  <c r="N3" i="9"/>
  <c r="L3" i="9"/>
  <c r="J4" i="1" l="1"/>
  <c r="O4" i="1" s="1"/>
  <c r="L4" i="1"/>
  <c r="N4" i="1"/>
  <c r="T4" i="1"/>
  <c r="U4" i="1" s="1"/>
  <c r="J5" i="1"/>
  <c r="O5" i="1" s="1"/>
  <c r="L5" i="1"/>
  <c r="N5" i="1"/>
  <c r="T5" i="1"/>
  <c r="U5" i="1" s="1"/>
  <c r="J6" i="1"/>
  <c r="O6" i="1" s="1"/>
  <c r="L6" i="1"/>
  <c r="N6" i="1"/>
  <c r="T6" i="1"/>
  <c r="U6" i="1" s="1"/>
  <c r="J7" i="1"/>
  <c r="O7" i="1" s="1"/>
  <c r="L7" i="1"/>
  <c r="N7" i="1"/>
  <c r="T7" i="1"/>
  <c r="U7" i="1" s="1"/>
  <c r="J8" i="1"/>
  <c r="O8" i="1" s="1"/>
  <c r="L8" i="1"/>
  <c r="N8" i="1"/>
  <c r="T8" i="1"/>
  <c r="U8" i="1"/>
  <c r="J9" i="1"/>
  <c r="O9" i="1" s="1"/>
  <c r="L9" i="1"/>
  <c r="N9" i="1"/>
  <c r="T9" i="1"/>
  <c r="U9" i="1" s="1"/>
  <c r="J10" i="1"/>
  <c r="O10" i="1" s="1"/>
  <c r="L10" i="1"/>
  <c r="N10" i="1"/>
  <c r="T10" i="1"/>
  <c r="U10" i="1" s="1"/>
  <c r="J11" i="1"/>
  <c r="O11" i="1" s="1"/>
  <c r="L11" i="1"/>
  <c r="N11" i="1"/>
  <c r="T11" i="1"/>
  <c r="U11" i="1" s="1"/>
  <c r="J12" i="1"/>
  <c r="O12" i="1" s="1"/>
  <c r="L12" i="1"/>
  <c r="N12" i="1"/>
  <c r="T12" i="1"/>
  <c r="U12" i="1"/>
  <c r="J13" i="1"/>
  <c r="O13" i="1" s="1"/>
  <c r="L13" i="1"/>
  <c r="N13" i="1"/>
  <c r="T13" i="1"/>
  <c r="U13" i="1" s="1"/>
  <c r="J14" i="1"/>
  <c r="L14" i="1"/>
  <c r="N14" i="1"/>
  <c r="O14" i="1"/>
  <c r="T14" i="1"/>
  <c r="U14" i="1" s="1"/>
  <c r="J15" i="1"/>
  <c r="O15" i="1" s="1"/>
  <c r="L15" i="1"/>
  <c r="N15" i="1"/>
  <c r="T15" i="1"/>
  <c r="U15" i="1" s="1"/>
  <c r="J16" i="1"/>
  <c r="O16" i="1" s="1"/>
  <c r="L16" i="1"/>
  <c r="N16" i="1"/>
  <c r="T16" i="1"/>
  <c r="U16" i="1" s="1"/>
  <c r="T3" i="1"/>
  <c r="U3" i="1" s="1"/>
  <c r="N3" i="1"/>
  <c r="L3" i="1"/>
  <c r="J3" i="1"/>
  <c r="O3" i="1" s="1"/>
</calcChain>
</file>

<file path=xl/sharedStrings.xml><?xml version="1.0" encoding="utf-8"?>
<sst xmlns="http://schemas.openxmlformats.org/spreadsheetml/2006/main" count="204" uniqueCount="104">
  <si>
    <t>N°</t>
  </si>
  <si>
    <t>CLASE</t>
  </si>
  <si>
    <t>FUENTE</t>
  </si>
  <si>
    <t>ETAPA</t>
  </si>
  <si>
    <t>TIPO</t>
  </si>
  <si>
    <t xml:space="preserve">DESCRIPCION </t>
  </si>
  <si>
    <t xml:space="preserve">CONCECUENCIA </t>
  </si>
  <si>
    <t>PROBABILDIAD</t>
  </si>
  <si>
    <t xml:space="preserve">IMPACTO </t>
  </si>
  <si>
    <t xml:space="preserve">VALORACION </t>
  </si>
  <si>
    <t xml:space="preserve">CATEGORIA </t>
  </si>
  <si>
    <t xml:space="preserve">CONTROLES </t>
  </si>
  <si>
    <t xml:space="preserve">IMPACTO DESPUES DEL TRATAMIENTO </t>
  </si>
  <si>
    <t>PROBABILIDAD</t>
  </si>
  <si>
    <t>IMPACTO</t>
  </si>
  <si>
    <t>AFECTA LA EJECUCION DEL CONTRATO</t>
  </si>
  <si>
    <t xml:space="preserve">A QUIEN SE LE ASIGNA </t>
  </si>
  <si>
    <t>RESPONSABLE</t>
  </si>
  <si>
    <t xml:space="preserve">FECHA  DE TRATAMIENTO </t>
  </si>
  <si>
    <t>INICIO</t>
  </si>
  <si>
    <t xml:space="preserve">TERMINA </t>
  </si>
  <si>
    <t xml:space="preserve">MONITOREO </t>
  </si>
  <si>
    <t xml:space="preserve">ACTIVIDADES </t>
  </si>
  <si>
    <t>PERIODICIDAD</t>
  </si>
  <si>
    <t xml:space="preserve">VALORACION CUANTITATIVA </t>
  </si>
  <si>
    <t>General</t>
  </si>
  <si>
    <t>Especifico</t>
  </si>
  <si>
    <t>Interna</t>
  </si>
  <si>
    <t>Externa</t>
  </si>
  <si>
    <t>Planeacion</t>
  </si>
  <si>
    <t>Selección</t>
  </si>
  <si>
    <t xml:space="preserve">Contratacion </t>
  </si>
  <si>
    <t xml:space="preserve">Ejecucion </t>
  </si>
  <si>
    <t>Economico</t>
  </si>
  <si>
    <t>Social o Politico</t>
  </si>
  <si>
    <t>Operacionales</t>
  </si>
  <si>
    <t>Financieros</t>
  </si>
  <si>
    <t>Regulatorios</t>
  </si>
  <si>
    <t>Naturaleza</t>
  </si>
  <si>
    <t>Ambientales</t>
  </si>
  <si>
    <t>Tecnologicos</t>
  </si>
  <si>
    <t xml:space="preserve">PROBABILIDAD </t>
  </si>
  <si>
    <t xml:space="preserve">CALIFICACION MONETARIA </t>
  </si>
  <si>
    <t>5% AL 15%</t>
  </si>
  <si>
    <t>15% AL 30%</t>
  </si>
  <si>
    <t>&gt; 30%</t>
  </si>
  <si>
    <t>CATEGORIA DEL RIESGO</t>
  </si>
  <si>
    <t>Riesgo extremo</t>
  </si>
  <si>
    <t>Riesgo alto</t>
  </si>
  <si>
    <t>Riesgo medio</t>
  </si>
  <si>
    <t>Riesgo bajo</t>
  </si>
  <si>
    <t>VALOR CONTRATO</t>
  </si>
  <si>
    <t>PORCENTAJE INPACTO DE LISTA</t>
  </si>
  <si>
    <t>PORCENTAJE INPACTO ASIGNADO</t>
  </si>
  <si>
    <t>ASIGNACION</t>
  </si>
  <si>
    <t>Contratista</t>
  </si>
  <si>
    <t>Contratante</t>
  </si>
  <si>
    <t>Abel Mier Granda</t>
  </si>
  <si>
    <t>Ana Maria Vallejo Castaño</t>
  </si>
  <si>
    <t>Carolina Urbina Rincon</t>
  </si>
  <si>
    <t>Catalina Rios Palacio</t>
  </si>
  <si>
    <t>Catalina Sánchez Arango</t>
  </si>
  <si>
    <t>Claudia Alexandra Mora Gil</t>
  </si>
  <si>
    <t>Diana Marcela Orrego</t>
  </si>
  <si>
    <t>Dora Luz Gaviria</t>
  </si>
  <si>
    <t>Gladis Stella Hernández Pino</t>
  </si>
  <si>
    <t>Gloria Alexandra Londoño</t>
  </si>
  <si>
    <t>Irma Lucia Cardona Giraldo</t>
  </si>
  <si>
    <t>Javier Duque Araque</t>
  </si>
  <si>
    <t>Jessica Arango Castrillon</t>
  </si>
  <si>
    <t>Juan Fernando Alzate Echeverri</t>
  </si>
  <si>
    <t>Juan Ignacio Restrepo Avendaño</t>
  </si>
  <si>
    <t>Karina Montes Jimenez</t>
  </si>
  <si>
    <t>Liliana Maria Correa</t>
  </si>
  <si>
    <t>Lina María Restrepo Garcés</t>
  </si>
  <si>
    <t>Luz Dary Castañeda Correa</t>
  </si>
  <si>
    <t>Manuela Vallejo</t>
  </si>
  <si>
    <t xml:space="preserve">Maria Victoria Hurtado </t>
  </si>
  <si>
    <t>Mariana Varela Giraldo</t>
  </si>
  <si>
    <t>Marisol Oquendo Uribe</t>
  </si>
  <si>
    <t>Nancy Arroyave Tamayo</t>
  </si>
  <si>
    <t>Sebastian Chinchilla</t>
  </si>
  <si>
    <t>Wilson Gaviria</t>
  </si>
  <si>
    <t>Yamile Jaramillo Rivera</t>
  </si>
  <si>
    <t>FUNCIONARIOS</t>
  </si>
  <si>
    <t>#</t>
  </si>
  <si>
    <t xml:space="preserve">Cambio de normatividad en los procesos contractuales </t>
  </si>
  <si>
    <t xml:space="preserve">Demora de la adecuacion de los procesos administrativos para dar cumplimiento a la nueva normatividad de los procesos contractuales </t>
  </si>
  <si>
    <t>No presentacion de ofertas para el proceso contractual</t>
  </si>
  <si>
    <t xml:space="preserve">Sanciones legales y economicas para la institucion, deterioro de la imagen institucional,perdida de recursos </t>
  </si>
  <si>
    <t xml:space="preserve">Realizar una debida planeacion de los recusos, estudios de mercado y garantizar la pluralidad de oferentes en los procesos contractuales.   </t>
  </si>
  <si>
    <t>Baja calidad de los insumos sumnistrados</t>
  </si>
  <si>
    <t xml:space="preserve">No cumplimiento de las especificaciones tecnicas 
</t>
  </si>
  <si>
    <t xml:space="preserve">
Afectación del servicio 
</t>
  </si>
  <si>
    <t xml:space="preserve">Hacer uso de las herramientas juridicas para que el contratista cumpla con los plazos establecidos </t>
  </si>
  <si>
    <t xml:space="preserve">Probabilidades mayor del riesgo en caso de presentarse una emergencia, afectando  la salud y la seguridad del personal administrativo, docente y estudiantil </t>
  </si>
  <si>
    <t xml:space="preserve">Sanciones legales, perdida de recursos, riesgo de  accidentes de trabajo y enfermedades profesionales.  
</t>
  </si>
  <si>
    <t>Para garantizar que el servicio cumpla con las especificaciones tecnicas, se debe contar con una persona que ayude a la identifcacion correcta de los mismos.2, El supervisor no dar el recibido a entera satisfaccion ni autoriar el pago hasta que se de cumplimiento a las especificaciones tecnicas establecidas en el contrato.</t>
  </si>
  <si>
    <t>Realizar una debida planeacion de los recurso, de tal forma que se garantice incluyendo el proceso de acreditacion a la nueva normatividad</t>
  </si>
  <si>
    <t>Para garantizar la calidad del servicio solicitado por el CEFIT, se deberá verificar desde la evaluación del proceso que cuente con  todos los equipos necesarios e idoneidad del personal, asi mismo se solicitará  Capacitación en Clases de Fuego y Manejo de extintores al personal del CEFIT</t>
  </si>
  <si>
    <t>Incumplimiento en los plazos pactados para la entrega del servicio</t>
  </si>
  <si>
    <t>SI</t>
  </si>
  <si>
    <t>Alexander Arango Rios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</si>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</sst>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_);[Red]\(&quot;$&quot;\ #,##0\)"/>
    <numFmt numFmtId="165" formatCode="_(&quot;$&quot;\ * #,##0.00_);_(&quot;$&quot;\ * \(#,##0.00\);_(&quot;$&quot;\ * &quot;-&quot;??_);_(@_)"/>
    <numFmt numFmtId="167" formatCode="_(&quot;$&quot;\ * #,##0_);_(&quot;$&quot;\ * \(#,##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rgb="FF00000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8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165" fontId="0" fillId="0" borderId="1" xfId="1" applyFont="1" applyBorder="1" applyAlignment="1">
      <alignment horizontal="center"/>
    </xf>
    <xf numFmtId="165" fontId="0" fillId="0" borderId="0" xfId="1" applyFont="1" applyAlignment="1">
      <alignment horizontal="center"/>
    </xf>
    <xf numFmtId="9" fontId="0" fillId="0" borderId="1" xfId="2" applyFont="1" applyBorder="1" applyAlignment="1">
      <alignment horizontal="center"/>
    </xf>
    <xf numFmtId="9" fontId="0" fillId="0" borderId="0" xfId="2" applyFont="1" applyAlignment="1">
      <alignment horizontal="center"/>
    </xf>
    <xf numFmtId="0" fontId="2" fillId="2" borderId="0" xfId="3"/>
    <xf numFmtId="9" fontId="0" fillId="0" borderId="1" xfId="2" applyFont="1" applyBorder="1" applyAlignment="1" applyProtection="1">
      <alignment horizontal="center"/>
      <protection hidden="1"/>
    </xf>
    <xf numFmtId="9" fontId="0" fillId="0" borderId="0" xfId="2" applyFont="1" applyAlignment="1" applyProtection="1">
      <alignment horizontal="center"/>
      <protection hidden="1"/>
    </xf>
    <xf numFmtId="165" fontId="0" fillId="0" borderId="1" xfId="0" applyNumberFormat="1" applyBorder="1" applyProtection="1">
      <protection hidden="1"/>
    </xf>
    <xf numFmtId="0" fontId="0" fillId="0" borderId="0" xfId="0" applyProtection="1">
      <protection hidden="1"/>
    </xf>
    <xf numFmtId="0" fontId="3" fillId="4" borderId="1" xfId="0" applyFont="1" applyFill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9" fontId="4" fillId="0" borderId="1" xfId="2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0" fontId="4" fillId="0" borderId="1" xfId="0" applyFont="1" applyBorder="1" applyProtection="1"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3" fillId="4" borderId="1" xfId="0" applyFont="1" applyFill="1" applyBorder="1" applyAlignment="1" applyProtection="1">
      <alignment horizontal="center"/>
      <protection locked="0"/>
    </xf>
    <xf numFmtId="0" fontId="4" fillId="0" borderId="1" xfId="0" applyFont="1" applyBorder="1" applyProtection="1"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/>
      <protection locked="0"/>
    </xf>
    <xf numFmtId="165" fontId="4" fillId="0" borderId="1" xfId="1" applyFont="1" applyBorder="1" applyAlignment="1" applyProtection="1">
      <alignment horizontal="center"/>
      <protection locked="0"/>
    </xf>
    <xf numFmtId="9" fontId="4" fillId="0" borderId="1" xfId="2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center"/>
      <protection locked="0"/>
    </xf>
    <xf numFmtId="165" fontId="0" fillId="0" borderId="1" xfId="1" applyFont="1" applyBorder="1" applyAlignment="1" applyProtection="1">
      <alignment horizontal="center"/>
      <protection locked="0"/>
    </xf>
    <xf numFmtId="9" fontId="0" fillId="0" borderId="1" xfId="2" applyFont="1" applyBorder="1" applyAlignment="1" applyProtection="1">
      <alignment horizontal="center"/>
      <protection locked="0"/>
    </xf>
    <xf numFmtId="0" fontId="4" fillId="12" borderId="1" xfId="0" applyFont="1" applyFill="1" applyBorder="1" applyProtection="1">
      <protection hidden="1"/>
    </xf>
    <xf numFmtId="0" fontId="4" fillId="13" borderId="1" xfId="0" applyFont="1" applyFill="1" applyBorder="1" applyAlignment="1" applyProtection="1">
      <alignment vertical="center" wrapText="1"/>
      <protection locked="0"/>
    </xf>
    <xf numFmtId="164" fontId="5" fillId="0" borderId="1" xfId="0" applyNumberFormat="1" applyFont="1" applyBorder="1" applyAlignment="1">
      <alignment horizontal="center"/>
    </xf>
    <xf numFmtId="0" fontId="3" fillId="7" borderId="5" xfId="0" applyFont="1" applyFill="1" applyBorder="1" applyAlignment="1" applyProtection="1">
      <alignment horizontal="center" vertical="center" wrapText="1"/>
      <protection locked="0"/>
    </xf>
    <xf numFmtId="0" fontId="3" fillId="7" borderId="6" xfId="0" applyFont="1" applyFill="1" applyBorder="1" applyAlignment="1" applyProtection="1">
      <alignment horizontal="center" vertical="center" wrapText="1"/>
      <protection locked="0"/>
    </xf>
    <xf numFmtId="0" fontId="3" fillId="7" borderId="5" xfId="0" applyFont="1" applyFill="1" applyBorder="1" applyAlignment="1" applyProtection="1">
      <alignment horizontal="center" vertical="center"/>
      <protection locked="0"/>
    </xf>
    <xf numFmtId="0" fontId="3" fillId="7" borderId="6" xfId="0" applyFont="1" applyFill="1" applyBorder="1" applyAlignment="1" applyProtection="1">
      <alignment horizontal="center" vertical="center"/>
      <protection locked="0"/>
    </xf>
    <xf numFmtId="0" fontId="3" fillId="12" borderId="1" xfId="0" applyFont="1" applyFill="1" applyBorder="1" applyAlignment="1" applyProtection="1">
      <alignment horizontal="center"/>
      <protection locked="0"/>
    </xf>
    <xf numFmtId="9" fontId="3" fillId="7" borderId="5" xfId="2" applyFont="1" applyFill="1" applyBorder="1" applyAlignment="1" applyProtection="1">
      <alignment horizontal="center" vertical="center" wrapText="1"/>
      <protection locked="0"/>
    </xf>
    <xf numFmtId="9" fontId="3" fillId="7" borderId="6" xfId="2" applyFont="1" applyFill="1" applyBorder="1" applyAlignment="1" applyProtection="1">
      <alignment horizontal="center" vertical="center" wrapText="1"/>
      <protection locked="0"/>
    </xf>
    <xf numFmtId="0" fontId="3" fillId="7" borderId="5" xfId="0" applyFont="1" applyFill="1" applyBorder="1" applyAlignment="1" applyProtection="1">
      <alignment horizontal="center" vertical="center" wrapText="1"/>
      <protection hidden="1"/>
    </xf>
    <xf numFmtId="0" fontId="3" fillId="7" borderId="6" xfId="0" applyFont="1" applyFill="1" applyBorder="1" applyAlignment="1" applyProtection="1">
      <alignment horizontal="center" vertical="center" wrapText="1"/>
      <protection hidden="1"/>
    </xf>
    <xf numFmtId="0" fontId="3" fillId="7" borderId="5" xfId="0" applyFont="1" applyFill="1" applyBorder="1" applyAlignment="1" applyProtection="1">
      <alignment horizontal="center" vertical="center"/>
      <protection hidden="1"/>
    </xf>
    <xf numFmtId="0" fontId="3" fillId="7" borderId="6" xfId="0" applyFont="1" applyFill="1" applyBorder="1" applyAlignment="1" applyProtection="1">
      <alignment horizontal="center" vertical="center"/>
      <protection hidden="1"/>
    </xf>
    <xf numFmtId="0" fontId="3" fillId="12" borderId="2" xfId="0" applyFont="1" applyFill="1" applyBorder="1" applyAlignment="1" applyProtection="1">
      <alignment horizontal="center"/>
      <protection locked="0"/>
    </xf>
    <xf numFmtId="0" fontId="3" fillId="12" borderId="3" xfId="0" applyFont="1" applyFill="1" applyBorder="1" applyAlignment="1" applyProtection="1">
      <alignment horizontal="center"/>
      <protection locked="0"/>
    </xf>
    <xf numFmtId="0" fontId="3" fillId="12" borderId="4" xfId="0" applyFont="1" applyFill="1" applyBorder="1" applyAlignment="1" applyProtection="1">
      <alignment horizontal="center"/>
      <protection locked="0"/>
    </xf>
    <xf numFmtId="9" fontId="3" fillId="7" borderId="5" xfId="2" applyFont="1" applyFill="1" applyBorder="1" applyAlignment="1" applyProtection="1">
      <alignment horizontal="center" vertical="center" wrapText="1"/>
      <protection hidden="1"/>
    </xf>
    <xf numFmtId="9" fontId="3" fillId="7" borderId="6" xfId="2" applyFont="1" applyFill="1" applyBorder="1" applyAlignment="1" applyProtection="1">
      <alignment horizontal="center" vertical="center" wrapText="1"/>
      <protection hidden="1"/>
    </xf>
    <xf numFmtId="165" fontId="3" fillId="7" borderId="5" xfId="1" applyFont="1" applyFill="1" applyBorder="1" applyAlignment="1" applyProtection="1">
      <alignment horizontal="center" vertical="center" wrapText="1"/>
      <protection locked="0"/>
    </xf>
    <xf numFmtId="165" fontId="3" fillId="7" borderId="6" xfId="1" applyFont="1" applyFill="1" applyBorder="1" applyAlignment="1" applyProtection="1">
      <alignment horizontal="center" vertical="center" wrapText="1"/>
      <protection locked="0"/>
    </xf>
    <xf numFmtId="165" fontId="3" fillId="7" borderId="5" xfId="1" applyFont="1" applyFill="1" applyBorder="1" applyAlignment="1" applyProtection="1">
      <alignment horizontal="center" vertical="center" wrapText="1"/>
      <protection hidden="1"/>
    </xf>
    <xf numFmtId="165" fontId="3" fillId="7" borderId="6" xfId="1" applyFont="1" applyFill="1" applyBorder="1" applyAlignment="1" applyProtection="1">
      <alignment horizontal="center" vertical="center" wrapText="1"/>
      <protection hidden="1"/>
    </xf>
    <xf numFmtId="0" fontId="3" fillId="12" borderId="1" xfId="0" applyFont="1" applyFill="1" applyBorder="1" applyAlignment="1" applyProtection="1">
      <alignment horizontal="center"/>
      <protection hidden="1"/>
    </xf>
    <xf numFmtId="0" fontId="3" fillId="12" borderId="2" xfId="0" applyFont="1" applyFill="1" applyBorder="1" applyAlignment="1" applyProtection="1">
      <alignment horizontal="center"/>
      <protection hidden="1"/>
    </xf>
    <xf numFmtId="0" fontId="3" fillId="12" borderId="3" xfId="0" applyFont="1" applyFill="1" applyBorder="1" applyAlignment="1" applyProtection="1">
      <alignment horizontal="center"/>
      <protection hidden="1"/>
    </xf>
    <xf numFmtId="0" fontId="3" fillId="12" borderId="4" xfId="0" applyFont="1" applyFill="1" applyBorder="1" applyAlignment="1" applyProtection="1">
      <alignment horizontal="center"/>
      <protection hidden="1"/>
    </xf>
    <xf numFmtId="0" fontId="3" fillId="12" borderId="2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165" fontId="3" fillId="7" borderId="5" xfId="1" applyFont="1" applyFill="1" applyBorder="1" applyAlignment="1">
      <alignment horizontal="center" vertical="center" wrapText="1"/>
    </xf>
    <xf numFmtId="165" fontId="3" fillId="7" borderId="6" xfId="1" applyFont="1" applyFill="1" applyBorder="1" applyAlignment="1">
      <alignment horizontal="center" vertical="center" wrapText="1"/>
    </xf>
    <xf numFmtId="9" fontId="3" fillId="7" borderId="5" xfId="2" applyFont="1" applyFill="1" applyBorder="1" applyAlignment="1">
      <alignment horizontal="center" vertical="center" wrapText="1"/>
    </xf>
    <xf numFmtId="9" fontId="3" fillId="7" borderId="6" xfId="2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167" fontId="4" fillId="0" borderId="1" xfId="0" applyNumberFormat="1" applyFont="1" applyBorder="1" applyProtection="1">
      <protection hidden="1"/>
    </xf>
  </cellXfs>
  <cellStyles count="4">
    <cellStyle name="Bueno" xfId="3" builtinId="26"/>
    <cellStyle name="Moneda" xfId="1" builtinId="4"/>
    <cellStyle name="Normal" xfId="0" builtinId="0"/>
    <cellStyle name="Porcentaje" xfId="2" builtinId="5"/>
  </cellStyles>
  <dxfs count="8"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6500"/>
      </font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6500"/>
      </font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opLeftCell="A21" workbookViewId="0">
      <selection activeCell="G27" sqref="G27"/>
    </sheetView>
  </sheetViews>
  <sheetFormatPr baseColWidth="10" defaultRowHeight="15" x14ac:dyDescent="0.25"/>
  <cols>
    <col min="1" max="1" width="11.28515625" customWidth="1"/>
    <col min="2" max="2" width="10.28515625" customWidth="1"/>
    <col min="3" max="3" width="14.42578125" customWidth="1"/>
    <col min="4" max="4" width="19.140625" customWidth="1"/>
    <col min="5" max="5" width="15.140625" customWidth="1"/>
    <col min="6" max="6" width="9.7109375" customWidth="1"/>
    <col min="7" max="7" width="20.140625" customWidth="1"/>
    <col min="8" max="8" width="15.7109375" customWidth="1"/>
    <col min="9" max="9" width="12.42578125" bestFit="1" customWidth="1"/>
    <col min="11" max="11" width="33.140625" customWidth="1"/>
  </cols>
  <sheetData>
    <row r="1" spans="1:11" ht="30" x14ac:dyDescent="0.25">
      <c r="A1" s="8" t="s">
        <v>1</v>
      </c>
      <c r="B1" s="9" t="s">
        <v>2</v>
      </c>
      <c r="C1" s="10" t="s">
        <v>3</v>
      </c>
      <c r="D1" s="11" t="s">
        <v>4</v>
      </c>
      <c r="E1" s="12" t="s">
        <v>41</v>
      </c>
      <c r="F1" s="13" t="s">
        <v>14</v>
      </c>
      <c r="G1" s="14" t="s">
        <v>42</v>
      </c>
      <c r="H1" s="15" t="s">
        <v>46</v>
      </c>
      <c r="I1" s="22" t="s">
        <v>54</v>
      </c>
      <c r="K1" s="2" t="s">
        <v>84</v>
      </c>
    </row>
    <row r="2" spans="1:11" x14ac:dyDescent="0.25">
      <c r="A2" s="2" t="s">
        <v>25</v>
      </c>
      <c r="B2" s="3" t="s">
        <v>27</v>
      </c>
      <c r="C2" s="3" t="s">
        <v>29</v>
      </c>
      <c r="D2" s="2" t="s">
        <v>33</v>
      </c>
      <c r="E2" s="2">
        <v>1</v>
      </c>
      <c r="F2" s="2">
        <v>1</v>
      </c>
      <c r="G2" s="4">
        <v>0.01</v>
      </c>
      <c r="H2" s="2" t="s">
        <v>47</v>
      </c>
      <c r="I2" s="2" t="s">
        <v>56</v>
      </c>
      <c r="K2" s="2" t="s">
        <v>57</v>
      </c>
    </row>
    <row r="3" spans="1:11" x14ac:dyDescent="0.25">
      <c r="A3" s="2" t="s">
        <v>26</v>
      </c>
      <c r="B3" s="3" t="s">
        <v>28</v>
      </c>
      <c r="C3" s="3" t="s">
        <v>30</v>
      </c>
      <c r="D3" s="2" t="s">
        <v>34</v>
      </c>
      <c r="E3" s="2">
        <v>2</v>
      </c>
      <c r="F3" s="2">
        <v>2</v>
      </c>
      <c r="G3" s="4">
        <v>0.05</v>
      </c>
      <c r="H3" s="2" t="s">
        <v>48</v>
      </c>
      <c r="I3" s="2" t="s">
        <v>55</v>
      </c>
      <c r="K3" s="2" t="s">
        <v>58</v>
      </c>
    </row>
    <row r="4" spans="1:11" x14ac:dyDescent="0.25">
      <c r="C4" s="3" t="s">
        <v>31</v>
      </c>
      <c r="D4" s="2" t="s">
        <v>35</v>
      </c>
      <c r="E4" s="2">
        <v>3</v>
      </c>
      <c r="F4" s="2">
        <v>3</v>
      </c>
      <c r="G4" s="5" t="s">
        <v>43</v>
      </c>
      <c r="H4" s="2" t="s">
        <v>49</v>
      </c>
      <c r="K4" s="2" t="s">
        <v>59</v>
      </c>
    </row>
    <row r="5" spans="1:11" x14ac:dyDescent="0.25">
      <c r="C5" s="3" t="s">
        <v>32</v>
      </c>
      <c r="D5" s="2" t="s">
        <v>36</v>
      </c>
      <c r="E5" s="2">
        <v>4</v>
      </c>
      <c r="F5" s="2">
        <v>4</v>
      </c>
      <c r="G5" s="5" t="s">
        <v>44</v>
      </c>
      <c r="H5" s="2" t="s">
        <v>50</v>
      </c>
      <c r="K5" s="2" t="s">
        <v>60</v>
      </c>
    </row>
    <row r="6" spans="1:11" x14ac:dyDescent="0.25">
      <c r="D6" s="2" t="s">
        <v>37</v>
      </c>
      <c r="E6" s="2">
        <v>5</v>
      </c>
      <c r="F6" s="2">
        <v>5</v>
      </c>
      <c r="G6" s="5" t="s">
        <v>45</v>
      </c>
      <c r="K6" s="2" t="s">
        <v>61</v>
      </c>
    </row>
    <row r="7" spans="1:11" x14ac:dyDescent="0.25">
      <c r="D7" s="2" t="s">
        <v>38</v>
      </c>
      <c r="K7" s="2" t="s">
        <v>62</v>
      </c>
    </row>
    <row r="8" spans="1:11" x14ac:dyDescent="0.25">
      <c r="D8" s="2" t="s">
        <v>39</v>
      </c>
      <c r="K8" s="2" t="s">
        <v>63</v>
      </c>
    </row>
    <row r="9" spans="1:11" x14ac:dyDescent="0.25">
      <c r="D9" s="2" t="s">
        <v>40</v>
      </c>
      <c r="K9" s="2" t="s">
        <v>64</v>
      </c>
    </row>
    <row r="10" spans="1:11" x14ac:dyDescent="0.25">
      <c r="K10" s="2" t="s">
        <v>65</v>
      </c>
    </row>
    <row r="11" spans="1:11" x14ac:dyDescent="0.25">
      <c r="K11" s="2" t="s">
        <v>66</v>
      </c>
    </row>
    <row r="12" spans="1:11" x14ac:dyDescent="0.25">
      <c r="K12" s="2" t="s">
        <v>67</v>
      </c>
    </row>
    <row r="13" spans="1:11" x14ac:dyDescent="0.25">
      <c r="K13" s="2" t="s">
        <v>68</v>
      </c>
    </row>
    <row r="14" spans="1:11" x14ac:dyDescent="0.25">
      <c r="K14" s="2" t="s">
        <v>69</v>
      </c>
    </row>
    <row r="15" spans="1:11" x14ac:dyDescent="0.25">
      <c r="K15" s="2" t="s">
        <v>70</v>
      </c>
    </row>
    <row r="16" spans="1:11" x14ac:dyDescent="0.25">
      <c r="K16" s="2" t="s">
        <v>71</v>
      </c>
    </row>
    <row r="17" spans="11:11" x14ac:dyDescent="0.25">
      <c r="K17" s="2" t="s">
        <v>72</v>
      </c>
    </row>
    <row r="18" spans="11:11" x14ac:dyDescent="0.25">
      <c r="K18" s="2" t="s">
        <v>73</v>
      </c>
    </row>
    <row r="19" spans="11:11" x14ac:dyDescent="0.25">
      <c r="K19" s="2" t="s">
        <v>74</v>
      </c>
    </row>
    <row r="20" spans="11:11" x14ac:dyDescent="0.25">
      <c r="K20" s="2" t="s">
        <v>75</v>
      </c>
    </row>
    <row r="21" spans="11:11" x14ac:dyDescent="0.25">
      <c r="K21" s="2" t="s">
        <v>76</v>
      </c>
    </row>
    <row r="22" spans="11:11" x14ac:dyDescent="0.25">
      <c r="K22" s="2" t="s">
        <v>77</v>
      </c>
    </row>
    <row r="23" spans="11:11" x14ac:dyDescent="0.25">
      <c r="K23" s="2" t="s">
        <v>78</v>
      </c>
    </row>
    <row r="24" spans="11:11" x14ac:dyDescent="0.25">
      <c r="K24" s="2" t="s">
        <v>79</v>
      </c>
    </row>
    <row r="25" spans="11:11" x14ac:dyDescent="0.25">
      <c r="K25" s="2" t="s">
        <v>80</v>
      </c>
    </row>
    <row r="26" spans="11:11" x14ac:dyDescent="0.25">
      <c r="K26" s="2" t="s">
        <v>81</v>
      </c>
    </row>
    <row r="27" spans="11:11" x14ac:dyDescent="0.25">
      <c r="K27" s="2" t="s">
        <v>82</v>
      </c>
    </row>
    <row r="28" spans="11:11" x14ac:dyDescent="0.25">
      <c r="K28" s="2" t="s">
        <v>83</v>
      </c>
    </row>
    <row r="29" spans="11:11" x14ac:dyDescent="0.25">
      <c r="K29" s="2" t="s">
        <v>102</v>
      </c>
    </row>
    <row r="30" spans="11:11" x14ac:dyDescent="0.25">
      <c r="K30" s="2" t="s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9"/>
  <sheetViews>
    <sheetView tabSelected="1" topLeftCell="C1" zoomScale="80" zoomScaleNormal="80" workbookViewId="0">
      <selection activeCell="N3" sqref="N3:N9"/>
    </sheetView>
  </sheetViews>
  <sheetFormatPr baseColWidth="10" defaultRowHeight="15" x14ac:dyDescent="0.25"/>
  <cols>
    <col min="1" max="1" width="3.28515625" customWidth="1"/>
    <col min="2" max="2" width="11.140625" customWidth="1"/>
    <col min="3" max="3" width="9.140625" customWidth="1"/>
    <col min="4" max="4" width="11.85546875" customWidth="1"/>
    <col min="5" max="5" width="14.85546875" customWidth="1"/>
    <col min="6" max="6" width="22.85546875" style="17" customWidth="1"/>
    <col min="7" max="7" width="26.5703125" style="17" customWidth="1"/>
    <col min="8" max="8" width="14.140625" bestFit="1" customWidth="1"/>
    <col min="9" max="9" width="9.7109375" style="1" bestFit="1" customWidth="1"/>
    <col min="10" max="10" width="13.28515625" style="1" bestFit="1" customWidth="1"/>
    <col min="11" max="11" width="18.7109375" style="19" customWidth="1"/>
    <col min="12" max="12" width="29" style="24" bestFit="1" customWidth="1"/>
    <col min="13" max="13" width="16.7109375" style="21" customWidth="1"/>
    <col min="14" max="14" width="27" style="26" bestFit="1" customWidth="1"/>
    <col min="15" max="15" width="17.42578125" style="26" customWidth="1"/>
    <col min="16" max="16" width="22.5703125" customWidth="1"/>
    <col min="17" max="17" width="45.5703125" bestFit="1" customWidth="1"/>
    <col min="18" max="18" width="14" customWidth="1"/>
    <col min="19" max="19" width="13.28515625" bestFit="1" customWidth="1"/>
    <col min="20" max="20" width="15" style="26" customWidth="1"/>
    <col min="21" max="21" width="15.7109375" style="26" customWidth="1"/>
    <col min="22" max="22" width="21.42578125" customWidth="1"/>
    <col min="23" max="23" width="22" customWidth="1"/>
    <col min="24" max="24" width="19" hidden="1" customWidth="1"/>
    <col min="25" max="26" width="14.5703125" hidden="1" customWidth="1"/>
    <col min="27" max="27" width="14.28515625" hidden="1" customWidth="1"/>
    <col min="28" max="28" width="3.85546875" customWidth="1"/>
  </cols>
  <sheetData>
    <row r="1" spans="1:27" x14ac:dyDescent="0.25">
      <c r="A1" s="52" t="s">
        <v>0</v>
      </c>
      <c r="B1" s="52" t="s">
        <v>1</v>
      </c>
      <c r="C1" s="52" t="s">
        <v>2</v>
      </c>
      <c r="D1" s="52" t="s">
        <v>3</v>
      </c>
      <c r="E1" s="52" t="s">
        <v>4</v>
      </c>
      <c r="F1" s="50" t="s">
        <v>5</v>
      </c>
      <c r="G1" s="50" t="s">
        <v>6</v>
      </c>
      <c r="H1" s="52" t="s">
        <v>7</v>
      </c>
      <c r="I1" s="52" t="s">
        <v>8</v>
      </c>
      <c r="J1" s="52" t="s">
        <v>9</v>
      </c>
      <c r="K1" s="66" t="s">
        <v>51</v>
      </c>
      <c r="L1" s="64" t="s">
        <v>52</v>
      </c>
      <c r="M1" s="55" t="s">
        <v>53</v>
      </c>
      <c r="N1" s="57" t="s">
        <v>24</v>
      </c>
      <c r="O1" s="59" t="s">
        <v>10</v>
      </c>
      <c r="P1" s="50" t="s">
        <v>16</v>
      </c>
      <c r="Q1" s="52" t="s">
        <v>11</v>
      </c>
      <c r="R1" s="61" t="s">
        <v>12</v>
      </c>
      <c r="S1" s="62"/>
      <c r="T1" s="62"/>
      <c r="U1" s="63"/>
      <c r="V1" s="50" t="s">
        <v>15</v>
      </c>
      <c r="W1" s="52" t="s">
        <v>17</v>
      </c>
      <c r="X1" s="54" t="s">
        <v>18</v>
      </c>
      <c r="Y1" s="54"/>
      <c r="Z1" s="54" t="s">
        <v>21</v>
      </c>
      <c r="AA1" s="54"/>
    </row>
    <row r="2" spans="1:27" ht="53.25" customHeight="1" x14ac:dyDescent="0.25">
      <c r="A2" s="53"/>
      <c r="B2" s="53"/>
      <c r="C2" s="53"/>
      <c r="D2" s="53"/>
      <c r="E2" s="53"/>
      <c r="F2" s="51"/>
      <c r="G2" s="51"/>
      <c r="H2" s="53"/>
      <c r="I2" s="53"/>
      <c r="J2" s="53"/>
      <c r="K2" s="67"/>
      <c r="L2" s="65"/>
      <c r="M2" s="56"/>
      <c r="N2" s="58"/>
      <c r="O2" s="60"/>
      <c r="P2" s="51"/>
      <c r="Q2" s="53"/>
      <c r="R2" s="34" t="s">
        <v>13</v>
      </c>
      <c r="S2" s="34" t="s">
        <v>14</v>
      </c>
      <c r="T2" s="27" t="s">
        <v>9</v>
      </c>
      <c r="U2" s="34" t="s">
        <v>10</v>
      </c>
      <c r="V2" s="51"/>
      <c r="W2" s="53"/>
      <c r="X2" s="34" t="s">
        <v>19</v>
      </c>
      <c r="Y2" s="34" t="s">
        <v>20</v>
      </c>
      <c r="Z2" s="34" t="s">
        <v>22</v>
      </c>
      <c r="AA2" s="34" t="s">
        <v>23</v>
      </c>
    </row>
    <row r="3" spans="1:27" ht="125.25" customHeight="1" x14ac:dyDescent="0.25">
      <c r="A3" s="35">
        <v>1</v>
      </c>
      <c r="B3" s="36" t="s">
        <v>25</v>
      </c>
      <c r="C3" s="36" t="s">
        <v>28</v>
      </c>
      <c r="D3" s="36" t="s">
        <v>29</v>
      </c>
      <c r="E3" s="36" t="s">
        <v>37</v>
      </c>
      <c r="F3" s="37" t="s">
        <v>100</v>
      </c>
      <c r="G3" s="37" t="s">
        <v>95</v>
      </c>
      <c r="H3" s="35">
        <v>1</v>
      </c>
      <c r="I3" s="38">
        <v>4</v>
      </c>
      <c r="J3" s="38">
        <v>5</v>
      </c>
      <c r="K3" s="49">
        <v>3000000</v>
      </c>
      <c r="L3" s="29" t="str">
        <f>IFERROR(VLOOKUP(I3,BD!$F$2:$G$6,2,FALSE),"INGRESAR EL IMPACTO")</f>
        <v>15% AL 30%</v>
      </c>
      <c r="M3" s="40">
        <v>0.05</v>
      </c>
      <c r="N3" s="86">
        <f>K3*M3</f>
        <v>150000</v>
      </c>
      <c r="O3" s="47" t="str">
        <f>IF(AND(J3&gt;=2,J3&lt;=4),"Riesgo Bajo",IF(J3=5,"Riesgo Medio",IF(OR(J3=6,J3=7),"Riesgo Alto",IF(AND(J3&gt;=8,J3&lt;=10),"Riesto Extremo"," "))))</f>
        <v>Riesgo Medio</v>
      </c>
      <c r="P3" s="35" t="s">
        <v>55</v>
      </c>
      <c r="Q3" s="41" t="s">
        <v>94</v>
      </c>
      <c r="R3" s="35">
        <v>1</v>
      </c>
      <c r="S3" s="35">
        <v>2</v>
      </c>
      <c r="T3" s="31">
        <f>SUM(R3+S3)</f>
        <v>3</v>
      </c>
      <c r="U3" s="35" t="str">
        <f>IF(AND(T3&gt;=2,T3&lt;=4),"Riesgo Bajo",IF(T3=5,"Riesgo Medio",IF(OR(T3=6,T3=7),"Riesgo Alto",IF(AND(T3&gt;=8,T3&lt;=10),"Riesto Extremo",""))))</f>
        <v>Riesgo Bajo</v>
      </c>
      <c r="V3" s="35" t="s">
        <v>101</v>
      </c>
      <c r="W3" s="35" t="s">
        <v>60</v>
      </c>
      <c r="X3" s="35"/>
      <c r="Y3" s="35"/>
      <c r="Z3" s="35"/>
      <c r="AA3" s="35"/>
    </row>
    <row r="4" spans="1:27" ht="99.75" x14ac:dyDescent="0.25">
      <c r="A4" s="35">
        <v>2</v>
      </c>
      <c r="B4" s="36" t="s">
        <v>25</v>
      </c>
      <c r="C4" s="36" t="s">
        <v>28</v>
      </c>
      <c r="D4" s="36" t="s">
        <v>29</v>
      </c>
      <c r="E4" s="36" t="s">
        <v>35</v>
      </c>
      <c r="F4" s="48" t="s">
        <v>88</v>
      </c>
      <c r="G4" s="48" t="s">
        <v>93</v>
      </c>
      <c r="H4" s="35">
        <v>1</v>
      </c>
      <c r="I4" s="38">
        <v>3</v>
      </c>
      <c r="J4" s="38">
        <f t="shared" ref="J4:J9" si="0">SUM(H4:I4)</f>
        <v>4</v>
      </c>
      <c r="K4" s="49">
        <v>3000000</v>
      </c>
      <c r="L4" s="29" t="str">
        <f>IFERROR(VLOOKUP(I4,BD!$F$2:$G$6,2,FALSE),"INGRESAR EL IMPACTO")</f>
        <v>5% AL 15%</v>
      </c>
      <c r="M4" s="40">
        <v>0.05</v>
      </c>
      <c r="N4" s="86">
        <f t="shared" ref="N4:N9" si="1">K4*M4</f>
        <v>150000</v>
      </c>
      <c r="O4" s="47" t="str">
        <f t="shared" ref="O4:O9" si="2">IF(AND(J4&gt;=2,J4&lt;=4),"Riesgo Bajo",IF(J4=5,"Riesgo Medio",IF(OR(J4=6,J4=7),"Riesgo Alto",IF(AND(J4&gt;=8,J4&lt;=10),"Riesto Extremo"," "))))</f>
        <v>Riesgo Bajo</v>
      </c>
      <c r="P4" s="35" t="s">
        <v>55</v>
      </c>
      <c r="Q4" s="41" t="s">
        <v>90</v>
      </c>
      <c r="R4" s="35">
        <v>1</v>
      </c>
      <c r="S4" s="35">
        <v>2</v>
      </c>
      <c r="T4" s="31">
        <f t="shared" ref="T4:T9" si="3">SUM(R4+S4)</f>
        <v>3</v>
      </c>
      <c r="U4" s="35" t="str">
        <f t="shared" ref="U4:U9" si="4">IF(AND(T4&gt;=2,T4&lt;=4),"Riesgo Bajo",IF(T4=5,"Riesgo Medio",IF(OR(T4=6,T4=7),"Riesgo Alto",IF(AND(T4&gt;=8,T4&lt;=10),"Riesto Extremo",""))))</f>
        <v>Riesgo Bajo</v>
      </c>
      <c r="V4" s="35" t="s">
        <v>101</v>
      </c>
      <c r="W4" s="35" t="s">
        <v>60</v>
      </c>
      <c r="X4" s="35"/>
      <c r="Y4" s="35"/>
      <c r="Z4" s="35"/>
      <c r="AA4" s="35"/>
    </row>
    <row r="5" spans="1:27" ht="162" customHeight="1" x14ac:dyDescent="0.25">
      <c r="A5" s="35">
        <v>3</v>
      </c>
      <c r="B5" s="36" t="s">
        <v>26</v>
      </c>
      <c r="C5" s="36" t="s">
        <v>28</v>
      </c>
      <c r="D5" s="36" t="s">
        <v>32</v>
      </c>
      <c r="E5" s="36" t="s">
        <v>35</v>
      </c>
      <c r="F5" s="37" t="s">
        <v>92</v>
      </c>
      <c r="G5" s="37" t="s">
        <v>96</v>
      </c>
      <c r="H5" s="35">
        <v>1</v>
      </c>
      <c r="I5" s="38">
        <v>3</v>
      </c>
      <c r="J5" s="38">
        <f t="shared" si="0"/>
        <v>4</v>
      </c>
      <c r="K5" s="49">
        <v>3000000</v>
      </c>
      <c r="L5" s="29" t="str">
        <f>IFERROR(VLOOKUP(I5,BD!$F$2:$G$6,2,FALSE),"INGRESAR EL IMPACTO")</f>
        <v>5% AL 15%</v>
      </c>
      <c r="M5" s="40">
        <v>0.1</v>
      </c>
      <c r="N5" s="86">
        <f t="shared" si="1"/>
        <v>300000</v>
      </c>
      <c r="O5" s="47" t="str">
        <f t="shared" si="2"/>
        <v>Riesgo Bajo</v>
      </c>
      <c r="P5" s="35" t="s">
        <v>55</v>
      </c>
      <c r="Q5" s="41" t="s">
        <v>97</v>
      </c>
      <c r="R5" s="35">
        <v>1</v>
      </c>
      <c r="S5" s="35">
        <v>3</v>
      </c>
      <c r="T5" s="31">
        <f t="shared" si="3"/>
        <v>4</v>
      </c>
      <c r="U5" s="35" t="str">
        <f t="shared" si="4"/>
        <v>Riesgo Bajo</v>
      </c>
      <c r="V5" s="35" t="s">
        <v>103</v>
      </c>
      <c r="W5" s="35" t="s">
        <v>60</v>
      </c>
      <c r="X5" s="35"/>
      <c r="Y5" s="35"/>
      <c r="Z5" s="35"/>
      <c r="AA5" s="35"/>
    </row>
    <row r="6" spans="1:27" ht="125.25" customHeight="1" x14ac:dyDescent="0.25">
      <c r="A6" s="35">
        <v>4</v>
      </c>
      <c r="B6" s="36" t="s">
        <v>26</v>
      </c>
      <c r="C6" s="36" t="s">
        <v>27</v>
      </c>
      <c r="D6" s="36" t="s">
        <v>32</v>
      </c>
      <c r="E6" s="36" t="s">
        <v>35</v>
      </c>
      <c r="F6" s="41" t="s">
        <v>91</v>
      </c>
      <c r="G6" s="37" t="s">
        <v>89</v>
      </c>
      <c r="H6" s="35">
        <v>1</v>
      </c>
      <c r="I6" s="38">
        <v>3</v>
      </c>
      <c r="J6" s="38">
        <v>5</v>
      </c>
      <c r="K6" s="49">
        <v>3000000</v>
      </c>
      <c r="L6" s="29" t="str">
        <f>IFERROR(VLOOKUP(I6,BD!$F$2:$G$6,2,FALSE),"INGRESAR EL IMPACTO")</f>
        <v>5% AL 15%</v>
      </c>
      <c r="M6" s="40">
        <v>0.1</v>
      </c>
      <c r="N6" s="86">
        <f t="shared" si="1"/>
        <v>300000</v>
      </c>
      <c r="O6" s="47" t="str">
        <f t="shared" si="2"/>
        <v>Riesgo Medio</v>
      </c>
      <c r="P6" s="35" t="s">
        <v>55</v>
      </c>
      <c r="Q6" s="41" t="s">
        <v>99</v>
      </c>
      <c r="R6" s="35">
        <v>2</v>
      </c>
      <c r="S6" s="35">
        <v>2</v>
      </c>
      <c r="T6" s="31">
        <f t="shared" si="3"/>
        <v>4</v>
      </c>
      <c r="U6" s="35" t="str">
        <f t="shared" si="4"/>
        <v>Riesgo Bajo</v>
      </c>
      <c r="V6" s="35" t="s">
        <v>103</v>
      </c>
      <c r="W6" s="35" t="s">
        <v>60</v>
      </c>
      <c r="X6" s="35"/>
      <c r="Y6" s="35"/>
      <c r="Z6" s="35"/>
      <c r="AA6" s="35"/>
    </row>
    <row r="7" spans="1:27" ht="99.75" customHeight="1" x14ac:dyDescent="0.25">
      <c r="A7" s="35">
        <v>5</v>
      </c>
      <c r="B7" s="36" t="s">
        <v>25</v>
      </c>
      <c r="C7" s="36" t="s">
        <v>28</v>
      </c>
      <c r="D7" s="36" t="s">
        <v>29</v>
      </c>
      <c r="E7" s="36" t="s">
        <v>37</v>
      </c>
      <c r="F7" s="37" t="s">
        <v>86</v>
      </c>
      <c r="G7" s="37" t="s">
        <v>87</v>
      </c>
      <c r="H7" s="35">
        <v>2</v>
      </c>
      <c r="I7" s="38">
        <v>3</v>
      </c>
      <c r="J7" s="38">
        <f t="shared" si="0"/>
        <v>5</v>
      </c>
      <c r="K7" s="49">
        <v>3000000</v>
      </c>
      <c r="L7" s="29" t="str">
        <f>IFERROR(VLOOKUP(I7,BD!$F$2:$G$6,2,FALSE),"INGRESAR EL IMPACTO")</f>
        <v>5% AL 15%</v>
      </c>
      <c r="M7" s="40">
        <v>0.05</v>
      </c>
      <c r="N7" s="86">
        <f t="shared" si="1"/>
        <v>150000</v>
      </c>
      <c r="O7" s="47" t="str">
        <f t="shared" si="2"/>
        <v>Riesgo Medio</v>
      </c>
      <c r="P7" s="35" t="s">
        <v>56</v>
      </c>
      <c r="Q7" s="41" t="s">
        <v>98</v>
      </c>
      <c r="R7" s="35">
        <v>2</v>
      </c>
      <c r="S7" s="35">
        <v>2</v>
      </c>
      <c r="T7" s="31">
        <f t="shared" si="3"/>
        <v>4</v>
      </c>
      <c r="U7" s="35" t="str">
        <f t="shared" si="4"/>
        <v>Riesgo Bajo</v>
      </c>
      <c r="V7" s="35" t="s">
        <v>101</v>
      </c>
      <c r="W7" s="35" t="s">
        <v>60</v>
      </c>
      <c r="X7" s="35"/>
      <c r="Y7" s="35"/>
      <c r="Z7" s="35"/>
      <c r="AA7" s="35"/>
    </row>
    <row r="8" spans="1:27" x14ac:dyDescent="0.25">
      <c r="A8" s="42"/>
      <c r="B8" s="42"/>
      <c r="C8" s="42"/>
      <c r="D8" s="42"/>
      <c r="E8" s="42"/>
      <c r="F8" s="37"/>
      <c r="G8" s="43"/>
      <c r="H8" s="42"/>
      <c r="I8" s="44"/>
      <c r="J8" s="38"/>
      <c r="K8" s="39"/>
      <c r="L8" s="29" t="str">
        <f>IFERROR(VLOOKUP(I8,BD!$F$2:$G$6,2,FALSE),"INGRESAR EL IMPACTO")</f>
        <v>INGRESAR EL IMPACTO</v>
      </c>
      <c r="M8" s="46"/>
      <c r="N8" s="86">
        <f t="shared" si="1"/>
        <v>0</v>
      </c>
      <c r="O8" s="47" t="str">
        <f t="shared" si="2"/>
        <v xml:space="preserve"> </v>
      </c>
      <c r="P8" s="35"/>
      <c r="Q8" s="41"/>
      <c r="R8" s="42"/>
      <c r="S8" s="42"/>
      <c r="T8" s="31">
        <f t="shared" si="3"/>
        <v>0</v>
      </c>
      <c r="U8" s="35" t="str">
        <f t="shared" si="4"/>
        <v/>
      </c>
      <c r="V8" s="35"/>
      <c r="W8" s="35"/>
      <c r="X8" s="35"/>
      <c r="Y8" s="35"/>
      <c r="Z8" s="35"/>
      <c r="AA8" s="35"/>
    </row>
    <row r="9" spans="1:27" x14ac:dyDescent="0.25">
      <c r="A9" s="42"/>
      <c r="B9" s="42"/>
      <c r="C9" s="42"/>
      <c r="D9" s="42"/>
      <c r="E9" s="42"/>
      <c r="F9" s="43"/>
      <c r="G9" s="43"/>
      <c r="H9" s="42"/>
      <c r="I9" s="44"/>
      <c r="J9" s="38">
        <f t="shared" si="0"/>
        <v>0</v>
      </c>
      <c r="K9" s="45"/>
      <c r="L9" s="29" t="str">
        <f>IFERROR(VLOOKUP(I9,BD!$F$2:$G$6,2,FALSE),"INGRESAR EL IMPACTO")</f>
        <v>INGRESAR EL IMPACTO</v>
      </c>
      <c r="M9" s="46"/>
      <c r="N9" s="86">
        <f t="shared" si="1"/>
        <v>0</v>
      </c>
      <c r="O9" s="47" t="str">
        <f t="shared" si="2"/>
        <v xml:space="preserve"> </v>
      </c>
      <c r="P9" s="42"/>
      <c r="Q9" s="42"/>
      <c r="R9" s="42"/>
      <c r="S9" s="42"/>
      <c r="T9" s="31">
        <f t="shared" si="3"/>
        <v>0</v>
      </c>
      <c r="U9" s="35" t="str">
        <f t="shared" si="4"/>
        <v/>
      </c>
      <c r="V9" s="35"/>
      <c r="W9" s="35"/>
      <c r="X9" s="35"/>
      <c r="Y9" s="35"/>
      <c r="Z9" s="35"/>
      <c r="AA9" s="35"/>
    </row>
  </sheetData>
  <sheetProtection formatCells="0" formatColumns="0" selectLockedCells="1" autoFilter="0"/>
  <mergeCells count="22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V1:V2"/>
    <mergeCell ref="W1:W2"/>
    <mergeCell ref="X1:Y1"/>
    <mergeCell ref="Z1:AA1"/>
    <mergeCell ref="M1:M2"/>
    <mergeCell ref="N1:N2"/>
    <mergeCell ref="O1:O2"/>
    <mergeCell ref="P1:P2"/>
    <mergeCell ref="Q1:Q2"/>
    <mergeCell ref="R1:U1"/>
  </mergeCells>
  <conditionalFormatting sqref="O3:O9">
    <cfRule type="cellIs" dxfId="7" priority="1" operator="equal">
      <formula>"Riesto Extremo"</formula>
    </cfRule>
    <cfRule type="cellIs" dxfId="6" priority="2" operator="equal">
      <formula>"Riesgo Medio"</formula>
    </cfRule>
    <cfRule type="cellIs" dxfId="5" priority="3" operator="equal">
      <formula>"Riesgo Bajo"</formula>
    </cfRule>
    <cfRule type="cellIs" dxfId="4" priority="4" operator="equal">
      <formula>"Riesgo Alto"</formula>
    </cfRule>
  </conditionalFormatting>
  <dataValidations count="2">
    <dataValidation type="whole" allowBlank="1" showInputMessage="1" showErrorMessage="1" error="No se permiten valores menores a 1 o mayores a 5" prompt="Ingrese valores entre 1 y 5" sqref="R3:S7 H3:I7" xr:uid="{00000000-0002-0000-0100-000000000000}">
      <formula1>1</formula1>
      <formula2>5</formula2>
    </dataValidation>
    <dataValidation type="list" allowBlank="1" showInputMessage="1" showErrorMessage="1" sqref="V3:V9" xr:uid="{00000000-0002-0000-0100-000001000000}">
      <formula1>"SI,NO"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2000000}">
          <x14:formula1>
            <xm:f>BD!$A$2:$A$3</xm:f>
          </x14:formula1>
          <xm:sqref>B3:B7</xm:sqref>
        </x14:dataValidation>
        <x14:dataValidation type="list" allowBlank="1" showInputMessage="1" showErrorMessage="1" xr:uid="{00000000-0002-0000-0100-000003000000}">
          <x14:formula1>
            <xm:f>BD!$B$2:$B$3</xm:f>
          </x14:formula1>
          <xm:sqref>C3:C7</xm:sqref>
        </x14:dataValidation>
        <x14:dataValidation type="list" allowBlank="1" showInputMessage="1" showErrorMessage="1" xr:uid="{00000000-0002-0000-0100-000004000000}">
          <x14:formula1>
            <xm:f>BD!$C$2:$C$5</xm:f>
          </x14:formula1>
          <xm:sqref>D3:D7</xm:sqref>
        </x14:dataValidation>
        <x14:dataValidation type="list" allowBlank="1" showInputMessage="1" showErrorMessage="1" xr:uid="{00000000-0002-0000-0100-000005000000}">
          <x14:formula1>
            <xm:f>BD!$D$2:$D$9</xm:f>
          </x14:formula1>
          <xm:sqref>E3:E7</xm:sqref>
        </x14:dataValidation>
        <x14:dataValidation type="list" allowBlank="1" showInputMessage="1" showErrorMessage="1" xr:uid="{00000000-0002-0000-0100-000006000000}">
          <x14:formula1>
            <xm:f>BD!$I$2:$I$3</xm:f>
          </x14:formula1>
          <xm:sqref>P3:P7</xm:sqref>
        </x14:dataValidation>
        <x14:dataValidation type="list" allowBlank="1" showInputMessage="1" showErrorMessage="1" xr:uid="{00000000-0002-0000-0100-000007000000}">
          <x14:formula1>
            <xm:f>BD!$K$2:$K$30</xm:f>
          </x14:formula1>
          <xm:sqref>W3:W9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30"/>
  <sheetViews>
    <sheetView workbookViewId="0">
      <selection activeCell="P3" sqref="P3"/>
    </sheetView>
  </sheetViews>
  <sheetFormatPr baseColWidth="10" defaultRowHeight="15" x14ac:dyDescent="0.25"/>
  <cols>
    <col min="1" max="1" width="3.28515625" customWidth="1"/>
    <col min="2" max="2" width="11.140625" customWidth="1"/>
    <col min="3" max="3" width="12.28515625" customWidth="1"/>
    <col min="4" max="4" width="13.5703125" customWidth="1"/>
    <col min="5" max="5" width="14.85546875" customWidth="1"/>
    <col min="6" max="6" width="22.85546875" style="17" customWidth="1"/>
    <col min="7" max="7" width="22.140625" style="17" customWidth="1"/>
    <col min="8" max="8" width="14.140625" bestFit="1" customWidth="1"/>
    <col min="9" max="9" width="9.7109375" style="1" bestFit="1" customWidth="1"/>
    <col min="10" max="10" width="13.28515625" style="33" bestFit="1" customWidth="1"/>
    <col min="11" max="11" width="18.7109375" style="19" customWidth="1"/>
    <col min="12" max="12" width="29" style="24" bestFit="1" customWidth="1"/>
    <col min="13" max="13" width="16.7109375" style="21" customWidth="1"/>
    <col min="14" max="14" width="27" style="26" bestFit="1" customWidth="1"/>
    <col min="15" max="15" width="20.42578125" style="26" customWidth="1"/>
    <col min="16" max="16" width="11.42578125" customWidth="1"/>
    <col min="17" max="17" width="45.5703125" bestFit="1" customWidth="1"/>
    <col min="18" max="18" width="14" customWidth="1"/>
    <col min="19" max="19" width="13.28515625" bestFit="1" customWidth="1"/>
    <col min="20" max="20" width="15" style="26" customWidth="1"/>
    <col min="21" max="21" width="15.7109375" style="26" customWidth="1"/>
    <col min="22" max="22" width="21.42578125" customWidth="1"/>
    <col min="23" max="23" width="22" customWidth="1"/>
    <col min="24" max="24" width="19" customWidth="1"/>
    <col min="25" max="26" width="14.5703125" customWidth="1"/>
    <col min="27" max="27" width="15.42578125" customWidth="1"/>
  </cols>
  <sheetData>
    <row r="1" spans="1:27" x14ac:dyDescent="0.25">
      <c r="A1" s="59" t="s">
        <v>0</v>
      </c>
      <c r="B1" s="59" t="s">
        <v>1</v>
      </c>
      <c r="C1" s="59" t="s">
        <v>2</v>
      </c>
      <c r="D1" s="59" t="s">
        <v>3</v>
      </c>
      <c r="E1" s="59" t="s">
        <v>4</v>
      </c>
      <c r="F1" s="57" t="s">
        <v>5</v>
      </c>
      <c r="G1" s="57" t="s">
        <v>6</v>
      </c>
      <c r="H1" s="59" t="s">
        <v>7</v>
      </c>
      <c r="I1" s="59" t="s">
        <v>8</v>
      </c>
      <c r="J1" s="59" t="s">
        <v>9</v>
      </c>
      <c r="K1" s="68" t="s">
        <v>51</v>
      </c>
      <c r="L1" s="64" t="s">
        <v>52</v>
      </c>
      <c r="M1" s="64" t="s">
        <v>53</v>
      </c>
      <c r="N1" s="57" t="s">
        <v>24</v>
      </c>
      <c r="O1" s="59" t="s">
        <v>10</v>
      </c>
      <c r="P1" s="57" t="s">
        <v>16</v>
      </c>
      <c r="Q1" s="59" t="s">
        <v>11</v>
      </c>
      <c r="R1" s="71" t="s">
        <v>12</v>
      </c>
      <c r="S1" s="72"/>
      <c r="T1" s="72"/>
      <c r="U1" s="73"/>
      <c r="V1" s="57" t="s">
        <v>15</v>
      </c>
      <c r="W1" s="59" t="s">
        <v>17</v>
      </c>
      <c r="X1" s="70" t="s">
        <v>18</v>
      </c>
      <c r="Y1" s="70"/>
      <c r="Z1" s="70" t="s">
        <v>21</v>
      </c>
      <c r="AA1" s="70"/>
    </row>
    <row r="2" spans="1:27" ht="53.25" customHeight="1" x14ac:dyDescent="0.25">
      <c r="A2" s="60"/>
      <c r="B2" s="60"/>
      <c r="C2" s="60"/>
      <c r="D2" s="60"/>
      <c r="E2" s="60"/>
      <c r="F2" s="58"/>
      <c r="G2" s="58"/>
      <c r="H2" s="60"/>
      <c r="I2" s="60"/>
      <c r="J2" s="60"/>
      <c r="K2" s="69"/>
      <c r="L2" s="65"/>
      <c r="M2" s="65"/>
      <c r="N2" s="58"/>
      <c r="O2" s="60"/>
      <c r="P2" s="58"/>
      <c r="Q2" s="60"/>
      <c r="R2" s="27" t="s">
        <v>13</v>
      </c>
      <c r="S2" s="27" t="s">
        <v>14</v>
      </c>
      <c r="T2" s="27" t="s">
        <v>9</v>
      </c>
      <c r="U2" s="27" t="s">
        <v>10</v>
      </c>
      <c r="V2" s="58"/>
      <c r="W2" s="60"/>
      <c r="X2" s="27" t="s">
        <v>19</v>
      </c>
      <c r="Y2" s="27" t="s">
        <v>20</v>
      </c>
      <c r="Z2" s="27" t="s">
        <v>22</v>
      </c>
      <c r="AA2" s="27" t="s">
        <v>23</v>
      </c>
    </row>
    <row r="3" spans="1:27" x14ac:dyDescent="0.25">
      <c r="A3" s="35"/>
      <c r="B3" s="36"/>
      <c r="C3" s="36"/>
      <c r="D3" s="36"/>
      <c r="E3" s="36"/>
      <c r="F3" s="37"/>
      <c r="G3" s="37"/>
      <c r="H3" s="35"/>
      <c r="I3" s="38"/>
      <c r="J3" s="32">
        <f>SUM(H3:I3)</f>
        <v>0</v>
      </c>
      <c r="K3" s="39"/>
      <c r="L3" s="29" t="str">
        <f>IFERROR(VLOOKUP(I3,BD!$F$2:$G$6,2,FALSE),"INGRESAR EL IMPACTO")</f>
        <v>INGRESAR EL IMPACTO</v>
      </c>
      <c r="M3" s="40"/>
      <c r="N3" s="30">
        <f>K3*M3</f>
        <v>0</v>
      </c>
      <c r="O3" s="47" t="str">
        <f>IF(AND(J3&gt;=2,J3&lt;=4),"Riesgo Bajo",IF(J3=5,"Riesgo Medio",IF(OR(J3=6,J3=7),"Riesgo Alto",IF(AND(J3&gt;=8,J3&lt;=10),"Riesto Extremo"," "))))</f>
        <v xml:space="preserve"> </v>
      </c>
      <c r="P3" s="35"/>
      <c r="Q3" s="41"/>
      <c r="R3" s="35"/>
      <c r="S3" s="35"/>
      <c r="T3" s="31">
        <f>SUM(R3+S3)</f>
        <v>0</v>
      </c>
      <c r="U3" s="35" t="str">
        <f>IF(AND(T3&gt;=2,T3&lt;=4),"Riesgo Bajo",IF(T3=5,"Riesgo Medio",IF(OR(T3=6,T3=7),"Riesgo Alto",IF(AND(T3&gt;=8,T3&lt;=10),"Riesto Extremo",""))))</f>
        <v/>
      </c>
      <c r="V3" s="35"/>
      <c r="W3" s="35"/>
      <c r="X3" s="35"/>
      <c r="Y3" s="35"/>
      <c r="Z3" s="35"/>
      <c r="AA3" s="35"/>
    </row>
    <row r="4" spans="1:27" x14ac:dyDescent="0.25">
      <c r="A4" s="35"/>
      <c r="B4" s="36"/>
      <c r="C4" s="36"/>
      <c r="D4" s="36"/>
      <c r="E4" s="36"/>
      <c r="F4" s="37"/>
      <c r="G4" s="37"/>
      <c r="H4" s="35"/>
      <c r="I4" s="38"/>
      <c r="J4" s="32">
        <f t="shared" ref="J4:J7" si="0">SUM(H4:I4)</f>
        <v>0</v>
      </c>
      <c r="K4" s="39"/>
      <c r="L4" s="29" t="str">
        <f>IFERROR(VLOOKUP(I4,BD!$F$2:$G$6,2,FALSE),"INGRESAR EL IMPACTO")</f>
        <v>INGRESAR EL IMPACTO</v>
      </c>
      <c r="M4" s="40"/>
      <c r="N4" s="30">
        <f t="shared" ref="N4:N30" si="1">K4*M4</f>
        <v>0</v>
      </c>
      <c r="O4" s="47" t="str">
        <f t="shared" ref="O4:O30" si="2">IF(AND(J4&gt;=2,J4&lt;=4),"Riesgo Bajo",IF(J4=5,"Riesgo Medio",IF(OR(J4=6,J4=7),"Riesgo Alto",IF(AND(J4&gt;=8,J4&lt;=10),"Riesto Extremo"," "))))</f>
        <v xml:space="preserve"> </v>
      </c>
      <c r="P4" s="35"/>
      <c r="Q4" s="41"/>
      <c r="R4" s="35"/>
      <c r="S4" s="35"/>
      <c r="T4" s="31">
        <f t="shared" ref="T4:T30" si="3">SUM(R4+S4)</f>
        <v>0</v>
      </c>
      <c r="U4" s="35" t="str">
        <f t="shared" ref="U4:U30" si="4">IF(AND(T4&gt;=2,T4&lt;=4),"Riesgo Bajo",IF(T4=5,"Riesgo Medio",IF(OR(T4=6,T4=7),"Riesgo Alto",IF(AND(T4&gt;=8,T4&lt;=10),"Riesto Extremo",""))))</f>
        <v/>
      </c>
      <c r="V4" s="35"/>
      <c r="W4" s="35"/>
      <c r="X4" s="35"/>
      <c r="Y4" s="35"/>
      <c r="Z4" s="35"/>
      <c r="AA4" s="35"/>
    </row>
    <row r="5" spans="1:27" x14ac:dyDescent="0.25">
      <c r="A5" s="35"/>
      <c r="B5" s="36"/>
      <c r="C5" s="36"/>
      <c r="D5" s="36"/>
      <c r="E5" s="36"/>
      <c r="F5" s="37"/>
      <c r="G5" s="37"/>
      <c r="H5" s="35"/>
      <c r="I5" s="38"/>
      <c r="J5" s="32">
        <f t="shared" si="0"/>
        <v>0</v>
      </c>
      <c r="K5" s="39"/>
      <c r="L5" s="29" t="str">
        <f>IFERROR(VLOOKUP(I5,BD!$F$2:$G$6,2,FALSE),"INGRESAR EL IMPACTO")</f>
        <v>INGRESAR EL IMPACTO</v>
      </c>
      <c r="M5" s="40"/>
      <c r="N5" s="30">
        <f t="shared" si="1"/>
        <v>0</v>
      </c>
      <c r="O5" s="47" t="str">
        <f t="shared" si="2"/>
        <v xml:space="preserve"> </v>
      </c>
      <c r="P5" s="35"/>
      <c r="Q5" s="41"/>
      <c r="R5" s="35"/>
      <c r="S5" s="35"/>
      <c r="T5" s="31">
        <f t="shared" si="3"/>
        <v>0</v>
      </c>
      <c r="U5" s="35" t="str">
        <f t="shared" si="4"/>
        <v/>
      </c>
      <c r="V5" s="35"/>
      <c r="W5" s="35"/>
      <c r="X5" s="35"/>
      <c r="Y5" s="35"/>
      <c r="Z5" s="35"/>
      <c r="AA5" s="35"/>
    </row>
    <row r="6" spans="1:27" x14ac:dyDescent="0.25">
      <c r="A6" s="35"/>
      <c r="B6" s="36"/>
      <c r="C6" s="36"/>
      <c r="D6" s="36"/>
      <c r="E6" s="36"/>
      <c r="F6" s="37"/>
      <c r="G6" s="37"/>
      <c r="H6" s="35"/>
      <c r="I6" s="38"/>
      <c r="J6" s="32">
        <f t="shared" si="0"/>
        <v>0</v>
      </c>
      <c r="K6" s="39"/>
      <c r="L6" s="29" t="str">
        <f>IFERROR(VLOOKUP(I6,BD!$F$2:$G$6,2,FALSE),"INGRESAR EL IMPACTO")</f>
        <v>INGRESAR EL IMPACTO</v>
      </c>
      <c r="M6" s="40"/>
      <c r="N6" s="30">
        <f t="shared" si="1"/>
        <v>0</v>
      </c>
      <c r="O6" s="47" t="str">
        <f t="shared" si="2"/>
        <v xml:space="preserve"> </v>
      </c>
      <c r="P6" s="35"/>
      <c r="Q6" s="41"/>
      <c r="R6" s="35"/>
      <c r="S6" s="35"/>
      <c r="T6" s="31">
        <f t="shared" si="3"/>
        <v>0</v>
      </c>
      <c r="U6" s="35" t="str">
        <f t="shared" si="4"/>
        <v/>
      </c>
      <c r="V6" s="35"/>
      <c r="W6" s="35"/>
      <c r="X6" s="35"/>
      <c r="Y6" s="35"/>
      <c r="Z6" s="35"/>
      <c r="AA6" s="35"/>
    </row>
    <row r="7" spans="1:27" x14ac:dyDescent="0.25">
      <c r="A7" s="35"/>
      <c r="B7" s="36"/>
      <c r="C7" s="36"/>
      <c r="D7" s="36"/>
      <c r="E7" s="36"/>
      <c r="F7" s="37"/>
      <c r="G7" s="37"/>
      <c r="H7" s="35"/>
      <c r="I7" s="38"/>
      <c r="J7" s="32">
        <f t="shared" si="0"/>
        <v>0</v>
      </c>
      <c r="K7" s="39"/>
      <c r="L7" s="29" t="str">
        <f>IFERROR(VLOOKUP(I7,BD!$F$2:$G$6,2,FALSE),"INGRESAR EL IMPACTO")</f>
        <v>INGRESAR EL IMPACTO</v>
      </c>
      <c r="M7" s="40"/>
      <c r="N7" s="30">
        <f t="shared" si="1"/>
        <v>0</v>
      </c>
      <c r="O7" s="47" t="str">
        <f t="shared" si="2"/>
        <v xml:space="preserve"> </v>
      </c>
      <c r="P7" s="35"/>
      <c r="Q7" s="35"/>
      <c r="R7" s="35"/>
      <c r="S7" s="35"/>
      <c r="T7" s="31">
        <f t="shared" si="3"/>
        <v>0</v>
      </c>
      <c r="U7" s="35" t="str">
        <f t="shared" si="4"/>
        <v/>
      </c>
      <c r="V7" s="35"/>
      <c r="W7" s="35"/>
      <c r="X7" s="35"/>
      <c r="Y7" s="35"/>
      <c r="Z7" s="35"/>
      <c r="AA7" s="35"/>
    </row>
    <row r="8" spans="1:27" x14ac:dyDescent="0.25">
      <c r="A8" s="42"/>
      <c r="B8" s="42"/>
      <c r="C8" s="42"/>
      <c r="D8" s="42"/>
      <c r="E8" s="42"/>
      <c r="F8" s="43"/>
      <c r="G8" s="43"/>
      <c r="H8" s="42"/>
      <c r="I8" s="44"/>
      <c r="J8" s="32">
        <f t="shared" ref="J8:J30" si="5">SUM(H8:I8)</f>
        <v>0</v>
      </c>
      <c r="K8" s="45"/>
      <c r="L8" s="29" t="str">
        <f>IFERROR(VLOOKUP(I8,BD!$F$2:$G$6,2,FALSE),"INGRESAR EL IMPACTO")</f>
        <v>INGRESAR EL IMPACTO</v>
      </c>
      <c r="M8" s="46"/>
      <c r="N8" s="30">
        <f t="shared" si="1"/>
        <v>0</v>
      </c>
      <c r="O8" s="47" t="str">
        <f t="shared" si="2"/>
        <v xml:space="preserve"> </v>
      </c>
      <c r="P8" s="42"/>
      <c r="Q8" s="42"/>
      <c r="R8" s="42"/>
      <c r="S8" s="42"/>
      <c r="T8" s="31">
        <f t="shared" si="3"/>
        <v>0</v>
      </c>
      <c r="U8" s="35" t="str">
        <f t="shared" si="4"/>
        <v/>
      </c>
      <c r="V8" s="35"/>
      <c r="W8" s="35"/>
      <c r="X8" s="35"/>
      <c r="Y8" s="35"/>
      <c r="Z8" s="35"/>
      <c r="AA8" s="35"/>
    </row>
    <row r="9" spans="1:27" x14ac:dyDescent="0.25">
      <c r="A9" s="42"/>
      <c r="B9" s="42"/>
      <c r="C9" s="42"/>
      <c r="D9" s="42"/>
      <c r="E9" s="42"/>
      <c r="F9" s="43"/>
      <c r="G9" s="43"/>
      <c r="H9" s="42"/>
      <c r="I9" s="44"/>
      <c r="J9" s="32">
        <f t="shared" si="5"/>
        <v>0</v>
      </c>
      <c r="K9" s="45"/>
      <c r="L9" s="29" t="str">
        <f>IFERROR(VLOOKUP(I9,BD!$F$2:$G$6,2,FALSE),"INGRESAR EL IMPACTO")</f>
        <v>INGRESAR EL IMPACTO</v>
      </c>
      <c r="M9" s="46"/>
      <c r="N9" s="30">
        <f t="shared" si="1"/>
        <v>0</v>
      </c>
      <c r="O9" s="47" t="str">
        <f t="shared" si="2"/>
        <v xml:space="preserve"> </v>
      </c>
      <c r="P9" s="42"/>
      <c r="Q9" s="42"/>
      <c r="R9" s="42"/>
      <c r="S9" s="42"/>
      <c r="T9" s="31">
        <f t="shared" si="3"/>
        <v>0</v>
      </c>
      <c r="U9" s="35" t="str">
        <f t="shared" si="4"/>
        <v/>
      </c>
      <c r="V9" s="35"/>
      <c r="W9" s="35"/>
      <c r="X9" s="35"/>
      <c r="Y9" s="35"/>
      <c r="Z9" s="35"/>
      <c r="AA9" s="35"/>
    </row>
    <row r="10" spans="1:27" x14ac:dyDescent="0.25">
      <c r="A10" s="42"/>
      <c r="B10" s="42"/>
      <c r="C10" s="42"/>
      <c r="D10" s="42"/>
      <c r="E10" s="42"/>
      <c r="F10" s="43"/>
      <c r="G10" s="43"/>
      <c r="H10" s="42"/>
      <c r="I10" s="44"/>
      <c r="J10" s="32">
        <f t="shared" si="5"/>
        <v>0</v>
      </c>
      <c r="K10" s="45"/>
      <c r="L10" s="29" t="str">
        <f>IFERROR(VLOOKUP(I10,BD!$F$2:$G$6,2,FALSE),"INGRESAR EL IMPACTO")</f>
        <v>INGRESAR EL IMPACTO</v>
      </c>
      <c r="M10" s="46"/>
      <c r="N10" s="30">
        <f t="shared" si="1"/>
        <v>0</v>
      </c>
      <c r="O10" s="47" t="str">
        <f t="shared" si="2"/>
        <v xml:space="preserve"> </v>
      </c>
      <c r="P10" s="42"/>
      <c r="Q10" s="42"/>
      <c r="R10" s="42"/>
      <c r="S10" s="42"/>
      <c r="T10" s="31">
        <f t="shared" si="3"/>
        <v>0</v>
      </c>
      <c r="U10" s="35" t="str">
        <f t="shared" si="4"/>
        <v/>
      </c>
      <c r="V10" s="35"/>
      <c r="W10" s="35"/>
      <c r="X10" s="35"/>
      <c r="Y10" s="35"/>
      <c r="Z10" s="35"/>
      <c r="AA10" s="35"/>
    </row>
    <row r="11" spans="1:27" x14ac:dyDescent="0.25">
      <c r="A11" s="42"/>
      <c r="B11" s="42"/>
      <c r="C11" s="42"/>
      <c r="D11" s="42"/>
      <c r="E11" s="42"/>
      <c r="F11" s="43"/>
      <c r="G11" s="43"/>
      <c r="H11" s="42"/>
      <c r="I11" s="44"/>
      <c r="J11" s="32">
        <f t="shared" si="5"/>
        <v>0</v>
      </c>
      <c r="K11" s="45"/>
      <c r="L11" s="29" t="str">
        <f>IFERROR(VLOOKUP(I11,BD!$F$2:$G$6,2,FALSE),"INGRESAR EL IMPACTO")</f>
        <v>INGRESAR EL IMPACTO</v>
      </c>
      <c r="M11" s="46"/>
      <c r="N11" s="30">
        <f t="shared" si="1"/>
        <v>0</v>
      </c>
      <c r="O11" s="47" t="str">
        <f t="shared" si="2"/>
        <v xml:space="preserve"> </v>
      </c>
      <c r="P11" s="42"/>
      <c r="Q11" s="42"/>
      <c r="R11" s="42"/>
      <c r="S11" s="42"/>
      <c r="T11" s="31">
        <f t="shared" si="3"/>
        <v>0</v>
      </c>
      <c r="U11" s="35" t="str">
        <f t="shared" si="4"/>
        <v/>
      </c>
      <c r="V11" s="35"/>
      <c r="W11" s="35"/>
      <c r="X11" s="35"/>
      <c r="Y11" s="35"/>
      <c r="Z11" s="35"/>
      <c r="AA11" s="35"/>
    </row>
    <row r="12" spans="1:27" x14ac:dyDescent="0.25">
      <c r="A12" s="42"/>
      <c r="B12" s="42"/>
      <c r="C12" s="42"/>
      <c r="D12" s="42"/>
      <c r="E12" s="42"/>
      <c r="F12" s="43"/>
      <c r="G12" s="43"/>
      <c r="H12" s="42"/>
      <c r="I12" s="44"/>
      <c r="J12" s="32">
        <f t="shared" si="5"/>
        <v>0</v>
      </c>
      <c r="K12" s="45"/>
      <c r="L12" s="29" t="str">
        <f>IFERROR(VLOOKUP(I12,BD!$F$2:$G$6,2,FALSE),"INGRESAR EL IMPACTO")</f>
        <v>INGRESAR EL IMPACTO</v>
      </c>
      <c r="M12" s="46"/>
      <c r="N12" s="30">
        <f t="shared" si="1"/>
        <v>0</v>
      </c>
      <c r="O12" s="47" t="str">
        <f t="shared" si="2"/>
        <v xml:space="preserve"> </v>
      </c>
      <c r="P12" s="42"/>
      <c r="Q12" s="42"/>
      <c r="R12" s="42"/>
      <c r="S12" s="42"/>
      <c r="T12" s="31">
        <f t="shared" si="3"/>
        <v>0</v>
      </c>
      <c r="U12" s="35" t="str">
        <f t="shared" si="4"/>
        <v/>
      </c>
      <c r="V12" s="35"/>
      <c r="W12" s="35"/>
      <c r="X12" s="35"/>
      <c r="Y12" s="35"/>
      <c r="Z12" s="35"/>
      <c r="AA12" s="35"/>
    </row>
    <row r="13" spans="1:27" x14ac:dyDescent="0.25">
      <c r="A13" s="42"/>
      <c r="B13" s="42"/>
      <c r="C13" s="42"/>
      <c r="D13" s="42"/>
      <c r="E13" s="42"/>
      <c r="F13" s="43"/>
      <c r="G13" s="43"/>
      <c r="H13" s="42"/>
      <c r="I13" s="44"/>
      <c r="J13" s="32">
        <f t="shared" si="5"/>
        <v>0</v>
      </c>
      <c r="K13" s="45"/>
      <c r="L13" s="29" t="str">
        <f>IFERROR(VLOOKUP(I13,BD!$F$2:$G$6,2,FALSE),"INGRESAR EL IMPACTO")</f>
        <v>INGRESAR EL IMPACTO</v>
      </c>
      <c r="M13" s="46"/>
      <c r="N13" s="30">
        <f t="shared" si="1"/>
        <v>0</v>
      </c>
      <c r="O13" s="47" t="str">
        <f t="shared" si="2"/>
        <v xml:space="preserve"> </v>
      </c>
      <c r="P13" s="42"/>
      <c r="Q13" s="42"/>
      <c r="R13" s="42"/>
      <c r="S13" s="42"/>
      <c r="T13" s="31">
        <f t="shared" si="3"/>
        <v>0</v>
      </c>
      <c r="U13" s="35" t="str">
        <f t="shared" si="4"/>
        <v/>
      </c>
      <c r="V13" s="35"/>
      <c r="W13" s="35"/>
      <c r="X13" s="35"/>
      <c r="Y13" s="35"/>
      <c r="Z13" s="35"/>
      <c r="AA13" s="35"/>
    </row>
    <row r="14" spans="1:27" x14ac:dyDescent="0.25">
      <c r="A14" s="42"/>
      <c r="B14" s="42"/>
      <c r="C14" s="42"/>
      <c r="D14" s="42"/>
      <c r="E14" s="42"/>
      <c r="F14" s="43"/>
      <c r="G14" s="43"/>
      <c r="H14" s="42"/>
      <c r="I14" s="44"/>
      <c r="J14" s="32">
        <f t="shared" si="5"/>
        <v>0</v>
      </c>
      <c r="K14" s="45"/>
      <c r="L14" s="29" t="str">
        <f>IFERROR(VLOOKUP(I14,BD!$F$2:$G$6,2,FALSE),"INGRESAR EL IMPACTO")</f>
        <v>INGRESAR EL IMPACTO</v>
      </c>
      <c r="M14" s="46"/>
      <c r="N14" s="30">
        <f t="shared" si="1"/>
        <v>0</v>
      </c>
      <c r="O14" s="47" t="str">
        <f t="shared" si="2"/>
        <v xml:space="preserve"> </v>
      </c>
      <c r="P14" s="42"/>
      <c r="Q14" s="42"/>
      <c r="R14" s="42"/>
      <c r="S14" s="42"/>
      <c r="T14" s="31">
        <f t="shared" si="3"/>
        <v>0</v>
      </c>
      <c r="U14" s="35" t="str">
        <f t="shared" si="4"/>
        <v/>
      </c>
      <c r="V14" s="35"/>
      <c r="W14" s="35"/>
      <c r="X14" s="35"/>
      <c r="Y14" s="35"/>
      <c r="Z14" s="35"/>
      <c r="AA14" s="35"/>
    </row>
    <row r="15" spans="1:27" x14ac:dyDescent="0.25">
      <c r="A15" s="42"/>
      <c r="B15" s="42"/>
      <c r="C15" s="42"/>
      <c r="D15" s="42"/>
      <c r="E15" s="42"/>
      <c r="F15" s="43"/>
      <c r="G15" s="43"/>
      <c r="H15" s="42"/>
      <c r="I15" s="44"/>
      <c r="J15" s="32">
        <f t="shared" si="5"/>
        <v>0</v>
      </c>
      <c r="K15" s="45"/>
      <c r="L15" s="29" t="str">
        <f>IFERROR(VLOOKUP(I15,BD!$F$2:$G$6,2,FALSE),"INGRESAR EL IMPACTO")</f>
        <v>INGRESAR EL IMPACTO</v>
      </c>
      <c r="M15" s="46"/>
      <c r="N15" s="30">
        <f t="shared" si="1"/>
        <v>0</v>
      </c>
      <c r="O15" s="47" t="str">
        <f t="shared" si="2"/>
        <v xml:space="preserve"> </v>
      </c>
      <c r="P15" s="42"/>
      <c r="Q15" s="42"/>
      <c r="R15" s="42"/>
      <c r="S15" s="42"/>
      <c r="T15" s="31">
        <f t="shared" si="3"/>
        <v>0</v>
      </c>
      <c r="U15" s="35" t="str">
        <f t="shared" si="4"/>
        <v/>
      </c>
      <c r="V15" s="35"/>
      <c r="W15" s="35"/>
      <c r="X15" s="35"/>
      <c r="Y15" s="35"/>
      <c r="Z15" s="35"/>
      <c r="AA15" s="35"/>
    </row>
    <row r="16" spans="1:27" x14ac:dyDescent="0.25">
      <c r="A16" s="42"/>
      <c r="B16" s="42"/>
      <c r="C16" s="42"/>
      <c r="D16" s="42"/>
      <c r="E16" s="42"/>
      <c r="F16" s="43"/>
      <c r="G16" s="43"/>
      <c r="H16" s="42"/>
      <c r="I16" s="44"/>
      <c r="J16" s="32">
        <f t="shared" si="5"/>
        <v>0</v>
      </c>
      <c r="K16" s="45"/>
      <c r="L16" s="29" t="str">
        <f>IFERROR(VLOOKUP(I16,BD!$F$2:$G$6,2,FALSE),"INGRESAR EL IMPACTO")</f>
        <v>INGRESAR EL IMPACTO</v>
      </c>
      <c r="M16" s="46"/>
      <c r="N16" s="30">
        <f t="shared" si="1"/>
        <v>0</v>
      </c>
      <c r="O16" s="47" t="str">
        <f t="shared" si="2"/>
        <v xml:space="preserve"> </v>
      </c>
      <c r="P16" s="42"/>
      <c r="Q16" s="42"/>
      <c r="R16" s="42"/>
      <c r="S16" s="42"/>
      <c r="T16" s="31">
        <f t="shared" si="3"/>
        <v>0</v>
      </c>
      <c r="U16" s="35" t="str">
        <f t="shared" si="4"/>
        <v/>
      </c>
      <c r="V16" s="35"/>
      <c r="W16" s="35"/>
      <c r="X16" s="35"/>
      <c r="Y16" s="35"/>
      <c r="Z16" s="35"/>
      <c r="AA16" s="35"/>
    </row>
    <row r="17" spans="1:27" x14ac:dyDescent="0.25">
      <c r="A17" s="42"/>
      <c r="B17" s="42"/>
      <c r="C17" s="42"/>
      <c r="D17" s="42"/>
      <c r="E17" s="42"/>
      <c r="F17" s="43"/>
      <c r="G17" s="43"/>
      <c r="H17" s="42"/>
      <c r="I17" s="44"/>
      <c r="J17" s="32">
        <f t="shared" si="5"/>
        <v>0</v>
      </c>
      <c r="K17" s="45"/>
      <c r="L17" s="29" t="str">
        <f>IFERROR(VLOOKUP(I17,BD!$F$2:$G$6,2,FALSE),"INGRESAR EL IMPACTO")</f>
        <v>INGRESAR EL IMPACTO</v>
      </c>
      <c r="M17" s="46"/>
      <c r="N17" s="30">
        <f t="shared" si="1"/>
        <v>0</v>
      </c>
      <c r="O17" s="47" t="str">
        <f t="shared" si="2"/>
        <v xml:space="preserve"> </v>
      </c>
      <c r="P17" s="42"/>
      <c r="Q17" s="42"/>
      <c r="R17" s="42"/>
      <c r="S17" s="42"/>
      <c r="T17" s="31">
        <f t="shared" si="3"/>
        <v>0</v>
      </c>
      <c r="U17" s="35" t="str">
        <f t="shared" si="4"/>
        <v/>
      </c>
      <c r="V17" s="35"/>
      <c r="W17" s="35"/>
      <c r="X17" s="35"/>
      <c r="Y17" s="35"/>
      <c r="Z17" s="35"/>
      <c r="AA17" s="35"/>
    </row>
    <row r="18" spans="1:27" x14ac:dyDescent="0.25">
      <c r="A18" s="42"/>
      <c r="B18" s="42"/>
      <c r="C18" s="42"/>
      <c r="D18" s="42"/>
      <c r="E18" s="42"/>
      <c r="F18" s="43"/>
      <c r="G18" s="43"/>
      <c r="H18" s="42"/>
      <c r="I18" s="44"/>
      <c r="J18" s="32">
        <f t="shared" si="5"/>
        <v>0</v>
      </c>
      <c r="K18" s="45"/>
      <c r="L18" s="29" t="str">
        <f>IFERROR(VLOOKUP(I18,BD!$F$2:$G$6,2,FALSE),"INGRESAR EL IMPACTO")</f>
        <v>INGRESAR EL IMPACTO</v>
      </c>
      <c r="M18" s="46"/>
      <c r="N18" s="30">
        <f t="shared" si="1"/>
        <v>0</v>
      </c>
      <c r="O18" s="47" t="str">
        <f t="shared" si="2"/>
        <v xml:space="preserve"> </v>
      </c>
      <c r="P18" s="42"/>
      <c r="Q18" s="42"/>
      <c r="R18" s="42"/>
      <c r="S18" s="42"/>
      <c r="T18" s="31">
        <f t="shared" si="3"/>
        <v>0</v>
      </c>
      <c r="U18" s="35" t="str">
        <f t="shared" si="4"/>
        <v/>
      </c>
      <c r="V18" s="35"/>
      <c r="W18" s="35"/>
      <c r="X18" s="35"/>
      <c r="Y18" s="35"/>
      <c r="Z18" s="35"/>
      <c r="AA18" s="35"/>
    </row>
    <row r="19" spans="1:27" x14ac:dyDescent="0.25">
      <c r="A19" s="42"/>
      <c r="B19" s="42"/>
      <c r="C19" s="42"/>
      <c r="D19" s="42"/>
      <c r="E19" s="42"/>
      <c r="F19" s="43"/>
      <c r="G19" s="43"/>
      <c r="H19" s="42"/>
      <c r="I19" s="44"/>
      <c r="J19" s="32">
        <f t="shared" si="5"/>
        <v>0</v>
      </c>
      <c r="K19" s="45"/>
      <c r="L19" s="29" t="str">
        <f>IFERROR(VLOOKUP(I19,BD!$F$2:$G$6,2,FALSE),"INGRESAR EL IMPACTO")</f>
        <v>INGRESAR EL IMPACTO</v>
      </c>
      <c r="M19" s="46"/>
      <c r="N19" s="30">
        <f t="shared" si="1"/>
        <v>0</v>
      </c>
      <c r="O19" s="47" t="str">
        <f t="shared" si="2"/>
        <v xml:space="preserve"> </v>
      </c>
      <c r="P19" s="42"/>
      <c r="Q19" s="42"/>
      <c r="R19" s="42"/>
      <c r="S19" s="42"/>
      <c r="T19" s="31">
        <f t="shared" si="3"/>
        <v>0</v>
      </c>
      <c r="U19" s="35" t="str">
        <f t="shared" si="4"/>
        <v/>
      </c>
      <c r="V19" s="35"/>
      <c r="W19" s="35"/>
      <c r="X19" s="35"/>
      <c r="Y19" s="35"/>
      <c r="Z19" s="35"/>
      <c r="AA19" s="35"/>
    </row>
    <row r="20" spans="1:27" x14ac:dyDescent="0.25">
      <c r="A20" s="42"/>
      <c r="B20" s="42"/>
      <c r="C20" s="42"/>
      <c r="D20" s="42"/>
      <c r="E20" s="42"/>
      <c r="F20" s="43"/>
      <c r="G20" s="43"/>
      <c r="H20" s="42"/>
      <c r="I20" s="44"/>
      <c r="J20" s="32">
        <f t="shared" si="5"/>
        <v>0</v>
      </c>
      <c r="K20" s="45"/>
      <c r="L20" s="29" t="str">
        <f>IFERROR(VLOOKUP(I20,BD!$F$2:$G$6,2,FALSE),"INGRESAR EL IMPACTO")</f>
        <v>INGRESAR EL IMPACTO</v>
      </c>
      <c r="M20" s="46"/>
      <c r="N20" s="30">
        <f t="shared" si="1"/>
        <v>0</v>
      </c>
      <c r="O20" s="47" t="str">
        <f t="shared" si="2"/>
        <v xml:space="preserve"> </v>
      </c>
      <c r="P20" s="42"/>
      <c r="Q20" s="42"/>
      <c r="R20" s="42"/>
      <c r="S20" s="42"/>
      <c r="T20" s="31">
        <f t="shared" si="3"/>
        <v>0</v>
      </c>
      <c r="U20" s="35" t="str">
        <f t="shared" si="4"/>
        <v/>
      </c>
      <c r="V20" s="35"/>
      <c r="W20" s="35"/>
      <c r="X20" s="35"/>
      <c r="Y20" s="35"/>
      <c r="Z20" s="35"/>
      <c r="AA20" s="35"/>
    </row>
    <row r="21" spans="1:27" x14ac:dyDescent="0.25">
      <c r="A21" s="42"/>
      <c r="B21" s="42"/>
      <c r="C21" s="42"/>
      <c r="D21" s="42"/>
      <c r="E21" s="42"/>
      <c r="F21" s="43"/>
      <c r="G21" s="43"/>
      <c r="H21" s="42"/>
      <c r="I21" s="44"/>
      <c r="J21" s="32">
        <f t="shared" si="5"/>
        <v>0</v>
      </c>
      <c r="K21" s="45"/>
      <c r="L21" s="29" t="str">
        <f>IFERROR(VLOOKUP(I21,BD!$F$2:$G$6,2,FALSE),"INGRESAR EL IMPACTO")</f>
        <v>INGRESAR EL IMPACTO</v>
      </c>
      <c r="M21" s="46"/>
      <c r="N21" s="30">
        <f t="shared" si="1"/>
        <v>0</v>
      </c>
      <c r="O21" s="47" t="str">
        <f t="shared" si="2"/>
        <v xml:space="preserve"> </v>
      </c>
      <c r="P21" s="42"/>
      <c r="Q21" s="42"/>
      <c r="R21" s="42"/>
      <c r="S21" s="42"/>
      <c r="T21" s="31">
        <f t="shared" si="3"/>
        <v>0</v>
      </c>
      <c r="U21" s="35" t="str">
        <f t="shared" si="4"/>
        <v/>
      </c>
      <c r="V21" s="35"/>
      <c r="W21" s="35"/>
      <c r="X21" s="35"/>
      <c r="Y21" s="35"/>
      <c r="Z21" s="35"/>
      <c r="AA21" s="35"/>
    </row>
    <row r="22" spans="1:27" x14ac:dyDescent="0.25">
      <c r="A22" s="42"/>
      <c r="B22" s="42"/>
      <c r="C22" s="42"/>
      <c r="D22" s="42"/>
      <c r="E22" s="42"/>
      <c r="F22" s="43"/>
      <c r="G22" s="43"/>
      <c r="H22" s="42"/>
      <c r="I22" s="44"/>
      <c r="J22" s="32">
        <f t="shared" si="5"/>
        <v>0</v>
      </c>
      <c r="K22" s="45"/>
      <c r="L22" s="29" t="str">
        <f>IFERROR(VLOOKUP(I22,BD!$F$2:$G$6,2,FALSE),"INGRESAR EL IMPACTO")</f>
        <v>INGRESAR EL IMPACTO</v>
      </c>
      <c r="M22" s="46"/>
      <c r="N22" s="30">
        <f t="shared" si="1"/>
        <v>0</v>
      </c>
      <c r="O22" s="47" t="str">
        <f t="shared" si="2"/>
        <v xml:space="preserve"> </v>
      </c>
      <c r="P22" s="42"/>
      <c r="Q22" s="42"/>
      <c r="R22" s="42"/>
      <c r="S22" s="42"/>
      <c r="T22" s="31">
        <f t="shared" si="3"/>
        <v>0</v>
      </c>
      <c r="U22" s="35" t="str">
        <f t="shared" si="4"/>
        <v/>
      </c>
      <c r="V22" s="35"/>
      <c r="W22" s="35"/>
      <c r="X22" s="35"/>
      <c r="Y22" s="35"/>
      <c r="Z22" s="35"/>
      <c r="AA22" s="35"/>
    </row>
    <row r="23" spans="1:27" x14ac:dyDescent="0.25">
      <c r="A23" s="42"/>
      <c r="B23" s="42"/>
      <c r="C23" s="42"/>
      <c r="D23" s="42"/>
      <c r="E23" s="42"/>
      <c r="F23" s="43"/>
      <c r="G23" s="43"/>
      <c r="H23" s="42"/>
      <c r="I23" s="44"/>
      <c r="J23" s="32">
        <f t="shared" si="5"/>
        <v>0</v>
      </c>
      <c r="K23" s="45"/>
      <c r="L23" s="29" t="str">
        <f>IFERROR(VLOOKUP(I23,BD!$F$2:$G$6,2,FALSE),"INGRESAR EL IMPACTO")</f>
        <v>INGRESAR EL IMPACTO</v>
      </c>
      <c r="M23" s="46"/>
      <c r="N23" s="30">
        <f t="shared" si="1"/>
        <v>0</v>
      </c>
      <c r="O23" s="47" t="str">
        <f t="shared" si="2"/>
        <v xml:space="preserve"> </v>
      </c>
      <c r="P23" s="42"/>
      <c r="Q23" s="42"/>
      <c r="R23" s="42"/>
      <c r="S23" s="42"/>
      <c r="T23" s="31">
        <f t="shared" si="3"/>
        <v>0</v>
      </c>
      <c r="U23" s="35" t="str">
        <f t="shared" si="4"/>
        <v/>
      </c>
      <c r="V23" s="35"/>
      <c r="W23" s="35"/>
      <c r="X23" s="35"/>
      <c r="Y23" s="35"/>
      <c r="Z23" s="35"/>
      <c r="AA23" s="35"/>
    </row>
    <row r="24" spans="1:27" x14ac:dyDescent="0.25">
      <c r="A24" s="42"/>
      <c r="B24" s="42"/>
      <c r="C24" s="42"/>
      <c r="D24" s="42"/>
      <c r="E24" s="42"/>
      <c r="F24" s="43"/>
      <c r="G24" s="43"/>
      <c r="H24" s="42"/>
      <c r="I24" s="44"/>
      <c r="J24" s="32">
        <f t="shared" si="5"/>
        <v>0</v>
      </c>
      <c r="K24" s="45"/>
      <c r="L24" s="29" t="str">
        <f>IFERROR(VLOOKUP(I24,BD!$F$2:$G$6,2,FALSE),"INGRESAR EL IMPACTO")</f>
        <v>INGRESAR EL IMPACTO</v>
      </c>
      <c r="M24" s="46"/>
      <c r="N24" s="30">
        <f t="shared" si="1"/>
        <v>0</v>
      </c>
      <c r="O24" s="47" t="str">
        <f t="shared" si="2"/>
        <v xml:space="preserve"> </v>
      </c>
      <c r="P24" s="42"/>
      <c r="Q24" s="42"/>
      <c r="R24" s="42"/>
      <c r="S24" s="42"/>
      <c r="T24" s="31">
        <f t="shared" si="3"/>
        <v>0</v>
      </c>
      <c r="U24" s="35" t="str">
        <f t="shared" si="4"/>
        <v/>
      </c>
      <c r="V24" s="35"/>
      <c r="W24" s="35"/>
      <c r="X24" s="35"/>
      <c r="Y24" s="35"/>
      <c r="Z24" s="35"/>
      <c r="AA24" s="35"/>
    </row>
    <row r="25" spans="1:27" x14ac:dyDescent="0.25">
      <c r="A25" s="42"/>
      <c r="B25" s="42"/>
      <c r="C25" s="42"/>
      <c r="D25" s="42"/>
      <c r="E25" s="42"/>
      <c r="F25" s="43"/>
      <c r="G25" s="43"/>
      <c r="H25" s="42"/>
      <c r="I25" s="44"/>
      <c r="J25" s="32">
        <f t="shared" si="5"/>
        <v>0</v>
      </c>
      <c r="K25" s="45"/>
      <c r="L25" s="29" t="str">
        <f>IFERROR(VLOOKUP(I25,BD!$F$2:$G$6,2,FALSE),"INGRESAR EL IMPACTO")</f>
        <v>INGRESAR EL IMPACTO</v>
      </c>
      <c r="M25" s="46"/>
      <c r="N25" s="30">
        <f t="shared" si="1"/>
        <v>0</v>
      </c>
      <c r="O25" s="47" t="str">
        <f t="shared" si="2"/>
        <v xml:space="preserve"> </v>
      </c>
      <c r="P25" s="42"/>
      <c r="Q25" s="42"/>
      <c r="R25" s="42"/>
      <c r="S25" s="42"/>
      <c r="T25" s="31">
        <f t="shared" si="3"/>
        <v>0</v>
      </c>
      <c r="U25" s="35" t="str">
        <f t="shared" si="4"/>
        <v/>
      </c>
      <c r="V25" s="35"/>
      <c r="W25" s="35"/>
      <c r="X25" s="35"/>
      <c r="Y25" s="35"/>
      <c r="Z25" s="35"/>
      <c r="AA25" s="35"/>
    </row>
    <row r="26" spans="1:27" x14ac:dyDescent="0.25">
      <c r="A26" s="42"/>
      <c r="B26" s="42"/>
      <c r="C26" s="42"/>
      <c r="D26" s="42"/>
      <c r="E26" s="42"/>
      <c r="F26" s="43"/>
      <c r="G26" s="43"/>
      <c r="H26" s="42"/>
      <c r="I26" s="44"/>
      <c r="J26" s="32">
        <f t="shared" si="5"/>
        <v>0</v>
      </c>
      <c r="K26" s="45"/>
      <c r="L26" s="29" t="str">
        <f>IFERROR(VLOOKUP(I26,BD!$F$2:$G$6,2,FALSE),"INGRESAR EL IMPACTO")</f>
        <v>INGRESAR EL IMPACTO</v>
      </c>
      <c r="M26" s="46"/>
      <c r="N26" s="30">
        <f t="shared" si="1"/>
        <v>0</v>
      </c>
      <c r="O26" s="47" t="str">
        <f t="shared" si="2"/>
        <v xml:space="preserve"> </v>
      </c>
      <c r="P26" s="42"/>
      <c r="Q26" s="42"/>
      <c r="R26" s="42"/>
      <c r="S26" s="42"/>
      <c r="T26" s="31">
        <f t="shared" si="3"/>
        <v>0</v>
      </c>
      <c r="U26" s="35" t="str">
        <f t="shared" si="4"/>
        <v/>
      </c>
      <c r="V26" s="35"/>
      <c r="W26" s="35"/>
      <c r="X26" s="35"/>
      <c r="Y26" s="35"/>
      <c r="Z26" s="35"/>
      <c r="AA26" s="35"/>
    </row>
    <row r="27" spans="1:27" x14ac:dyDescent="0.25">
      <c r="A27" s="42"/>
      <c r="B27" s="42"/>
      <c r="C27" s="42"/>
      <c r="D27" s="42"/>
      <c r="E27" s="42"/>
      <c r="F27" s="43"/>
      <c r="G27" s="43"/>
      <c r="H27" s="42"/>
      <c r="I27" s="44"/>
      <c r="J27" s="32">
        <f t="shared" si="5"/>
        <v>0</v>
      </c>
      <c r="K27" s="45"/>
      <c r="L27" s="29" t="str">
        <f>IFERROR(VLOOKUP(I27,BD!$F$2:$G$6,2,FALSE),"INGRESAR EL IMPACTO")</f>
        <v>INGRESAR EL IMPACTO</v>
      </c>
      <c r="M27" s="46"/>
      <c r="N27" s="30">
        <f t="shared" si="1"/>
        <v>0</v>
      </c>
      <c r="O27" s="47" t="str">
        <f t="shared" si="2"/>
        <v xml:space="preserve"> </v>
      </c>
      <c r="P27" s="42"/>
      <c r="Q27" s="42"/>
      <c r="R27" s="42"/>
      <c r="S27" s="42"/>
      <c r="T27" s="31">
        <f t="shared" si="3"/>
        <v>0</v>
      </c>
      <c r="U27" s="35" t="str">
        <f t="shared" si="4"/>
        <v/>
      </c>
      <c r="V27" s="35"/>
      <c r="W27" s="35"/>
      <c r="X27" s="35"/>
      <c r="Y27" s="35"/>
      <c r="Z27" s="35"/>
      <c r="AA27" s="35"/>
    </row>
    <row r="28" spans="1:27" x14ac:dyDescent="0.25">
      <c r="A28" s="42"/>
      <c r="B28" s="42"/>
      <c r="C28" s="42"/>
      <c r="D28" s="42"/>
      <c r="E28" s="42"/>
      <c r="F28" s="43"/>
      <c r="G28" s="43"/>
      <c r="H28" s="42"/>
      <c r="I28" s="44"/>
      <c r="J28" s="32">
        <f t="shared" si="5"/>
        <v>0</v>
      </c>
      <c r="K28" s="45"/>
      <c r="L28" s="29" t="str">
        <f>IFERROR(VLOOKUP(I28,BD!$F$2:$G$6,2,FALSE),"INGRESAR EL IMPACTO")</f>
        <v>INGRESAR EL IMPACTO</v>
      </c>
      <c r="M28" s="46"/>
      <c r="N28" s="30">
        <f t="shared" si="1"/>
        <v>0</v>
      </c>
      <c r="O28" s="47" t="str">
        <f t="shared" si="2"/>
        <v xml:space="preserve"> </v>
      </c>
      <c r="P28" s="42"/>
      <c r="Q28" s="42"/>
      <c r="R28" s="42"/>
      <c r="S28" s="42"/>
      <c r="T28" s="31">
        <f t="shared" si="3"/>
        <v>0</v>
      </c>
      <c r="U28" s="35" t="str">
        <f t="shared" si="4"/>
        <v/>
      </c>
      <c r="V28" s="35"/>
      <c r="W28" s="35"/>
      <c r="X28" s="35"/>
      <c r="Y28" s="35"/>
      <c r="Z28" s="35"/>
      <c r="AA28" s="35"/>
    </row>
    <row r="29" spans="1:27" x14ac:dyDescent="0.25">
      <c r="A29" s="42"/>
      <c r="B29" s="42"/>
      <c r="C29" s="42"/>
      <c r="D29" s="42"/>
      <c r="E29" s="42"/>
      <c r="F29" s="43"/>
      <c r="G29" s="43"/>
      <c r="H29" s="42"/>
      <c r="I29" s="44"/>
      <c r="J29" s="32">
        <f t="shared" si="5"/>
        <v>0</v>
      </c>
      <c r="K29" s="45"/>
      <c r="L29" s="29" t="str">
        <f>IFERROR(VLOOKUP(I29,BD!$F$2:$G$6,2,FALSE),"INGRESAR EL IMPACTO")</f>
        <v>INGRESAR EL IMPACTO</v>
      </c>
      <c r="M29" s="46"/>
      <c r="N29" s="30">
        <f t="shared" si="1"/>
        <v>0</v>
      </c>
      <c r="O29" s="47" t="str">
        <f t="shared" si="2"/>
        <v xml:space="preserve"> </v>
      </c>
      <c r="P29" s="42"/>
      <c r="Q29" s="42"/>
      <c r="R29" s="42"/>
      <c r="S29" s="42"/>
      <c r="T29" s="31">
        <f t="shared" si="3"/>
        <v>0</v>
      </c>
      <c r="U29" s="35" t="str">
        <f t="shared" si="4"/>
        <v/>
      </c>
      <c r="V29" s="35"/>
      <c r="W29" s="35"/>
      <c r="X29" s="35"/>
      <c r="Y29" s="35"/>
      <c r="Z29" s="35"/>
      <c r="AA29" s="35"/>
    </row>
    <row r="30" spans="1:27" x14ac:dyDescent="0.25">
      <c r="A30" s="42"/>
      <c r="B30" s="42"/>
      <c r="C30" s="42"/>
      <c r="D30" s="42"/>
      <c r="E30" s="42"/>
      <c r="F30" s="43"/>
      <c r="G30" s="43"/>
      <c r="H30" s="42"/>
      <c r="I30" s="44"/>
      <c r="J30" s="32">
        <f t="shared" si="5"/>
        <v>0</v>
      </c>
      <c r="K30" s="45"/>
      <c r="L30" s="29" t="str">
        <f>IFERROR(VLOOKUP(I30,BD!$F$2:$G$6,2,FALSE),"INGRESAR EL IMPACTO")</f>
        <v>INGRESAR EL IMPACTO</v>
      </c>
      <c r="M30" s="46"/>
      <c r="N30" s="30">
        <f t="shared" si="1"/>
        <v>0</v>
      </c>
      <c r="O30" s="47" t="str">
        <f t="shared" si="2"/>
        <v xml:space="preserve"> </v>
      </c>
      <c r="P30" s="42"/>
      <c r="Q30" s="42"/>
      <c r="R30" s="42"/>
      <c r="S30" s="42"/>
      <c r="T30" s="31">
        <f t="shared" si="3"/>
        <v>0</v>
      </c>
      <c r="U30" s="35" t="str">
        <f t="shared" si="4"/>
        <v/>
      </c>
      <c r="V30" s="35"/>
      <c r="W30" s="35"/>
      <c r="X30" s="35"/>
      <c r="Y30" s="35"/>
      <c r="Z30" s="35"/>
      <c r="AA30" s="35"/>
    </row>
  </sheetData>
  <sheetProtection sheet="1" objects="1" scenarios="1" formatCells="0" formatColumns="0" formatRows="0" selectLockedCells="1" autoFilter="0"/>
  <mergeCells count="22">
    <mergeCell ref="V1:V2"/>
    <mergeCell ref="W1:W2"/>
    <mergeCell ref="X1:Y1"/>
    <mergeCell ref="Z1:AA1"/>
    <mergeCell ref="M1:M2"/>
    <mergeCell ref="N1:N2"/>
    <mergeCell ref="O1:O2"/>
    <mergeCell ref="P1:P2"/>
    <mergeCell ref="Q1:Q2"/>
    <mergeCell ref="R1:U1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conditionalFormatting sqref="O3:O30">
    <cfRule type="cellIs" dxfId="3" priority="1" operator="equal">
      <formula>"Riesto Extremo"</formula>
    </cfRule>
    <cfRule type="cellIs" dxfId="2" priority="2" operator="equal">
      <formula>"Riesgo Medio"</formula>
    </cfRule>
    <cfRule type="cellIs" dxfId="1" priority="3" operator="equal">
      <formula>"Riesgo Bajo"</formula>
    </cfRule>
    <cfRule type="cellIs" dxfId="0" priority="4" operator="equal">
      <formula>"Riesgo Alto"</formula>
    </cfRule>
  </conditionalFormatting>
  <dataValidations count="2">
    <dataValidation type="list" allowBlank="1" showInputMessage="1" showErrorMessage="1" sqref="V3:V30" xr:uid="{00000000-0002-0000-0200-000000000000}">
      <formula1>"SI,NO"</formula1>
    </dataValidation>
    <dataValidation type="whole" allowBlank="1" showInputMessage="1" showErrorMessage="1" error="No se permiten valores menores a 1 o mayores a 5" prompt="Ingrese valores entre 1 y 5" sqref="R3:S7 H3:I7" xr:uid="{00000000-0002-0000-0200-000001000000}">
      <formula1>1</formula1>
      <formula2>5</formula2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200-000002000000}">
          <x14:formula1>
            <xm:f>BD!$K$2:$K$30</xm:f>
          </x14:formula1>
          <xm:sqref>W3:W30</xm:sqref>
        </x14:dataValidation>
        <x14:dataValidation type="list" allowBlank="1" showInputMessage="1" showErrorMessage="1" xr:uid="{00000000-0002-0000-0200-000003000000}">
          <x14:formula1>
            <xm:f>BD!$I$2:$I$3</xm:f>
          </x14:formula1>
          <xm:sqref>P3:P7</xm:sqref>
        </x14:dataValidation>
        <x14:dataValidation type="list" allowBlank="1" showInputMessage="1" showErrorMessage="1" xr:uid="{00000000-0002-0000-0200-000004000000}">
          <x14:formula1>
            <xm:f>BD!$D$2:$D$9</xm:f>
          </x14:formula1>
          <xm:sqref>E3:E7</xm:sqref>
        </x14:dataValidation>
        <x14:dataValidation type="list" allowBlank="1" showInputMessage="1" showErrorMessage="1" xr:uid="{00000000-0002-0000-0200-000005000000}">
          <x14:formula1>
            <xm:f>BD!$C$2:$C$5</xm:f>
          </x14:formula1>
          <xm:sqref>D3:D7</xm:sqref>
        </x14:dataValidation>
        <x14:dataValidation type="list" allowBlank="1" showInputMessage="1" showErrorMessage="1" xr:uid="{00000000-0002-0000-0200-000006000000}">
          <x14:formula1>
            <xm:f>BD!$B$2:$B$3</xm:f>
          </x14:formula1>
          <xm:sqref>C3:C7</xm:sqref>
        </x14:dataValidation>
        <x14:dataValidation type="list" allowBlank="1" showInputMessage="1" showErrorMessage="1" xr:uid="{00000000-0002-0000-0200-000007000000}">
          <x14:formula1>
            <xm:f>BD!$A$2:$A$3</xm:f>
          </x14:formula1>
          <xm:sqref>B3:B7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16"/>
  <sheetViews>
    <sheetView workbookViewId="0">
      <selection activeCell="L3" sqref="L3"/>
    </sheetView>
  </sheetViews>
  <sheetFormatPr baseColWidth="10" defaultRowHeight="15" x14ac:dyDescent="0.25"/>
  <cols>
    <col min="1" max="1" width="3.28515625" customWidth="1"/>
    <col min="2" max="2" width="7.42578125" customWidth="1"/>
    <col min="3" max="3" width="9.140625" customWidth="1"/>
    <col min="4" max="4" width="7.7109375" customWidth="1"/>
    <col min="5" max="5" width="6.42578125" customWidth="1"/>
    <col min="6" max="6" width="36.5703125" style="17" customWidth="1"/>
    <col min="7" max="7" width="37.28515625" style="17" customWidth="1"/>
    <col min="8" max="8" width="14.140625" bestFit="1" customWidth="1"/>
    <col min="9" max="9" width="9.7109375" style="1" bestFit="1" customWidth="1"/>
    <col min="10" max="10" width="13.28515625" style="1" bestFit="1" customWidth="1"/>
    <col min="11" max="11" width="20.140625" style="19" customWidth="1"/>
    <col min="12" max="12" width="25.5703125" style="24" customWidth="1"/>
    <col min="13" max="13" width="16.7109375" style="21" customWidth="1"/>
    <col min="14" max="14" width="27.85546875" style="26" customWidth="1"/>
    <col min="15" max="15" width="16.5703125" customWidth="1"/>
    <col min="16" max="16" width="11.42578125" customWidth="1"/>
    <col min="17" max="17" width="14.140625" bestFit="1" customWidth="1"/>
    <col min="18" max="18" width="14" customWidth="1"/>
    <col min="19" max="19" width="13.28515625" bestFit="1" customWidth="1"/>
    <col min="20" max="20" width="15" style="26" customWidth="1"/>
    <col min="21" max="21" width="15.7109375" style="26" customWidth="1"/>
    <col min="22" max="22" width="21.42578125" customWidth="1"/>
    <col min="23" max="23" width="22" customWidth="1"/>
    <col min="24" max="24" width="19" customWidth="1"/>
    <col min="25" max="26" width="14.5703125" customWidth="1"/>
    <col min="27" max="27" width="15.42578125" customWidth="1"/>
  </cols>
  <sheetData>
    <row r="1" spans="1:27" x14ac:dyDescent="0.25">
      <c r="A1" s="84" t="s">
        <v>0</v>
      </c>
      <c r="B1" s="84" t="s">
        <v>1</v>
      </c>
      <c r="C1" s="84" t="s">
        <v>2</v>
      </c>
      <c r="D1" s="84" t="s">
        <v>3</v>
      </c>
      <c r="E1" s="84" t="s">
        <v>4</v>
      </c>
      <c r="F1" s="81" t="s">
        <v>5</v>
      </c>
      <c r="G1" s="81" t="s">
        <v>6</v>
      </c>
      <c r="H1" s="84" t="s">
        <v>7</v>
      </c>
      <c r="I1" s="84" t="s">
        <v>8</v>
      </c>
      <c r="J1" s="84" t="s">
        <v>9</v>
      </c>
      <c r="K1" s="77" t="s">
        <v>51</v>
      </c>
      <c r="L1" s="64" t="s">
        <v>52</v>
      </c>
      <c r="M1" s="79" t="s">
        <v>53</v>
      </c>
      <c r="N1" s="59" t="s">
        <v>24</v>
      </c>
      <c r="O1" s="84" t="s">
        <v>10</v>
      </c>
      <c r="P1" s="81" t="s">
        <v>16</v>
      </c>
      <c r="Q1" s="84" t="s">
        <v>11</v>
      </c>
      <c r="R1" s="74" t="s">
        <v>12</v>
      </c>
      <c r="S1" s="75"/>
      <c r="T1" s="75"/>
      <c r="U1" s="76"/>
      <c r="V1" s="81" t="s">
        <v>15</v>
      </c>
      <c r="W1" s="84" t="s">
        <v>17</v>
      </c>
      <c r="X1" s="83" t="s">
        <v>18</v>
      </c>
      <c r="Y1" s="83"/>
      <c r="Z1" s="83" t="s">
        <v>21</v>
      </c>
      <c r="AA1" s="83"/>
    </row>
    <row r="2" spans="1:27" ht="25.5" customHeight="1" x14ac:dyDescent="0.25">
      <c r="A2" s="85"/>
      <c r="B2" s="85"/>
      <c r="C2" s="85"/>
      <c r="D2" s="85"/>
      <c r="E2" s="85"/>
      <c r="F2" s="82"/>
      <c r="G2" s="82"/>
      <c r="H2" s="85"/>
      <c r="I2" s="85"/>
      <c r="J2" s="85"/>
      <c r="K2" s="78"/>
      <c r="L2" s="65"/>
      <c r="M2" s="80"/>
      <c r="N2" s="60"/>
      <c r="O2" s="85"/>
      <c r="P2" s="82"/>
      <c r="Q2" s="85"/>
      <c r="R2" s="7" t="s">
        <v>13</v>
      </c>
      <c r="S2" s="7" t="s">
        <v>14</v>
      </c>
      <c r="T2" s="27" t="s">
        <v>9</v>
      </c>
      <c r="U2" s="27" t="s">
        <v>10</v>
      </c>
      <c r="V2" s="82"/>
      <c r="W2" s="85"/>
      <c r="X2" s="7" t="s">
        <v>19</v>
      </c>
      <c r="Y2" s="7" t="s">
        <v>20</v>
      </c>
      <c r="Z2" s="7" t="s">
        <v>22</v>
      </c>
      <c r="AA2" s="7" t="s">
        <v>23</v>
      </c>
    </row>
    <row r="3" spans="1:27" x14ac:dyDescent="0.25">
      <c r="A3" s="2">
        <v>1</v>
      </c>
      <c r="B3" s="2"/>
      <c r="C3" s="2"/>
      <c r="D3" s="2"/>
      <c r="E3" s="2"/>
      <c r="F3" s="16"/>
      <c r="G3" s="16"/>
      <c r="H3" s="2"/>
      <c r="I3" s="6"/>
      <c r="J3" s="6">
        <f>SUM(H3+I3)</f>
        <v>0</v>
      </c>
      <c r="K3" s="18"/>
      <c r="L3" s="23" t="str">
        <f>IFERROR(VLOOKUP(I3,BD!$F$2:$G$6,2,FALSE),"INGRESAR EL IMPACTO")</f>
        <v>INGRESAR EL IMPACTO</v>
      </c>
      <c r="M3" s="20"/>
      <c r="N3" s="25">
        <f>K3*M3</f>
        <v>0</v>
      </c>
      <c r="O3" s="2" t="str">
        <f>IF(AND(J3&gt;=2,J3&lt;=4),"Riesgo Bajo",IF(J3=5,"Riesgo Medio",IF(OR(J3=6,J3=7),"Riesgo Alto",IF(AND(J3&gt;=8,J3&lt;=10),"Riesto Extremo"," "))))</f>
        <v xml:space="preserve"> </v>
      </c>
      <c r="P3" s="2"/>
      <c r="Q3" s="2"/>
      <c r="R3" s="2"/>
      <c r="S3" s="2"/>
      <c r="T3" s="28">
        <f>SUM(R3+S3)</f>
        <v>0</v>
      </c>
      <c r="U3" s="28" t="str">
        <f>IF(AND(T3&gt;=2,T3&lt;=4),"Riesgo Bajo",IF(T3=5,"Riesgo Medio",IF(OR(T3=6,T3=7),"Riesgo Alto",IF(AND(T3&gt;=8,T3&lt;=10),"Riesto Extremo",""))))</f>
        <v/>
      </c>
      <c r="V3" s="2"/>
      <c r="W3" s="2"/>
      <c r="X3" s="2"/>
      <c r="Y3" s="2"/>
      <c r="Z3" s="2"/>
      <c r="AA3" s="2"/>
    </row>
    <row r="4" spans="1:27" x14ac:dyDescent="0.25">
      <c r="A4" s="2">
        <v>2</v>
      </c>
      <c r="B4" s="2"/>
      <c r="C4" s="2"/>
      <c r="D4" s="2"/>
      <c r="E4" s="2"/>
      <c r="F4" s="16"/>
      <c r="G4" s="16"/>
      <c r="H4" s="2"/>
      <c r="I4" s="6"/>
      <c r="J4" s="6">
        <f t="shared" ref="J4:J16" si="0">SUM(H4+I4)</f>
        <v>0</v>
      </c>
      <c r="K4" s="18"/>
      <c r="L4" s="23" t="str">
        <f>IFERROR(VLOOKUP(I4,BD!$F$2:$G$6,2,FALSE),"INGRESAR EL IMPACTO")</f>
        <v>INGRESAR EL IMPACTO</v>
      </c>
      <c r="M4" s="20"/>
      <c r="N4" s="25">
        <f t="shared" ref="N4:N16" si="1">K4*M4</f>
        <v>0</v>
      </c>
      <c r="O4" s="2" t="str">
        <f t="shared" ref="O4:O16" si="2">IF(AND(J4&gt;=2,J4&lt;=4),"Riesgo Bajo",IF(J4=5,"Riesgo Medio",IF(OR(J4=6,J4=7),"Riesgo Alto",IF(AND(J4&gt;=8,J4&lt;=10),"Riesto Extremo"," "))))</f>
        <v xml:space="preserve"> </v>
      </c>
      <c r="P4" s="2"/>
      <c r="Q4" s="2"/>
      <c r="R4" s="2"/>
      <c r="S4" s="2"/>
      <c r="T4" s="28">
        <f t="shared" ref="T4:T16" si="3">SUM(R4+S4)</f>
        <v>0</v>
      </c>
      <c r="U4" s="28" t="str">
        <f t="shared" ref="U4:U16" si="4">IF(AND(T4&gt;=2,T4&lt;=4),"Riesgo Bajo",IF(T4=5,"Riesgo Medio",IF(OR(T4=6,T4=7),"Riesgo Alto",IF(AND(T4&gt;=8,T4&lt;=10),"Riesto Extremo",""))))</f>
        <v/>
      </c>
      <c r="V4" s="2"/>
      <c r="W4" s="2"/>
      <c r="X4" s="2"/>
      <c r="Y4" s="2"/>
      <c r="Z4" s="2"/>
      <c r="AA4" s="2"/>
    </row>
    <row r="5" spans="1:27" x14ac:dyDescent="0.25">
      <c r="A5" s="2">
        <v>3</v>
      </c>
      <c r="B5" s="2"/>
      <c r="C5" s="2"/>
      <c r="D5" s="2"/>
      <c r="E5" s="2"/>
      <c r="F5" s="16"/>
      <c r="G5" s="16"/>
      <c r="H5" s="2"/>
      <c r="I5" s="6"/>
      <c r="J5" s="6">
        <f t="shared" si="0"/>
        <v>0</v>
      </c>
      <c r="K5" s="18"/>
      <c r="L5" s="23" t="str">
        <f>IFERROR(VLOOKUP(I5,BD!$F$2:$G$6,2,FALSE),"INGRESAR EL IMPACTO")</f>
        <v>INGRESAR EL IMPACTO</v>
      </c>
      <c r="M5" s="20"/>
      <c r="N5" s="25">
        <f t="shared" si="1"/>
        <v>0</v>
      </c>
      <c r="O5" s="2" t="str">
        <f t="shared" si="2"/>
        <v xml:space="preserve"> </v>
      </c>
      <c r="P5" s="2"/>
      <c r="Q5" s="2"/>
      <c r="R5" s="2"/>
      <c r="S5" s="2"/>
      <c r="T5" s="28">
        <f t="shared" si="3"/>
        <v>0</v>
      </c>
      <c r="U5" s="28" t="str">
        <f t="shared" si="4"/>
        <v/>
      </c>
      <c r="V5" s="2"/>
      <c r="W5" s="2"/>
      <c r="X5" s="2"/>
      <c r="Y5" s="2"/>
      <c r="Z5" s="2"/>
      <c r="AA5" s="2"/>
    </row>
    <row r="6" spans="1:27" x14ac:dyDescent="0.25">
      <c r="A6" s="2">
        <v>4</v>
      </c>
      <c r="B6" s="2"/>
      <c r="C6" s="2"/>
      <c r="D6" s="2"/>
      <c r="E6" s="2"/>
      <c r="F6" s="16"/>
      <c r="G6" s="16"/>
      <c r="H6" s="2"/>
      <c r="I6" s="6"/>
      <c r="J6" s="6">
        <f t="shared" si="0"/>
        <v>0</v>
      </c>
      <c r="K6" s="18"/>
      <c r="L6" s="23" t="str">
        <f>IFERROR(VLOOKUP(I6,BD!$F$2:$G$6,2,FALSE),"INGRESAR EL IMPACTO")</f>
        <v>INGRESAR EL IMPACTO</v>
      </c>
      <c r="M6" s="20"/>
      <c r="N6" s="25">
        <f t="shared" si="1"/>
        <v>0</v>
      </c>
      <c r="O6" s="2" t="str">
        <f t="shared" si="2"/>
        <v xml:space="preserve"> </v>
      </c>
      <c r="P6" s="2"/>
      <c r="Q6" s="2"/>
      <c r="R6" s="2"/>
      <c r="S6" s="2"/>
      <c r="T6" s="28">
        <f t="shared" si="3"/>
        <v>0</v>
      </c>
      <c r="U6" s="28" t="str">
        <f t="shared" si="4"/>
        <v/>
      </c>
      <c r="V6" s="2"/>
      <c r="W6" s="2"/>
      <c r="X6" s="2"/>
      <c r="Y6" s="2"/>
      <c r="Z6" s="2"/>
      <c r="AA6" s="2"/>
    </row>
    <row r="7" spans="1:27" x14ac:dyDescent="0.25">
      <c r="A7" s="2">
        <v>5</v>
      </c>
      <c r="B7" s="2"/>
      <c r="C7" s="2"/>
      <c r="D7" s="2"/>
      <c r="E7" s="2"/>
      <c r="F7" s="16"/>
      <c r="G7" s="16"/>
      <c r="H7" s="2"/>
      <c r="I7" s="6"/>
      <c r="J7" s="6">
        <f t="shared" si="0"/>
        <v>0</v>
      </c>
      <c r="K7" s="18"/>
      <c r="L7" s="23" t="str">
        <f>IFERROR(VLOOKUP(I7,BD!$F$2:$G$6,2,FALSE),"INGRESAR EL IMPACTO")</f>
        <v>INGRESAR EL IMPACTO</v>
      </c>
      <c r="M7" s="20"/>
      <c r="N7" s="25">
        <f t="shared" si="1"/>
        <v>0</v>
      </c>
      <c r="O7" s="2" t="str">
        <f t="shared" si="2"/>
        <v xml:space="preserve"> </v>
      </c>
      <c r="P7" s="2"/>
      <c r="Q7" s="2"/>
      <c r="R7" s="2"/>
      <c r="S7" s="2"/>
      <c r="T7" s="28">
        <f t="shared" si="3"/>
        <v>0</v>
      </c>
      <c r="U7" s="28" t="str">
        <f t="shared" si="4"/>
        <v/>
      </c>
      <c r="V7" s="2"/>
      <c r="W7" s="2"/>
      <c r="X7" s="2"/>
      <c r="Y7" s="2"/>
      <c r="Z7" s="2"/>
      <c r="AA7" s="2"/>
    </row>
    <row r="8" spans="1:27" x14ac:dyDescent="0.25">
      <c r="A8" s="2">
        <v>6</v>
      </c>
      <c r="B8" s="2"/>
      <c r="C8" s="2"/>
      <c r="D8" s="2"/>
      <c r="E8" s="2"/>
      <c r="F8" s="16"/>
      <c r="G8" s="16"/>
      <c r="H8" s="2"/>
      <c r="I8" s="6"/>
      <c r="J8" s="6">
        <f t="shared" si="0"/>
        <v>0</v>
      </c>
      <c r="K8" s="18"/>
      <c r="L8" s="23" t="str">
        <f>IFERROR(VLOOKUP(I8,BD!$F$2:$G$6,2,FALSE),"INGRESAR EL IMPACTO")</f>
        <v>INGRESAR EL IMPACTO</v>
      </c>
      <c r="M8" s="20"/>
      <c r="N8" s="25">
        <f t="shared" si="1"/>
        <v>0</v>
      </c>
      <c r="O8" s="2" t="str">
        <f t="shared" si="2"/>
        <v xml:space="preserve"> </v>
      </c>
      <c r="P8" s="2"/>
      <c r="Q8" s="2"/>
      <c r="R8" s="2"/>
      <c r="S8" s="2"/>
      <c r="T8" s="28">
        <f t="shared" si="3"/>
        <v>0</v>
      </c>
      <c r="U8" s="28" t="str">
        <f t="shared" si="4"/>
        <v/>
      </c>
      <c r="V8" s="2"/>
      <c r="W8" s="2"/>
      <c r="X8" s="2"/>
      <c r="Y8" s="2"/>
      <c r="Z8" s="2"/>
      <c r="AA8" s="2"/>
    </row>
    <row r="9" spans="1:27" x14ac:dyDescent="0.25">
      <c r="A9" s="2">
        <v>7</v>
      </c>
      <c r="B9" s="2"/>
      <c r="C9" s="2"/>
      <c r="D9" s="2"/>
      <c r="E9" s="2"/>
      <c r="F9" s="16"/>
      <c r="G9" s="16"/>
      <c r="H9" s="2"/>
      <c r="I9" s="6"/>
      <c r="J9" s="6">
        <f t="shared" si="0"/>
        <v>0</v>
      </c>
      <c r="K9" s="18"/>
      <c r="L9" s="23" t="str">
        <f>IFERROR(VLOOKUP(I9,BD!$F$2:$G$6,2,FALSE),"INGRESAR EL IMPACTO")</f>
        <v>INGRESAR EL IMPACTO</v>
      </c>
      <c r="M9" s="20"/>
      <c r="N9" s="25">
        <f t="shared" si="1"/>
        <v>0</v>
      </c>
      <c r="O9" s="2" t="str">
        <f t="shared" si="2"/>
        <v xml:space="preserve"> </v>
      </c>
      <c r="P9" s="2"/>
      <c r="Q9" s="2"/>
      <c r="R9" s="2"/>
      <c r="S9" s="2"/>
      <c r="T9" s="28">
        <f t="shared" si="3"/>
        <v>0</v>
      </c>
      <c r="U9" s="28" t="str">
        <f t="shared" si="4"/>
        <v/>
      </c>
      <c r="V9" s="2"/>
      <c r="W9" s="2"/>
      <c r="X9" s="2"/>
      <c r="Y9" s="2"/>
      <c r="Z9" s="2"/>
      <c r="AA9" s="2"/>
    </row>
    <row r="10" spans="1:27" x14ac:dyDescent="0.25">
      <c r="A10" s="2">
        <v>8</v>
      </c>
      <c r="B10" s="2"/>
      <c r="C10" s="2"/>
      <c r="D10" s="2"/>
      <c r="E10" s="2"/>
      <c r="F10" s="16"/>
      <c r="G10" s="16"/>
      <c r="H10" s="2"/>
      <c r="I10" s="6"/>
      <c r="J10" s="6">
        <f t="shared" si="0"/>
        <v>0</v>
      </c>
      <c r="K10" s="18"/>
      <c r="L10" s="23" t="str">
        <f>IFERROR(VLOOKUP(I10,BD!$F$2:$G$6,2,FALSE),"INGRESAR EL IMPACTO")</f>
        <v>INGRESAR EL IMPACTO</v>
      </c>
      <c r="M10" s="20"/>
      <c r="N10" s="25">
        <f t="shared" si="1"/>
        <v>0</v>
      </c>
      <c r="O10" s="2" t="str">
        <f t="shared" si="2"/>
        <v xml:space="preserve"> </v>
      </c>
      <c r="P10" s="2"/>
      <c r="Q10" s="2"/>
      <c r="R10" s="2"/>
      <c r="S10" s="2"/>
      <c r="T10" s="28">
        <f t="shared" si="3"/>
        <v>0</v>
      </c>
      <c r="U10" s="28" t="str">
        <f t="shared" si="4"/>
        <v/>
      </c>
      <c r="V10" s="2"/>
      <c r="W10" s="2"/>
      <c r="X10" s="2"/>
      <c r="Y10" s="2"/>
      <c r="Z10" s="2"/>
      <c r="AA10" s="2"/>
    </row>
    <row r="11" spans="1:27" x14ac:dyDescent="0.25">
      <c r="A11" s="2">
        <v>9</v>
      </c>
      <c r="B11" s="2"/>
      <c r="C11" s="2"/>
      <c r="D11" s="2"/>
      <c r="E11" s="2"/>
      <c r="F11" s="16"/>
      <c r="G11" s="16"/>
      <c r="H11" s="2"/>
      <c r="I11" s="6"/>
      <c r="J11" s="6">
        <f t="shared" si="0"/>
        <v>0</v>
      </c>
      <c r="K11" s="18"/>
      <c r="L11" s="23" t="str">
        <f>IFERROR(VLOOKUP(I11,BD!$F$2:$G$6,2,FALSE),"INGRESAR EL IMPACTO")</f>
        <v>INGRESAR EL IMPACTO</v>
      </c>
      <c r="M11" s="20"/>
      <c r="N11" s="25">
        <f t="shared" si="1"/>
        <v>0</v>
      </c>
      <c r="O11" s="2" t="str">
        <f t="shared" si="2"/>
        <v xml:space="preserve"> </v>
      </c>
      <c r="P11" s="2"/>
      <c r="Q11" s="2"/>
      <c r="R11" s="2"/>
      <c r="S11" s="2"/>
      <c r="T11" s="28">
        <f t="shared" si="3"/>
        <v>0</v>
      </c>
      <c r="U11" s="28" t="str">
        <f t="shared" si="4"/>
        <v/>
      </c>
      <c r="V11" s="2"/>
      <c r="W11" s="2"/>
      <c r="X11" s="2"/>
      <c r="Y11" s="2"/>
      <c r="Z11" s="2"/>
      <c r="AA11" s="2"/>
    </row>
    <row r="12" spans="1:27" x14ac:dyDescent="0.25">
      <c r="A12" s="2">
        <v>10</v>
      </c>
      <c r="B12" s="2"/>
      <c r="C12" s="2"/>
      <c r="D12" s="2"/>
      <c r="E12" s="2"/>
      <c r="F12" s="16"/>
      <c r="G12" s="16"/>
      <c r="H12" s="2"/>
      <c r="I12" s="6"/>
      <c r="J12" s="6">
        <f t="shared" si="0"/>
        <v>0</v>
      </c>
      <c r="K12" s="18"/>
      <c r="L12" s="23" t="str">
        <f>IFERROR(VLOOKUP(I12,BD!$F$2:$G$6,2,FALSE),"INGRESAR EL IMPACTO")</f>
        <v>INGRESAR EL IMPACTO</v>
      </c>
      <c r="M12" s="20"/>
      <c r="N12" s="25">
        <f t="shared" si="1"/>
        <v>0</v>
      </c>
      <c r="O12" s="2" t="str">
        <f t="shared" si="2"/>
        <v xml:space="preserve"> </v>
      </c>
      <c r="P12" s="2"/>
      <c r="Q12" s="2"/>
      <c r="R12" s="2"/>
      <c r="S12" s="2"/>
      <c r="T12" s="28">
        <f t="shared" si="3"/>
        <v>0</v>
      </c>
      <c r="U12" s="28" t="str">
        <f t="shared" si="4"/>
        <v/>
      </c>
      <c r="V12" s="2"/>
      <c r="W12" s="2"/>
      <c r="X12" s="2"/>
      <c r="Y12" s="2"/>
      <c r="Z12" s="2"/>
      <c r="AA12" s="2"/>
    </row>
    <row r="13" spans="1:27" x14ac:dyDescent="0.25">
      <c r="A13" s="2">
        <v>11</v>
      </c>
      <c r="B13" s="2"/>
      <c r="C13" s="2"/>
      <c r="D13" s="2"/>
      <c r="E13" s="2"/>
      <c r="F13" s="16"/>
      <c r="G13" s="16"/>
      <c r="H13" s="2"/>
      <c r="I13" s="6"/>
      <c r="J13" s="6">
        <f t="shared" si="0"/>
        <v>0</v>
      </c>
      <c r="K13" s="18"/>
      <c r="L13" s="23" t="str">
        <f>IFERROR(VLOOKUP(I13,BD!$F$2:$G$6,2,FALSE),"INGRESAR EL IMPACTO")</f>
        <v>INGRESAR EL IMPACTO</v>
      </c>
      <c r="M13" s="20"/>
      <c r="N13" s="25">
        <f t="shared" si="1"/>
        <v>0</v>
      </c>
      <c r="O13" s="2" t="str">
        <f t="shared" si="2"/>
        <v xml:space="preserve"> </v>
      </c>
      <c r="P13" s="2"/>
      <c r="Q13" s="2"/>
      <c r="R13" s="2"/>
      <c r="S13" s="2"/>
      <c r="T13" s="28">
        <f t="shared" si="3"/>
        <v>0</v>
      </c>
      <c r="U13" s="28" t="str">
        <f t="shared" si="4"/>
        <v/>
      </c>
      <c r="V13" s="2"/>
      <c r="W13" s="2"/>
      <c r="X13" s="2"/>
      <c r="Y13" s="2"/>
      <c r="Z13" s="2"/>
      <c r="AA13" s="2"/>
    </row>
    <row r="14" spans="1:27" x14ac:dyDescent="0.25">
      <c r="A14" s="2">
        <v>12</v>
      </c>
      <c r="B14" s="2"/>
      <c r="C14" s="2"/>
      <c r="D14" s="2"/>
      <c r="E14" s="2"/>
      <c r="F14" s="16"/>
      <c r="G14" s="16"/>
      <c r="H14" s="2"/>
      <c r="I14" s="6"/>
      <c r="J14" s="6">
        <f t="shared" si="0"/>
        <v>0</v>
      </c>
      <c r="K14" s="18"/>
      <c r="L14" s="23" t="str">
        <f>IFERROR(VLOOKUP(I14,BD!$F$2:$G$6,2,FALSE),"INGRESAR EL IMPACTO")</f>
        <v>INGRESAR EL IMPACTO</v>
      </c>
      <c r="M14" s="20"/>
      <c r="N14" s="25">
        <f t="shared" si="1"/>
        <v>0</v>
      </c>
      <c r="O14" s="2" t="str">
        <f t="shared" si="2"/>
        <v xml:space="preserve"> </v>
      </c>
      <c r="P14" s="2"/>
      <c r="Q14" s="2"/>
      <c r="R14" s="2"/>
      <c r="S14" s="2"/>
      <c r="T14" s="28">
        <f t="shared" si="3"/>
        <v>0</v>
      </c>
      <c r="U14" s="28" t="str">
        <f t="shared" si="4"/>
        <v/>
      </c>
      <c r="V14" s="2"/>
      <c r="W14" s="2"/>
      <c r="X14" s="2"/>
      <c r="Y14" s="2"/>
      <c r="Z14" s="2"/>
      <c r="AA14" s="2"/>
    </row>
    <row r="15" spans="1:27" x14ac:dyDescent="0.25">
      <c r="A15" s="2">
        <v>13</v>
      </c>
      <c r="B15" s="2"/>
      <c r="C15" s="2"/>
      <c r="D15" s="2"/>
      <c r="E15" s="2"/>
      <c r="F15" s="16"/>
      <c r="G15" s="16"/>
      <c r="H15" s="2"/>
      <c r="I15" s="6"/>
      <c r="J15" s="6">
        <f t="shared" si="0"/>
        <v>0</v>
      </c>
      <c r="K15" s="18"/>
      <c r="L15" s="23" t="str">
        <f>IFERROR(VLOOKUP(I15,BD!$F$2:$G$6,2,FALSE),"INGRESAR EL IMPACTO")</f>
        <v>INGRESAR EL IMPACTO</v>
      </c>
      <c r="M15" s="20"/>
      <c r="N15" s="25">
        <f t="shared" si="1"/>
        <v>0</v>
      </c>
      <c r="O15" s="2" t="str">
        <f t="shared" si="2"/>
        <v xml:space="preserve"> </v>
      </c>
      <c r="P15" s="2"/>
      <c r="Q15" s="2"/>
      <c r="R15" s="2"/>
      <c r="S15" s="2"/>
      <c r="T15" s="28">
        <f t="shared" si="3"/>
        <v>0</v>
      </c>
      <c r="U15" s="28" t="str">
        <f t="shared" si="4"/>
        <v/>
      </c>
      <c r="V15" s="2"/>
      <c r="W15" s="2"/>
      <c r="X15" s="2"/>
      <c r="Y15" s="2"/>
      <c r="Z15" s="2"/>
      <c r="AA15" s="2"/>
    </row>
    <row r="16" spans="1:27" x14ac:dyDescent="0.25">
      <c r="A16" s="2">
        <v>14</v>
      </c>
      <c r="B16" s="2"/>
      <c r="C16" s="2"/>
      <c r="D16" s="2"/>
      <c r="E16" s="2"/>
      <c r="F16" s="16"/>
      <c r="G16" s="16"/>
      <c r="H16" s="2"/>
      <c r="I16" s="6"/>
      <c r="J16" s="6">
        <f t="shared" si="0"/>
        <v>0</v>
      </c>
      <c r="K16" s="18"/>
      <c r="L16" s="23" t="str">
        <f>IFERROR(VLOOKUP(I16,BD!$F$2:$G$6,2,FALSE),"INGRESAR EL IMPACTO")</f>
        <v>INGRESAR EL IMPACTO</v>
      </c>
      <c r="M16" s="20"/>
      <c r="N16" s="25">
        <f t="shared" si="1"/>
        <v>0</v>
      </c>
      <c r="O16" s="2" t="str">
        <f t="shared" si="2"/>
        <v xml:space="preserve"> </v>
      </c>
      <c r="P16" s="2"/>
      <c r="Q16" s="2"/>
      <c r="R16" s="2"/>
      <c r="S16" s="2"/>
      <c r="T16" s="28">
        <f t="shared" si="3"/>
        <v>0</v>
      </c>
      <c r="U16" s="28" t="str">
        <f t="shared" si="4"/>
        <v/>
      </c>
      <c r="V16" s="2"/>
      <c r="W16" s="2"/>
      <c r="X16" s="2"/>
      <c r="Y16" s="2"/>
      <c r="Z16" s="2"/>
      <c r="AA16" s="2"/>
    </row>
  </sheetData>
  <sheetProtection formatCells="0" formatColumns="0" selectLockedCells="1" autoFilter="0"/>
  <mergeCells count="22">
    <mergeCell ref="X1:Y1"/>
    <mergeCell ref="Z1:AA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O1:O2"/>
    <mergeCell ref="Q1:Q2"/>
    <mergeCell ref="V1:V2"/>
    <mergeCell ref="W1:W2"/>
    <mergeCell ref="R1:U1"/>
    <mergeCell ref="N1:N2"/>
    <mergeCell ref="K1:K2"/>
    <mergeCell ref="L1:L2"/>
    <mergeCell ref="M1:M2"/>
    <mergeCell ref="P1:P2"/>
  </mergeCells>
  <dataValidations count="2">
    <dataValidation type="whole" allowBlank="1" showInputMessage="1" showErrorMessage="1" error="No se permiten valores menores a 1 o mayores a 5" prompt="Ingrese valores entre 1 y 5" sqref="H3:I16 R3:S16" xr:uid="{00000000-0002-0000-0300-000000000000}">
      <formula1>1</formula1>
      <formula2>5</formula2>
    </dataValidation>
    <dataValidation type="list" allowBlank="1" showInputMessage="1" showErrorMessage="1" sqref="V3:V16" xr:uid="{00000000-0002-0000-0300-000002000000}">
      <formula1>"SI,NO"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300-000003000000}">
          <x14:formula1>
            <xm:f>BD!$A$2:$A$3</xm:f>
          </x14:formula1>
          <xm:sqref>B3:B16</xm:sqref>
        </x14:dataValidation>
        <x14:dataValidation type="list" allowBlank="1" showInputMessage="1" showErrorMessage="1" xr:uid="{00000000-0002-0000-0300-000004000000}">
          <x14:formula1>
            <xm:f>BD!$B$2:$B$3</xm:f>
          </x14:formula1>
          <xm:sqref>C3:C16</xm:sqref>
        </x14:dataValidation>
        <x14:dataValidation type="list" allowBlank="1" showInputMessage="1" showErrorMessage="1" xr:uid="{00000000-0002-0000-0300-000005000000}">
          <x14:formula1>
            <xm:f>BD!$C$2:$C$5</xm:f>
          </x14:formula1>
          <xm:sqref>D3:D16</xm:sqref>
        </x14:dataValidation>
        <x14:dataValidation type="list" allowBlank="1" showInputMessage="1" showErrorMessage="1" xr:uid="{00000000-0002-0000-0300-000006000000}">
          <x14:formula1>
            <xm:f>BD!$D$2:$D$9</xm:f>
          </x14:formula1>
          <xm:sqref>E3:E16</xm:sqref>
        </x14:dataValidation>
        <x14:dataValidation type="list" allowBlank="1" showInputMessage="1" showErrorMessage="1" xr:uid="{00000000-0002-0000-0300-000007000000}">
          <x14:formula1>
            <xm:f>BD!$I$2:$I$3</xm:f>
          </x14:formula1>
          <xm:sqref>P3:P16</xm:sqref>
        </x14:dataValidation>
        <x14:dataValidation type="list" allowBlank="1" showInputMessage="1" showErrorMessage="1" xr:uid="{00000000-0002-0000-0300-000008000000}">
          <x14:formula1>
            <xm:f>BD!$K$2:$K$30</xm:f>
          </x14:formula1>
          <xm:sqref>W3:W16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BD</vt:lpstr>
      <vt:lpstr>IMPLEM.SEG INDUSTRIAL</vt:lpstr>
      <vt:lpstr>MATRIZ</vt:lpstr>
      <vt:lpstr>MATRIZ G.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MONTES</dc:creator>
  <cp:lastModifiedBy>Natalia Jaramillo Restrepo</cp:lastModifiedBy>
  <cp:lastPrinted>2014-02-24T15:16:17Z</cp:lastPrinted>
  <dcterms:created xsi:type="dcterms:W3CDTF">2014-02-13T21:20:26Z</dcterms:created>
  <dcterms:modified xsi:type="dcterms:W3CDTF">2022-11-01T13:06:55Z</dcterms:modified>
</cp:coreProperties>
</file>