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0"/>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13_ncr:1_{C2E261A0-34F7-4FF0-B932-0265CBC228AA}" xr6:coauthVersionLast="47" xr6:coauthVersionMax="47" xr10:uidLastSave="{00000000-0000-0000-0000-000000000000}"/>
  <bookViews>
    <workbookView xWindow="-120" yWindow="-120" windowWidth="21840" windowHeight="13140" xr2:uid="{00000000-000D-0000-FFFF-FFFF00000000}"/>
  </bookViews>
  <sheets>
    <sheet name="Hoja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1" l="1"/>
  <c r="K30" i="1"/>
  <c r="N30" i="1" s="1"/>
  <c r="K29" i="1"/>
  <c r="N29" i="1" s="1"/>
  <c r="L27" i="1" l="1"/>
  <c r="L24" i="1"/>
  <c r="L25" i="1"/>
  <c r="L26" i="1"/>
  <c r="K24" i="1"/>
  <c r="N24" i="1" s="1"/>
  <c r="K25" i="1"/>
  <c r="N25" i="1" s="1"/>
  <c r="K26" i="1"/>
  <c r="N26" i="1" s="1"/>
  <c r="K27" i="1"/>
  <c r="N27" i="1" s="1"/>
  <c r="K5" i="1"/>
  <c r="N5" i="1" s="1"/>
  <c r="L5" i="1"/>
  <c r="L6" i="1"/>
  <c r="L7" i="1"/>
  <c r="L8" i="1"/>
  <c r="L9" i="1"/>
  <c r="L10" i="1"/>
  <c r="L11" i="1"/>
  <c r="L12" i="1"/>
  <c r="L13" i="1"/>
  <c r="L14" i="1"/>
  <c r="L15" i="1"/>
  <c r="L16" i="1"/>
  <c r="L17" i="1"/>
  <c r="L18" i="1"/>
  <c r="L19" i="1"/>
  <c r="L20" i="1"/>
  <c r="L21" i="1"/>
  <c r="L22" i="1"/>
  <c r="L23" i="1"/>
  <c r="L4" i="1"/>
  <c r="K10" i="1"/>
  <c r="N10" i="1" s="1"/>
  <c r="K11" i="1"/>
  <c r="N11" i="1" s="1"/>
  <c r="K12" i="1"/>
  <c r="N12" i="1" s="1"/>
  <c r="K13" i="1"/>
  <c r="N13" i="1" s="1"/>
  <c r="K14" i="1"/>
  <c r="N14" i="1" s="1"/>
  <c r="N15" i="1"/>
  <c r="K16" i="1"/>
  <c r="N16" i="1" s="1"/>
  <c r="K17" i="1"/>
  <c r="N17" i="1" s="1"/>
  <c r="K18" i="1"/>
  <c r="N18" i="1" s="1"/>
  <c r="K19" i="1"/>
  <c r="N19" i="1" s="1"/>
  <c r="K20" i="1"/>
  <c r="N20" i="1" s="1"/>
  <c r="K21" i="1"/>
  <c r="N21" i="1" s="1"/>
  <c r="K22" i="1"/>
  <c r="N22" i="1" s="1"/>
  <c r="K6" i="1"/>
  <c r="N6" i="1" s="1"/>
  <c r="K7" i="1"/>
  <c r="N7" i="1" s="1"/>
  <c r="K8" i="1"/>
  <c r="N8" i="1" s="1"/>
  <c r="K9" i="1"/>
  <c r="N9" i="1" s="1"/>
  <c r="K23" i="1"/>
  <c r="N23" i="1" s="1"/>
  <c r="K4" i="1"/>
  <c r="N4" i="1" s="1"/>
  <c r="N31" i="1" l="1"/>
</calcChain>
</file>

<file path=xl/sharedStrings.xml><?xml version="1.0" encoding="utf-8"?>
<sst xmlns="http://schemas.openxmlformats.org/spreadsheetml/2006/main" count="143" uniqueCount="70">
  <si>
    <t>FONDO DE DESARROLLO LOCAL DE TUNJUELITO
FDLT-PROYECTO 2037 - 2022
JUEGOS COMUNALES</t>
  </si>
  <si>
    <t>Cotización 001</t>
  </si>
  <si>
    <t>Cotización 002</t>
  </si>
  <si>
    <t>Cotización 003</t>
  </si>
  <si>
    <t>VALOR PROMEDIO UNITARIO 
IVA INCLUIDO 
(VIGENCIA 2021)</t>
  </si>
  <si>
    <t>DESVIACION ESTANDAR</t>
  </si>
  <si>
    <t>CANTIDAD SOLITADA</t>
  </si>
  <si>
    <t>TOTAL</t>
  </si>
  <si>
    <t>Empresa Cotizante 1</t>
  </si>
  <si>
    <t>Empresa Cotizante 2</t>
  </si>
  <si>
    <t>Empresa Cotizante 3</t>
  </si>
  <si>
    <t>No.</t>
  </si>
  <si>
    <t>GRUPO</t>
  </si>
  <si>
    <t>ÍTEM</t>
  </si>
  <si>
    <t>Und Medida</t>
  </si>
  <si>
    <t>(Iva Incluido)</t>
  </si>
  <si>
    <t xml:space="preserve">Afiches medio pliego impresos en propalcote 115 grm 4x0 tintas. </t>
  </si>
  <si>
    <t>Unidad</t>
  </si>
  <si>
    <t xml:space="preserve">SONI IMPRESIONES </t>
  </si>
  <si>
    <t>MARKET</t>
  </si>
  <si>
    <t xml:space="preserve">PRIN Y CUT </t>
  </si>
  <si>
    <t>Pendón Horizontal: impresión en Lona Banner policromía 10 onzas impreso a full color tamaño de 3m x 1 m.  con ojales a un metro de distancia.</t>
  </si>
  <si>
    <t>PRIN Y CUT</t>
  </si>
  <si>
    <t>TRUJILLO IMPRESIONES</t>
  </si>
  <si>
    <t xml:space="preserve">LOGISTICA DE EVENTOS DEPORTIVOS </t>
  </si>
  <si>
    <t>Juzgamiento Fútbol de salón (dos (2) jueces centrales y un (1) anotador por partido)</t>
  </si>
  <si>
    <t>ASOCIACIÓN JUZGAMIENTO ARBITAL</t>
  </si>
  <si>
    <t>WIPER</t>
  </si>
  <si>
    <t>Juzgamiento Baloncesto (dos (2) jueces centrales y un (1) anotador por partido)</t>
  </si>
  <si>
    <t>Juzgamiento Voleibol (dos (2) jueces centrales y un (1) anotador por partido)</t>
  </si>
  <si>
    <t>Sudadera: En tela impermeable 100% forrada en malla, chaqueta con cremallera de 75 cm en nylon, dos (2) bolsillos laterales con cremallera en nylon, un (1) bolsillo interno, tres (3) logotipos bordados, al frente dos (2) tamaño bolsillo y en la espalda un (1) logotipo bordado rectangular, tamaño carta; pantalón forrado en malla, pretina con caucho, cordón de 3 cm, dos (2) bolsillos laterales con cremallera en nylon, bota recta, un (1) logotipo bordado tamaño bolsillo. (sudaderas Sublimadas)</t>
  </si>
  <si>
    <t>CAMERINO TIENDA DEPORTIVA</t>
  </si>
  <si>
    <t xml:space="preserve">STOP DEPORTES </t>
  </si>
  <si>
    <t>SAKE TIENDA DEPORTIVA</t>
  </si>
  <si>
    <t>Uniformes Deportes de conjunto (Uniforme en tela montesimone compuesto por camiseta, pantaloneta y par de medias semiprofesionales con tres (3) logos, dos (2) al frente tamaño bolsillo y uno en la espalda tamaño media carta y números en transfer, pueden ser estampados o sublimados (uniformes sublimados)</t>
  </si>
  <si>
    <t>Trofeos primeros puesto (Tipo copa con base de madera con altura de 90 cm, con figura alusiva a cada deporte, placa fotograbada a full color con 3 logos</t>
  </si>
  <si>
    <t>TROFEOS LA CENTRAL FABRICA</t>
  </si>
  <si>
    <t>Trofeos segundos puesto: Tipo copa con base de madera con altura de 70 cm, con figura alusiva a cada deporte, placa fotograbada a full color con 3 logos</t>
  </si>
  <si>
    <t>Trofeos terceros puesto: Tipo copa con base de madera con altura de 60 cm, con figura alusiva a cada deporte, placa fotograbada a full color con 3 logos.</t>
  </si>
  <si>
    <t>Medallas: Medalleria Con baño color oro, plata y bronce de 5 cm de diámetro, 4 milímetros de espesor, troquelada con dos (2) logotipos uno por cada cara y texto en alto relieve , cinta sublimada de 80 cm en colores apropiados y con logotipo a elegir por toda la cinta.</t>
  </si>
  <si>
    <t xml:space="preserve">Escenario de tejo y rana: duración de todo un día (contar con la disponibilidad de las canchas de tejo y de rana) </t>
  </si>
  <si>
    <t xml:space="preserve">CLUB MARADONA </t>
  </si>
  <si>
    <t xml:space="preserve">EJS- JUZGAMIENTO </t>
  </si>
  <si>
    <t>juzgamiento de Tejo y Rana de liga con un (1) coordinador y tres (4) jueces durante la jornada.</t>
  </si>
  <si>
    <t>Camiseta en tipo Polo 100% algodón con tres (3) logos bordados a cuatro hilos.</t>
  </si>
  <si>
    <t>Petos En tela montesimone. Estampados con un logo tamaño bolsillo, un logo tamaño media carta y números en transfer o plasti transfer. (3 juegos c/u por 10 unidades)</t>
  </si>
  <si>
    <t xml:space="preserve">Escenario de Billa y ajedrez: duración de todo un día (contar con la disponibilidad de 8 horas) </t>
  </si>
  <si>
    <t>Juzgamiento de Billar y Ajedrez (juzgamiento Billar de liga Dos (2) jueces) (juzgamiento Ajedrez de liga Cuatro (4) jueces) por la jornada Ajedrez debe contar con los tableros y relojes</t>
  </si>
  <si>
    <t>Malla para voleibol en nylon N. 3 inmunizada blanca. Profesional con medidas reglamentarias, cable tensor y prensa cables, con las 2 antenas en fibra de vidrio</t>
  </si>
  <si>
    <t>Mallas de futsal en naylon N° 3 (par) inmunizada blanca. Profesional con medidas reglamentarias (par)</t>
  </si>
  <si>
    <t>Mallas de baloncesto (par)</t>
  </si>
  <si>
    <t>Tapete Yoga básico de 6 mm de grosor x 1,73 cm de largo y 60 cm de ancho en diferentes colores.</t>
  </si>
  <si>
    <t>BUSTAMANTE</t>
  </si>
  <si>
    <t>TODO DEPORTES</t>
  </si>
  <si>
    <t>DEPORTIVAS BARAJAS</t>
  </si>
  <si>
    <t>Marcuerna encauchetada de 2 lbrs</t>
  </si>
  <si>
    <t>Banda elásticas tipo theraban azul 1,50 mts.</t>
  </si>
  <si>
    <t>MASTER GROUP CENTER</t>
  </si>
  <si>
    <t>Bolsa en tela o algodón 38 cm x 42 cm — impreso Tintas: 1. Impreso en 2 caras</t>
  </si>
  <si>
    <t>MULTICOLOUR</t>
  </si>
  <si>
    <t>SONI IMPRESIONES</t>
  </si>
  <si>
    <t>MARKTE</t>
  </si>
  <si>
    <t>RECURSO HUMANO</t>
  </si>
  <si>
    <r>
      <t xml:space="preserve">Coordinador: Licenciado en educación física o profesional en cultura física, Administración Deportiva, ciencias del deporte o áreas afines a la pedagogía del deporte y la Educación Física. El postulado debe acreditar experiencia profesional mínima (23) meses debidamente certificados. El postulado debe acreditar experiencia específica en la coordinación de mínimo de doce (12) meses en proyectos recreo deportivos y/o deportivos. </t>
    </r>
    <r>
      <rPr>
        <b/>
        <sz val="10"/>
        <color theme="1"/>
        <rFont val="Arial"/>
        <family val="2"/>
      </rPr>
      <t>(1 coordinador por 4 meses) - ÍTEM NO OFERTABLE</t>
    </r>
  </si>
  <si>
    <t>Mes</t>
  </si>
  <si>
    <t>TABLA DE HONORARIOS DE LA SDG
RESOLUCIÓN 1412</t>
  </si>
  <si>
    <r>
      <t>Monitores: Tecnólogo, técnico o estudiante con aprobación mínima del cincuenta por ciento (50%) del pensum universitario de Administración Deportiva, Educa-ción Física o áreas afines a la pedagogía del deporte y la Educación Física. El postulado debe acreditar experiencia laboral mínima de doce (12) meses debi-damente certificados, de los cuales seis (6) meses deben ser de experiencia especifica en la monitoria, supervisión, acompañamiento y/o seguimiento de actividades en proyectos recreativo y/o deportivos. (</t>
    </r>
    <r>
      <rPr>
        <b/>
        <sz val="10"/>
        <color rgb="FF000000"/>
        <rFont val="Arial"/>
      </rPr>
      <t>se requiere 3 monitores por 4 meses cada uno)</t>
    </r>
    <r>
      <rPr>
        <sz val="10"/>
        <color rgb="FF000000"/>
        <rFont val="Arial"/>
      </rPr>
      <t xml:space="preserve"> - </t>
    </r>
    <r>
      <rPr>
        <b/>
        <sz val="10"/>
        <color rgb="FF000000"/>
        <rFont val="Arial"/>
        <family val="2"/>
      </rPr>
      <t>ÍTEM NO OFERTABLE</t>
    </r>
  </si>
  <si>
    <t xml:space="preserve">Realizó   Alejo Moreno </t>
  </si>
  <si>
    <t>Profesional  Planeación</t>
  </si>
  <si>
    <t>Fondo de desarrollo local de Tunjuelito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</si>
</sst>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quot;$&quot;\ * #,##0_-;\-&quot;$&quot;\ * #,##0_-;_-&quot;$&quot;\ * &quot;-&quot;_-;_-@_-"/>
    <numFmt numFmtId="165" formatCode="_(&quot;$ &quot;* #,##0_);_(&quot;$ &quot;* \(#,##0\);_(&quot;$ &quot;* \-_);_(@_)"/>
    <numFmt numFmtId="166" formatCode="_-&quot;$&quot;\ * #,##0_-;\-&quot;$&quot;\ * #,##0_-;_-&quot;$&quot;\ * &quot;-&quot;??_-;_-@_-"/>
    <numFmt numFmtId="167" formatCode="_-[$$-409]* #,##0_ ;_-[$$-409]* \-#,##0\ ;_-[$$-409]* &quot;-&quot;??_ ;_-@_ "/>
    <numFmt numFmtId="168" formatCode="_-[$$-240A]\ * #,##0_-;\-[$$-240A]\ * #,##0_-;_-[$$-240A]\ * &quot;-&quot;_-;_-@_-"/>
  </numFmts>
  <fonts count="16">
    <font>
      <sz val="11"/>
      <color theme="1"/>
      <name val="Calibri"/>
      <family val="2"/>
      <scheme val="minor"/>
    </font>
    <font>
      <sz val="11"/>
      <color theme="1"/>
      <name val="Calibri"/>
      <family val="2"/>
      <scheme val="minor"/>
    </font>
    <font>
      <b/>
      <sz val="10"/>
      <color theme="0"/>
      <name val="Arial"/>
      <family val="2"/>
    </font>
    <font>
      <b/>
      <i/>
      <sz val="10"/>
      <color indexed="8"/>
      <name val="Arial"/>
      <family val="2"/>
    </font>
    <font>
      <b/>
      <sz val="10"/>
      <color indexed="8"/>
      <name val="Arial"/>
      <family val="2"/>
    </font>
    <font>
      <sz val="10"/>
      <color theme="1"/>
      <name val="Arial"/>
      <family val="2"/>
    </font>
    <font>
      <sz val="10"/>
      <color indexed="8"/>
      <name val="Arial"/>
      <family val="2"/>
    </font>
    <font>
      <sz val="10"/>
      <name val="Arial"/>
      <family val="2"/>
    </font>
    <font>
      <sz val="12"/>
      <color theme="1"/>
      <name val="Calibri"/>
      <family val="2"/>
      <scheme val="minor"/>
    </font>
    <font>
      <sz val="10"/>
      <color rgb="FF000000"/>
      <name val="Arial"/>
    </font>
    <font>
      <b/>
      <sz val="10"/>
      <color rgb="FF000000"/>
      <name val="Arial"/>
    </font>
    <font>
      <b/>
      <sz val="11"/>
      <color theme="1"/>
      <name val="Calibri"/>
      <family val="2"/>
      <scheme val="minor"/>
    </font>
    <font>
      <b/>
      <sz val="12"/>
      <color indexed="8"/>
      <name val="Arial"/>
      <family val="2"/>
    </font>
    <font>
      <b/>
      <sz val="10"/>
      <color rgb="FF000000"/>
      <name val="Arial"/>
      <family val="2"/>
    </font>
    <font>
      <sz val="10"/>
      <color rgb="FF000000"/>
      <name val="Arial"/>
      <family val="2"/>
    </font>
    <font>
      <b/>
      <sz val="10"/>
      <color theme="1"/>
      <name val="Arial"/>
      <family val="2"/>
    </font>
  </fonts>
  <fills count="9">
    <fill>
      <patternFill patternType="none"/>
    </fill>
    <fill>
      <patternFill patternType="gray125"/>
    </fill>
    <fill>
      <patternFill patternType="solid">
        <fgColor theme="4" tint="-0.499984740745262"/>
        <bgColor indexed="41"/>
      </patternFill>
    </fill>
    <fill>
      <patternFill patternType="solid">
        <fgColor theme="8" tint="0.79998168889431442"/>
        <bgColor indexed="41"/>
      </patternFill>
    </fill>
    <fill>
      <patternFill patternType="solid">
        <fgColor theme="4" tint="-0.499984740745262"/>
        <bgColor indexed="64"/>
      </patternFill>
    </fill>
    <fill>
      <patternFill patternType="solid">
        <fgColor theme="0"/>
        <bgColor indexed="64"/>
      </patternFill>
    </fill>
    <fill>
      <patternFill patternType="solid">
        <fgColor rgb="FFFFFFFF"/>
        <bgColor indexed="64"/>
      </patternFill>
    </fill>
    <fill>
      <patternFill patternType="solid">
        <fgColor theme="4" tint="0.39997558519241921"/>
        <bgColor indexed="64"/>
      </patternFill>
    </fill>
    <fill>
      <patternFill patternType="solid">
        <fgColor theme="9" tint="0.59999389629810485"/>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style="thin">
        <color rgb="FF000000"/>
      </right>
      <top style="thin">
        <color rgb="FF000000"/>
      </top>
      <bottom style="thin">
        <color rgb="FF000000"/>
      </bottom>
      <diagonal/>
    </border>
    <border>
      <left/>
      <right style="medium">
        <color indexed="64"/>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s>
  <cellStyleXfs count="4">
    <xf numFmtId="0" fontId="0" fillId="0" borderId="0"/>
    <xf numFmtId="44" fontId="1" fillId="0" borderId="0" applyFont="0" applyFill="0" applyBorder="0" applyAlignment="0" applyProtection="0"/>
    <xf numFmtId="42" fontId="1" fillId="0" borderId="0" applyFont="0" applyFill="0" applyBorder="0" applyAlignment="0" applyProtection="0"/>
    <xf numFmtId="164" fontId="7" fillId="0" borderId="0" applyFill="0" applyBorder="0" applyAlignment="0" applyProtection="0"/>
  </cellStyleXfs>
  <cellXfs count="92">
    <xf numFmtId="0" fontId="0" fillId="0" borderId="0" xfId="0"/>
    <xf numFmtId="0" fontId="3" fillId="3" borderId="3"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5" borderId="4" xfId="0" applyFont="1" applyFill="1" applyBorder="1" applyAlignment="1">
      <alignment horizontal="center" vertical="center" wrapText="1"/>
    </xf>
    <xf numFmtId="165" fontId="6" fillId="0" borderId="4" xfId="0" applyNumberFormat="1" applyFont="1" applyBorder="1" applyAlignment="1">
      <alignment horizontal="center" vertical="center" wrapText="1"/>
    </xf>
    <xf numFmtId="164" fontId="0" fillId="5" borderId="4" xfId="3" applyFont="1" applyFill="1" applyBorder="1" applyAlignment="1">
      <alignment horizontal="center" vertical="center" wrapText="1"/>
    </xf>
    <xf numFmtId="164" fontId="0" fillId="0" borderId="4" xfId="3" applyFont="1" applyFill="1" applyBorder="1" applyAlignment="1">
      <alignment horizontal="center" vertical="center"/>
    </xf>
    <xf numFmtId="164" fontId="0" fillId="0" borderId="4" xfId="3" applyFont="1" applyBorder="1" applyAlignment="1">
      <alignment horizontal="center" vertical="center"/>
    </xf>
    <xf numFmtId="164" fontId="0" fillId="5" borderId="4" xfId="3" applyFont="1" applyFill="1" applyBorder="1" applyAlignment="1">
      <alignment horizontal="center" vertical="center"/>
    </xf>
    <xf numFmtId="164" fontId="0" fillId="5" borderId="12" xfId="3" applyFont="1" applyFill="1"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164" fontId="0" fillId="6" borderId="4" xfId="3" applyFont="1" applyFill="1" applyBorder="1" applyAlignment="1">
      <alignment horizontal="center" vertical="center" wrapText="1"/>
    </xf>
    <xf numFmtId="166" fontId="0" fillId="0" borderId="9" xfId="1" applyNumberFormat="1" applyFont="1" applyBorder="1" applyAlignment="1">
      <alignment vertical="center"/>
    </xf>
    <xf numFmtId="0" fontId="0" fillId="0" borderId="9" xfId="0" applyBorder="1" applyAlignment="1">
      <alignment horizontal="center" vertical="center" wrapText="1"/>
    </xf>
    <xf numFmtId="0" fontId="6" fillId="5" borderId="4" xfId="0" applyFont="1" applyFill="1" applyBorder="1" applyAlignment="1">
      <alignment horizontal="center" vertical="center" wrapText="1"/>
    </xf>
    <xf numFmtId="167" fontId="6" fillId="5" borderId="4" xfId="0" applyNumberFormat="1" applyFont="1" applyFill="1" applyBorder="1" applyAlignment="1">
      <alignment vertical="center" wrapText="1"/>
    </xf>
    <xf numFmtId="0" fontId="5" fillId="5" borderId="4" xfId="0" applyFont="1" applyFill="1" applyBorder="1" applyAlignment="1">
      <alignment horizontal="left" vertical="center" wrapText="1"/>
    </xf>
    <xf numFmtId="0" fontId="7" fillId="0" borderId="4" xfId="0" applyFont="1" applyBorder="1" applyAlignment="1">
      <alignment horizontal="left" vertical="center" wrapText="1"/>
    </xf>
    <xf numFmtId="164" fontId="8" fillId="6" borderId="4" xfId="3" applyFont="1" applyFill="1" applyBorder="1" applyAlignment="1">
      <alignment horizontal="center" vertical="center" wrapText="1"/>
    </xf>
    <xf numFmtId="164" fontId="8" fillId="0" borderId="4" xfId="3" applyFont="1" applyFill="1" applyBorder="1" applyAlignment="1">
      <alignment horizontal="center" vertical="center"/>
    </xf>
    <xf numFmtId="164" fontId="8" fillId="0" borderId="4" xfId="3" applyFont="1" applyBorder="1" applyAlignment="1">
      <alignment horizontal="center" vertical="center"/>
    </xf>
    <xf numFmtId="164" fontId="0" fillId="0" borderId="11" xfId="3"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8" xfId="0" applyFont="1" applyFill="1" applyBorder="1" applyAlignment="1">
      <alignment horizontal="center" vertical="center" wrapText="1"/>
    </xf>
    <xf numFmtId="42" fontId="0" fillId="0" borderId="11" xfId="2" applyFont="1" applyBorder="1" applyAlignment="1">
      <alignment horizontal="center" vertical="center" wrapText="1"/>
    </xf>
    <xf numFmtId="164" fontId="8" fillId="0" borderId="4" xfId="3" applyFont="1" applyFill="1" applyBorder="1" applyAlignment="1">
      <alignment horizontal="center" vertical="center" wrapText="1"/>
    </xf>
    <xf numFmtId="0" fontId="4" fillId="5" borderId="9" xfId="0" applyFont="1" applyFill="1" applyBorder="1" applyAlignment="1">
      <alignment horizontal="center" vertical="center" wrapText="1"/>
    </xf>
    <xf numFmtId="0" fontId="5" fillId="5" borderId="9" xfId="0" applyFont="1" applyFill="1" applyBorder="1" applyAlignment="1">
      <alignment horizontal="left" vertical="center" wrapText="1"/>
    </xf>
    <xf numFmtId="165" fontId="6" fillId="0" borderId="9" xfId="0" applyNumberFormat="1" applyFont="1" applyBorder="1" applyAlignment="1">
      <alignment horizontal="center" vertical="center" wrapText="1"/>
    </xf>
    <xf numFmtId="167" fontId="6" fillId="5" borderId="9" xfId="0" applyNumberFormat="1" applyFont="1" applyFill="1" applyBorder="1" applyAlignment="1">
      <alignment vertical="center" wrapText="1"/>
    </xf>
    <xf numFmtId="164" fontId="0" fillId="0" borderId="9" xfId="3" applyFont="1" applyFill="1" applyBorder="1" applyAlignment="1">
      <alignment horizontal="center" vertical="center"/>
    </xf>
    <xf numFmtId="164" fontId="0" fillId="0" borderId="9" xfId="3" applyFont="1" applyBorder="1" applyAlignment="1">
      <alignment horizontal="center" vertical="center"/>
    </xf>
    <xf numFmtId="164" fontId="0" fillId="0" borderId="9" xfId="3" applyFont="1" applyBorder="1" applyAlignment="1">
      <alignment horizontal="center" vertical="center" wrapText="1"/>
    </xf>
    <xf numFmtId="164" fontId="0" fillId="5" borderId="9" xfId="3" applyFont="1" applyFill="1" applyBorder="1" applyAlignment="1">
      <alignment horizontal="center" vertical="center"/>
    </xf>
    <xf numFmtId="0" fontId="4" fillId="5" borderId="16" xfId="0" applyFont="1" applyFill="1" applyBorder="1" applyAlignment="1">
      <alignment horizontal="center" vertical="center" wrapText="1"/>
    </xf>
    <xf numFmtId="0" fontId="5" fillId="5" borderId="16" xfId="0" applyFont="1" applyFill="1" applyBorder="1" applyAlignment="1">
      <alignment horizontal="left" vertical="center" wrapText="1"/>
    </xf>
    <xf numFmtId="165" fontId="6" fillId="0" borderId="16" xfId="0" applyNumberFormat="1" applyFont="1" applyBorder="1" applyAlignment="1">
      <alignment horizontal="center" vertical="center" wrapText="1"/>
    </xf>
    <xf numFmtId="167" fontId="6" fillId="5" borderId="16" xfId="0" applyNumberFormat="1" applyFont="1" applyFill="1" applyBorder="1" applyAlignment="1">
      <alignment vertical="center" wrapText="1"/>
    </xf>
    <xf numFmtId="0" fontId="0" fillId="0" borderId="17" xfId="0" applyBorder="1" applyAlignment="1">
      <alignment horizontal="center" vertical="center" wrapText="1"/>
    </xf>
    <xf numFmtId="164" fontId="0" fillId="0" borderId="16" xfId="3" applyFont="1" applyFill="1" applyBorder="1" applyAlignment="1">
      <alignment horizontal="center" vertical="center"/>
    </xf>
    <xf numFmtId="164" fontId="0" fillId="0" borderId="16" xfId="3" applyFont="1" applyBorder="1" applyAlignment="1">
      <alignment horizontal="center" vertical="center"/>
    </xf>
    <xf numFmtId="164" fontId="0" fillId="0" borderId="18" xfId="3" applyFont="1" applyBorder="1" applyAlignment="1">
      <alignment horizontal="center" vertical="center" wrapText="1"/>
    </xf>
    <xf numFmtId="164" fontId="0" fillId="5" borderId="19" xfId="3" applyFont="1" applyFill="1" applyBorder="1" applyAlignment="1">
      <alignment horizontal="center" vertical="center"/>
    </xf>
    <xf numFmtId="164" fontId="0" fillId="5" borderId="20" xfId="3" applyFont="1" applyFill="1" applyBorder="1" applyAlignment="1">
      <alignment horizontal="center" vertical="center"/>
    </xf>
    <xf numFmtId="0" fontId="0" fillId="0" borderId="21" xfId="0" applyBorder="1" applyAlignment="1">
      <alignment horizontal="center" vertical="center"/>
    </xf>
    <xf numFmtId="0" fontId="0" fillId="0" borderId="14" xfId="0" applyBorder="1" applyAlignment="1">
      <alignment horizontal="center" vertical="center"/>
    </xf>
    <xf numFmtId="164" fontId="0" fillId="5" borderId="22" xfId="3" applyFont="1" applyFill="1" applyBorder="1" applyAlignment="1">
      <alignment horizontal="center" vertical="center"/>
    </xf>
    <xf numFmtId="164" fontId="0" fillId="0" borderId="0" xfId="0" applyNumberFormat="1"/>
    <xf numFmtId="168" fontId="0" fillId="0" borderId="0" xfId="0" applyNumberFormat="1"/>
    <xf numFmtId="0" fontId="4" fillId="5" borderId="17" xfId="0" applyFont="1" applyFill="1" applyBorder="1" applyAlignment="1">
      <alignment horizontal="center" vertical="center" wrapText="1"/>
    </xf>
    <xf numFmtId="0" fontId="5" fillId="5" borderId="17" xfId="0" applyFont="1" applyFill="1" applyBorder="1" applyAlignment="1">
      <alignment horizontal="left" vertical="center" wrapText="1"/>
    </xf>
    <xf numFmtId="167" fontId="6" fillId="5" borderId="17" xfId="0" applyNumberFormat="1" applyFont="1" applyFill="1" applyBorder="1" applyAlignment="1">
      <alignment vertical="center" wrapText="1"/>
    </xf>
    <xf numFmtId="164" fontId="0" fillId="0" borderId="17" xfId="3" applyFont="1" applyFill="1" applyBorder="1" applyAlignment="1">
      <alignment horizontal="center" vertical="center"/>
    </xf>
    <xf numFmtId="164" fontId="0" fillId="0" borderId="17" xfId="3" applyFont="1" applyBorder="1" applyAlignment="1">
      <alignment horizontal="center" vertical="center"/>
    </xf>
    <xf numFmtId="164" fontId="0" fillId="0" borderId="17" xfId="3" applyFont="1" applyBorder="1" applyAlignment="1">
      <alignment horizontal="center" vertical="center" wrapText="1"/>
    </xf>
    <xf numFmtId="164" fontId="0" fillId="5" borderId="17" xfId="3" applyFont="1" applyFill="1" applyBorder="1" applyAlignment="1">
      <alignment horizontal="center" vertical="center"/>
    </xf>
    <xf numFmtId="0" fontId="0" fillId="0" borderId="23" xfId="0" applyBorder="1" applyAlignment="1">
      <alignment horizontal="center" vertical="center"/>
    </xf>
    <xf numFmtId="164" fontId="0" fillId="0" borderId="16" xfId="0" applyNumberFormat="1" applyBorder="1" applyAlignment="1">
      <alignment horizontal="center" vertical="center"/>
    </xf>
    <xf numFmtId="0" fontId="4" fillId="5" borderId="11"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5" fillId="5" borderId="22" xfId="0" applyFont="1" applyFill="1" applyBorder="1" applyAlignment="1">
      <alignment horizontal="left" vertical="center" wrapText="1"/>
    </xf>
    <xf numFmtId="165" fontId="6" fillId="0" borderId="22" xfId="0" applyNumberFormat="1" applyFont="1" applyBorder="1" applyAlignment="1">
      <alignment horizontal="center" vertical="center" wrapText="1"/>
    </xf>
    <xf numFmtId="167" fontId="6" fillId="5" borderId="22" xfId="0" applyNumberFormat="1" applyFont="1" applyFill="1" applyBorder="1" applyAlignment="1">
      <alignment vertical="center" wrapText="1"/>
    </xf>
    <xf numFmtId="0" fontId="0" fillId="0" borderId="22" xfId="0" applyBorder="1" applyAlignment="1">
      <alignment horizontal="center" vertical="center" wrapText="1"/>
    </xf>
    <xf numFmtId="164" fontId="0" fillId="0" borderId="22" xfId="3" applyFont="1" applyFill="1" applyBorder="1" applyAlignment="1">
      <alignment horizontal="center" vertical="center"/>
    </xf>
    <xf numFmtId="164" fontId="0" fillId="0" borderId="22" xfId="3" applyFont="1" applyBorder="1" applyAlignment="1">
      <alignment horizontal="center" vertical="center"/>
    </xf>
    <xf numFmtId="164" fontId="0" fillId="0" borderId="22" xfId="3" applyFont="1" applyBorder="1" applyAlignment="1">
      <alignment horizontal="center" vertical="center" wrapText="1"/>
    </xf>
    <xf numFmtId="0" fontId="0" fillId="0" borderId="22" xfId="0" applyBorder="1" applyAlignment="1">
      <alignment horizontal="center" vertical="center"/>
    </xf>
    <xf numFmtId="164" fontId="0" fillId="0" borderId="11" xfId="0" applyNumberFormat="1" applyBorder="1" applyAlignment="1">
      <alignment horizontal="center" vertical="center"/>
    </xf>
    <xf numFmtId="0" fontId="0" fillId="0" borderId="17" xfId="0" applyBorder="1" applyAlignment="1">
      <alignment horizontal="center" vertical="center"/>
    </xf>
    <xf numFmtId="164" fontId="11" fillId="8" borderId="4" xfId="0" applyNumberFormat="1" applyFont="1" applyFill="1" applyBorder="1"/>
    <xf numFmtId="0" fontId="14" fillId="5" borderId="9" xfId="0" applyFont="1" applyFill="1" applyBorder="1" applyAlignment="1">
      <alignment horizontal="left" vertical="center" wrapText="1"/>
    </xf>
    <xf numFmtId="0" fontId="12" fillId="7" borderId="4" xfId="0" applyFont="1" applyFill="1" applyBorder="1" applyAlignment="1">
      <alignment horizontal="center" vertical="center" wrapText="1"/>
    </xf>
    <xf numFmtId="0" fontId="11" fillId="8" borderId="4" xfId="0" applyFont="1" applyFill="1" applyBorder="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164" fontId="2" fillId="4" borderId="13" xfId="0" applyNumberFormat="1" applyFont="1" applyFill="1" applyBorder="1" applyAlignment="1">
      <alignment horizontal="center" vertical="center" wrapText="1"/>
    </xf>
    <xf numFmtId="164" fontId="2" fillId="4" borderId="15" xfId="0" applyNumberFormat="1" applyFont="1" applyFill="1" applyBorder="1" applyAlignment="1">
      <alignment horizontal="center" vertical="center" wrapText="1"/>
    </xf>
    <xf numFmtId="164" fontId="2" fillId="4" borderId="10" xfId="0"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6" xfId="0" applyFont="1" applyFill="1" applyBorder="1" applyAlignment="1">
      <alignment horizontal="center" vertical="center" wrapText="1"/>
    </xf>
    <xf numFmtId="0" fontId="2" fillId="4" borderId="4" xfId="0" applyFont="1" applyFill="1" applyBorder="1" applyAlignment="1">
      <alignment horizontal="center" vertical="center" wrapText="1"/>
    </xf>
  </cellXfs>
  <cellStyles count="4">
    <cellStyle name="Moneda" xfId="1" builtinId="4"/>
    <cellStyle name="Moneda [0]" xfId="2" builtinId="7"/>
    <cellStyle name="Moneda [0] 10 2" xfId="3" xr:uid="{6AA792FB-3C44-4FAE-8367-A6B7BD2A1FA4}"/>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32</xdr:row>
      <xdr:rowOff>0</xdr:rowOff>
    </xdr:from>
    <xdr:to>
      <xdr:col>2</xdr:col>
      <xdr:colOff>1790700</xdr:colOff>
      <xdr:row>36</xdr:row>
      <xdr:rowOff>114300</xdr:rowOff>
    </xdr:to>
    <xdr:pic>
      <xdr:nvPicPr>
        <xdr:cNvPr id="2" name="Imagen 1">
          <a:extLst>
            <a:ext uri="{FF2B5EF4-FFF2-40B4-BE49-F238E27FC236}">
              <a16:creationId xmlns:a16="http://schemas.microsoft.com/office/drawing/2014/main" id="{FB5413BA-A4F8-9EAA-1379-C209C9313403}"/>
            </a:ext>
          </a:extLst>
        </xdr:cNvPr>
        <xdr:cNvPicPr>
          <a:picLocks noChangeAspect="1"/>
        </xdr:cNvPicPr>
      </xdr:nvPicPr>
      <xdr:blipFill>
        <a:blip xmlns:r="http://schemas.openxmlformats.org/officeDocument/2006/relationships" r:embed="rId1"/>
        <a:stretch>
          <a:fillRect/>
        </a:stretch>
      </xdr:blipFill>
      <xdr:spPr>
        <a:xfrm>
          <a:off x="1085850" y="14649450"/>
          <a:ext cx="1790700" cy="8763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tabSelected="1" workbookViewId="0">
      <selection activeCell="C30" sqref="C30"/>
    </sheetView>
  </sheetViews>
  <sheetFormatPr defaultColWidth="9.140625" defaultRowHeight="15"/>
  <cols>
    <col min="1" max="1" width="7.140625" customWidth="1"/>
    <col min="2" max="2" width="0" hidden="1" customWidth="1"/>
    <col min="3" max="3" width="58.28515625" customWidth="1"/>
    <col min="4" max="4" width="9.140625" customWidth="1"/>
    <col min="5" max="5" width="26.42578125" customWidth="1"/>
    <col min="6" max="6" width="17" customWidth="1"/>
    <col min="7" max="7" width="25.85546875" customWidth="1"/>
    <col min="8" max="8" width="19.7109375" customWidth="1"/>
    <col min="9" max="9" width="27.7109375" customWidth="1"/>
    <col min="10" max="10" width="15.42578125" customWidth="1"/>
    <col min="11" max="11" width="19.7109375" customWidth="1"/>
    <col min="12" max="12" width="17.140625" customWidth="1"/>
    <col min="13" max="13" width="12" customWidth="1"/>
    <col min="14" max="14" width="19.85546875" customWidth="1"/>
  </cols>
  <sheetData>
    <row r="1" spans="1:14" ht="24" customHeight="1">
      <c r="A1" s="79" t="s">
        <v>0</v>
      </c>
      <c r="B1" s="80"/>
      <c r="C1" s="80"/>
      <c r="D1" s="81"/>
      <c r="E1" s="1" t="s">
        <v>1</v>
      </c>
      <c r="F1" s="1"/>
      <c r="G1" s="1" t="s">
        <v>2</v>
      </c>
      <c r="H1" s="1"/>
      <c r="I1" s="28" t="s">
        <v>3</v>
      </c>
      <c r="J1" s="27"/>
      <c r="K1" s="85" t="s">
        <v>4</v>
      </c>
      <c r="L1" s="88" t="s">
        <v>5</v>
      </c>
      <c r="M1" s="91" t="s">
        <v>6</v>
      </c>
      <c r="N1" s="91" t="s">
        <v>7</v>
      </c>
    </row>
    <row r="2" spans="1:14" ht="25.5">
      <c r="A2" s="82"/>
      <c r="B2" s="83"/>
      <c r="C2" s="83"/>
      <c r="D2" s="84"/>
      <c r="E2" s="2"/>
      <c r="F2" s="2" t="s">
        <v>8</v>
      </c>
      <c r="G2" s="2"/>
      <c r="H2" s="2" t="s">
        <v>9</v>
      </c>
      <c r="I2" s="5"/>
      <c r="J2" s="6" t="s">
        <v>10</v>
      </c>
      <c r="K2" s="86"/>
      <c r="L2" s="89"/>
      <c r="M2" s="91"/>
      <c r="N2" s="91"/>
    </row>
    <row r="3" spans="1:14" ht="20.25" customHeight="1">
      <c r="A3" s="3" t="s">
        <v>11</v>
      </c>
      <c r="B3" s="4" t="s">
        <v>12</v>
      </c>
      <c r="C3" s="4" t="s">
        <v>13</v>
      </c>
      <c r="D3" s="4" t="s">
        <v>14</v>
      </c>
      <c r="E3" s="2" t="s">
        <v>15</v>
      </c>
      <c r="F3" s="2"/>
      <c r="G3" s="2" t="s">
        <v>15</v>
      </c>
      <c r="H3" s="2"/>
      <c r="I3" s="5" t="s">
        <v>15</v>
      </c>
      <c r="J3" s="6"/>
      <c r="K3" s="87"/>
      <c r="L3" s="90"/>
      <c r="M3" s="91"/>
      <c r="N3" s="91"/>
    </row>
    <row r="4" spans="1:14" ht="50.25" customHeight="1">
      <c r="A4" s="7">
        <v>1</v>
      </c>
      <c r="B4" s="7"/>
      <c r="C4" s="21" t="s">
        <v>16</v>
      </c>
      <c r="D4" s="8" t="s">
        <v>17</v>
      </c>
      <c r="E4" s="20">
        <v>17850</v>
      </c>
      <c r="F4" s="19" t="s">
        <v>18</v>
      </c>
      <c r="G4" s="20">
        <v>11900</v>
      </c>
      <c r="H4" s="19" t="s">
        <v>19</v>
      </c>
      <c r="I4" s="20">
        <v>28560</v>
      </c>
      <c r="J4" s="29" t="s">
        <v>20</v>
      </c>
      <c r="K4" s="12">
        <f t="shared" ref="K4:K23" si="0">IFERROR(AVERAGE($E4:$I4),0)</f>
        <v>19436.666666666668</v>
      </c>
      <c r="L4" s="13">
        <f>STDEVA(E4:I4)</f>
        <v>12205.479097520098</v>
      </c>
      <c r="M4" s="14">
        <v>18</v>
      </c>
      <c r="N4" s="15">
        <f>K4*M4</f>
        <v>349860</v>
      </c>
    </row>
    <row r="5" spans="1:14" ht="50.25" customHeight="1">
      <c r="A5" s="7">
        <v>2</v>
      </c>
      <c r="B5" s="7"/>
      <c r="C5" s="21" t="s">
        <v>21</v>
      </c>
      <c r="D5" s="8" t="s">
        <v>17</v>
      </c>
      <c r="E5" s="20">
        <v>134470</v>
      </c>
      <c r="F5" s="19" t="s">
        <v>22</v>
      </c>
      <c r="G5" s="20">
        <v>130900</v>
      </c>
      <c r="H5" s="19" t="s">
        <v>23</v>
      </c>
      <c r="I5" s="11">
        <v>148750</v>
      </c>
      <c r="J5" s="26" t="s">
        <v>24</v>
      </c>
      <c r="K5" s="12">
        <f t="shared" si="0"/>
        <v>138040</v>
      </c>
      <c r="L5" s="13">
        <f t="shared" ref="L5:L27" si="1">STDEVA(E5:I5)</f>
        <v>75902.039695913307</v>
      </c>
      <c r="M5" s="14">
        <v>2</v>
      </c>
      <c r="N5" s="15">
        <f t="shared" ref="N5:N30" si="2">K5*M5</f>
        <v>276080</v>
      </c>
    </row>
    <row r="6" spans="1:14" ht="50.25" customHeight="1">
      <c r="A6" s="7">
        <v>3</v>
      </c>
      <c r="B6" s="7"/>
      <c r="C6" s="21" t="s">
        <v>25</v>
      </c>
      <c r="D6" s="8" t="s">
        <v>17</v>
      </c>
      <c r="E6" s="23">
        <v>133875</v>
      </c>
      <c r="F6" s="26" t="s">
        <v>24</v>
      </c>
      <c r="G6" s="24">
        <v>65450</v>
      </c>
      <c r="H6" s="30" t="s">
        <v>26</v>
      </c>
      <c r="I6" s="25">
        <v>90000</v>
      </c>
      <c r="J6" s="26" t="s">
        <v>27</v>
      </c>
      <c r="K6" s="12">
        <f t="shared" si="0"/>
        <v>96441.666666666672</v>
      </c>
      <c r="L6" s="13">
        <f t="shared" si="1"/>
        <v>58233.21002658191</v>
      </c>
      <c r="M6" s="14">
        <v>48</v>
      </c>
      <c r="N6" s="15">
        <f t="shared" si="2"/>
        <v>4629200</v>
      </c>
    </row>
    <row r="7" spans="1:14" ht="50.25" customHeight="1">
      <c r="A7" s="7">
        <v>4</v>
      </c>
      <c r="B7" s="7"/>
      <c r="C7" s="21" t="s">
        <v>28</v>
      </c>
      <c r="D7" s="8" t="s">
        <v>17</v>
      </c>
      <c r="E7" s="24">
        <v>140456</v>
      </c>
      <c r="F7" s="24"/>
      <c r="G7" s="24">
        <v>111563</v>
      </c>
      <c r="H7" s="30" t="s">
        <v>24</v>
      </c>
      <c r="I7" s="24">
        <v>100000</v>
      </c>
      <c r="J7" s="26" t="s">
        <v>27</v>
      </c>
      <c r="K7" s="12">
        <f t="shared" si="0"/>
        <v>117339.66666666667</v>
      </c>
      <c r="L7" s="13">
        <f t="shared" si="1"/>
        <v>61086.951183674784</v>
      </c>
      <c r="M7" s="14">
        <v>64</v>
      </c>
      <c r="N7" s="15">
        <f t="shared" si="2"/>
        <v>7509738.666666667</v>
      </c>
    </row>
    <row r="8" spans="1:14" ht="50.25" customHeight="1">
      <c r="A8" s="7">
        <v>5</v>
      </c>
      <c r="B8" s="7"/>
      <c r="C8" s="21" t="s">
        <v>29</v>
      </c>
      <c r="D8" s="8" t="s">
        <v>17</v>
      </c>
      <c r="E8" s="24">
        <v>142880</v>
      </c>
      <c r="F8" s="24"/>
      <c r="G8" s="24">
        <v>141313</v>
      </c>
      <c r="H8" s="30" t="s">
        <v>24</v>
      </c>
      <c r="I8" s="24">
        <v>95000</v>
      </c>
      <c r="J8" s="26" t="s">
        <v>27</v>
      </c>
      <c r="K8" s="12">
        <f t="shared" si="0"/>
        <v>126397.66666666667</v>
      </c>
      <c r="L8" s="13">
        <f t="shared" si="1"/>
        <v>66988.122222649792</v>
      </c>
      <c r="M8" s="14">
        <v>14</v>
      </c>
      <c r="N8" s="15">
        <f t="shared" si="2"/>
        <v>1769567.3333333335</v>
      </c>
    </row>
    <row r="9" spans="1:14" ht="103.5" customHeight="1">
      <c r="A9" s="7">
        <v>6</v>
      </c>
      <c r="B9" s="7"/>
      <c r="C9" s="21" t="s">
        <v>30</v>
      </c>
      <c r="D9" s="8" t="s">
        <v>17</v>
      </c>
      <c r="E9" s="17">
        <v>119000</v>
      </c>
      <c r="F9" s="18" t="s">
        <v>31</v>
      </c>
      <c r="G9" s="10">
        <v>113050</v>
      </c>
      <c r="H9" s="10" t="s">
        <v>32</v>
      </c>
      <c r="I9" s="11">
        <v>226100</v>
      </c>
      <c r="J9" s="26" t="s">
        <v>33</v>
      </c>
      <c r="K9" s="12">
        <f t="shared" si="0"/>
        <v>152716.66666666666</v>
      </c>
      <c r="L9" s="13">
        <f t="shared" si="1"/>
        <v>94976.612910758195</v>
      </c>
      <c r="M9" s="14">
        <v>106</v>
      </c>
      <c r="N9" s="15">
        <f t="shared" si="2"/>
        <v>16187966.666666666</v>
      </c>
    </row>
    <row r="10" spans="1:14" ht="82.5" customHeight="1">
      <c r="A10" s="7">
        <v>7</v>
      </c>
      <c r="B10" s="7"/>
      <c r="C10" s="21" t="s">
        <v>34</v>
      </c>
      <c r="D10" s="8" t="s">
        <v>17</v>
      </c>
      <c r="E10" s="9">
        <v>65450</v>
      </c>
      <c r="F10" s="18" t="s">
        <v>31</v>
      </c>
      <c r="G10" s="10">
        <v>47600</v>
      </c>
      <c r="H10" s="10" t="s">
        <v>32</v>
      </c>
      <c r="I10" s="11">
        <v>77350</v>
      </c>
      <c r="J10" s="26" t="s">
        <v>33</v>
      </c>
      <c r="K10" s="12">
        <f t="shared" si="0"/>
        <v>63466.666666666664</v>
      </c>
      <c r="L10" s="13">
        <f t="shared" si="1"/>
        <v>36338.866933353878</v>
      </c>
      <c r="M10" s="14">
        <v>180</v>
      </c>
      <c r="N10" s="15">
        <f t="shared" si="2"/>
        <v>11424000</v>
      </c>
    </row>
    <row r="11" spans="1:14" ht="50.25" customHeight="1">
      <c r="A11" s="7">
        <v>8</v>
      </c>
      <c r="B11" s="7"/>
      <c r="C11" s="21" t="s">
        <v>35</v>
      </c>
      <c r="D11" s="8" t="s">
        <v>17</v>
      </c>
      <c r="E11" s="16">
        <v>105000</v>
      </c>
      <c r="F11" s="18" t="s">
        <v>31</v>
      </c>
      <c r="G11" s="10">
        <v>119000</v>
      </c>
      <c r="H11" s="10" t="s">
        <v>32</v>
      </c>
      <c r="I11" s="11">
        <v>130000</v>
      </c>
      <c r="J11" s="26" t="s">
        <v>36</v>
      </c>
      <c r="K11" s="12">
        <f t="shared" si="0"/>
        <v>118000</v>
      </c>
      <c r="L11" s="13">
        <f t="shared" si="1"/>
        <v>65235.726408157672</v>
      </c>
      <c r="M11" s="14">
        <v>15</v>
      </c>
      <c r="N11" s="15">
        <f t="shared" si="2"/>
        <v>1770000</v>
      </c>
    </row>
    <row r="12" spans="1:14" ht="50.25" customHeight="1">
      <c r="A12" s="7">
        <v>9</v>
      </c>
      <c r="B12" s="7"/>
      <c r="C12" s="21" t="s">
        <v>37</v>
      </c>
      <c r="D12" s="8" t="s">
        <v>17</v>
      </c>
      <c r="E12" s="16">
        <v>85000</v>
      </c>
      <c r="F12" s="18" t="s">
        <v>31</v>
      </c>
      <c r="G12" s="10">
        <v>95200</v>
      </c>
      <c r="H12" s="10" t="s">
        <v>32</v>
      </c>
      <c r="I12" s="11">
        <v>120000</v>
      </c>
      <c r="J12" s="26" t="s">
        <v>36</v>
      </c>
      <c r="K12" s="12">
        <f t="shared" si="0"/>
        <v>100066.66666666667</v>
      </c>
      <c r="L12" s="13">
        <f t="shared" si="1"/>
        <v>56267.290675844699</v>
      </c>
      <c r="M12" s="14">
        <v>15</v>
      </c>
      <c r="N12" s="15">
        <f t="shared" si="2"/>
        <v>1501000</v>
      </c>
    </row>
    <row r="13" spans="1:14" ht="50.25" customHeight="1">
      <c r="A13" s="7">
        <v>10</v>
      </c>
      <c r="B13" s="7"/>
      <c r="C13" s="21" t="s">
        <v>38</v>
      </c>
      <c r="D13" s="8" t="s">
        <v>17</v>
      </c>
      <c r="E13" s="16">
        <v>75000</v>
      </c>
      <c r="F13" s="18" t="s">
        <v>31</v>
      </c>
      <c r="G13" s="10">
        <v>41650</v>
      </c>
      <c r="H13" s="10" t="s">
        <v>32</v>
      </c>
      <c r="I13" s="11">
        <v>120000</v>
      </c>
      <c r="J13" s="26" t="s">
        <v>36</v>
      </c>
      <c r="K13" s="12">
        <f t="shared" si="0"/>
        <v>78883.333333333328</v>
      </c>
      <c r="L13" s="13">
        <f t="shared" si="1"/>
        <v>51378.687215614998</v>
      </c>
      <c r="M13" s="14">
        <v>15</v>
      </c>
      <c r="N13" s="15">
        <f t="shared" si="2"/>
        <v>1183250</v>
      </c>
    </row>
    <row r="14" spans="1:14" ht="50.25" customHeight="1">
      <c r="A14" s="7">
        <v>11</v>
      </c>
      <c r="B14" s="7"/>
      <c r="C14" s="21" t="s">
        <v>39</v>
      </c>
      <c r="D14" s="8" t="s">
        <v>17</v>
      </c>
      <c r="E14" s="17">
        <v>17850</v>
      </c>
      <c r="F14" s="18" t="s">
        <v>31</v>
      </c>
      <c r="G14" s="10">
        <v>12000</v>
      </c>
      <c r="H14" s="26" t="s">
        <v>27</v>
      </c>
      <c r="I14" s="11">
        <v>13888</v>
      </c>
      <c r="J14" s="26" t="s">
        <v>24</v>
      </c>
      <c r="K14" s="12">
        <f t="shared" si="0"/>
        <v>14579.333333333334</v>
      </c>
      <c r="L14" s="13">
        <f t="shared" si="1"/>
        <v>8259.7898762619861</v>
      </c>
      <c r="M14" s="14">
        <v>345</v>
      </c>
      <c r="N14" s="15">
        <f t="shared" si="2"/>
        <v>5029870</v>
      </c>
    </row>
    <row r="15" spans="1:14" ht="30">
      <c r="A15" s="7">
        <v>12</v>
      </c>
      <c r="B15" s="7"/>
      <c r="C15" s="21" t="s">
        <v>40</v>
      </c>
      <c r="D15" s="8" t="s">
        <v>17</v>
      </c>
      <c r="E15" s="9">
        <v>595000</v>
      </c>
      <c r="F15" s="16" t="s">
        <v>41</v>
      </c>
      <c r="G15" s="10">
        <v>595000</v>
      </c>
      <c r="H15" s="10" t="s">
        <v>42</v>
      </c>
      <c r="I15" s="11"/>
      <c r="J15" s="26"/>
      <c r="K15" s="12">
        <f>IFERROR(AVERAGE($E15:$I15),0)</f>
        <v>595000</v>
      </c>
      <c r="L15" s="13">
        <f t="shared" si="1"/>
        <v>343523.41016782733</v>
      </c>
      <c r="M15" s="14">
        <v>1</v>
      </c>
      <c r="N15" s="15">
        <f t="shared" si="2"/>
        <v>595000</v>
      </c>
    </row>
    <row r="16" spans="1:14" ht="30">
      <c r="A16" s="7">
        <v>13</v>
      </c>
      <c r="B16" s="7"/>
      <c r="C16" s="21" t="s">
        <v>43</v>
      </c>
      <c r="D16" s="8" t="s">
        <v>17</v>
      </c>
      <c r="E16" s="16">
        <v>47600</v>
      </c>
      <c r="F16" s="16" t="s">
        <v>41</v>
      </c>
      <c r="G16" s="10">
        <v>95200</v>
      </c>
      <c r="H16" s="10" t="s">
        <v>42</v>
      </c>
      <c r="I16" s="11"/>
      <c r="J16" s="26"/>
      <c r="K16" s="12">
        <f t="shared" si="0"/>
        <v>71400</v>
      </c>
      <c r="L16" s="13">
        <f t="shared" si="1"/>
        <v>45573.530329201698</v>
      </c>
      <c r="M16" s="14">
        <v>5</v>
      </c>
      <c r="N16" s="15">
        <f t="shared" si="2"/>
        <v>357000</v>
      </c>
    </row>
    <row r="17" spans="1:14" ht="45">
      <c r="A17" s="7">
        <v>14</v>
      </c>
      <c r="B17" s="7"/>
      <c r="C17" s="21" t="s">
        <v>44</v>
      </c>
      <c r="D17" s="8" t="s">
        <v>17</v>
      </c>
      <c r="E17" s="16">
        <v>29750</v>
      </c>
      <c r="F17" s="18" t="s">
        <v>31</v>
      </c>
      <c r="G17" s="10">
        <v>41650</v>
      </c>
      <c r="H17" s="10" t="s">
        <v>32</v>
      </c>
      <c r="I17" s="11">
        <v>59500</v>
      </c>
      <c r="J17" s="26" t="s">
        <v>33</v>
      </c>
      <c r="K17" s="12">
        <f t="shared" si="0"/>
        <v>43633.333333333336</v>
      </c>
      <c r="L17" s="13">
        <f t="shared" si="1"/>
        <v>26139.400337421666</v>
      </c>
      <c r="M17" s="14">
        <v>32</v>
      </c>
      <c r="N17" s="15">
        <f t="shared" si="2"/>
        <v>1396266.6666666667</v>
      </c>
    </row>
    <row r="18" spans="1:14" ht="47.25" customHeight="1">
      <c r="A18" s="7">
        <v>15</v>
      </c>
      <c r="B18" s="7"/>
      <c r="C18" s="21" t="s">
        <v>45</v>
      </c>
      <c r="D18" s="8" t="s">
        <v>17</v>
      </c>
      <c r="E18" s="16">
        <v>14280</v>
      </c>
      <c r="F18" s="18" t="s">
        <v>31</v>
      </c>
      <c r="G18" s="10">
        <v>21420</v>
      </c>
      <c r="H18" s="10" t="s">
        <v>32</v>
      </c>
      <c r="I18" s="11">
        <v>19040</v>
      </c>
      <c r="J18" s="26" t="s">
        <v>33</v>
      </c>
      <c r="K18" s="12">
        <f t="shared" si="0"/>
        <v>18246.666666666668</v>
      </c>
      <c r="L18" s="13">
        <f t="shared" si="1"/>
        <v>10319.434093011108</v>
      </c>
      <c r="M18" s="14">
        <v>30</v>
      </c>
      <c r="N18" s="15">
        <f t="shared" si="2"/>
        <v>547400</v>
      </c>
    </row>
    <row r="19" spans="1:14" ht="30">
      <c r="A19" s="7">
        <v>16</v>
      </c>
      <c r="B19" s="7"/>
      <c r="C19" s="21" t="s">
        <v>46</v>
      </c>
      <c r="D19" s="8" t="s">
        <v>17</v>
      </c>
      <c r="E19" s="16">
        <v>595000</v>
      </c>
      <c r="F19" s="16" t="s">
        <v>41</v>
      </c>
      <c r="G19" s="10">
        <v>595000</v>
      </c>
      <c r="H19" s="10" t="s">
        <v>42</v>
      </c>
      <c r="I19" s="11"/>
      <c r="J19" s="26"/>
      <c r="K19" s="12">
        <f t="shared" si="0"/>
        <v>595000</v>
      </c>
      <c r="L19" s="13">
        <f t="shared" si="1"/>
        <v>343523.41016782733</v>
      </c>
      <c r="M19" s="14">
        <v>1</v>
      </c>
      <c r="N19" s="15">
        <f t="shared" si="2"/>
        <v>595000</v>
      </c>
    </row>
    <row r="20" spans="1:14" ht="50.25" customHeight="1">
      <c r="A20" s="7">
        <v>17</v>
      </c>
      <c r="B20" s="7"/>
      <c r="C20" s="21" t="s">
        <v>47</v>
      </c>
      <c r="D20" s="8" t="s">
        <v>17</v>
      </c>
      <c r="E20" s="17">
        <v>47600</v>
      </c>
      <c r="F20" s="16" t="s">
        <v>41</v>
      </c>
      <c r="G20" s="10">
        <v>95200</v>
      </c>
      <c r="H20" s="10" t="s">
        <v>42</v>
      </c>
      <c r="I20" s="11"/>
      <c r="J20" s="26"/>
      <c r="K20" s="12">
        <f t="shared" si="0"/>
        <v>71400</v>
      </c>
      <c r="L20" s="13">
        <f t="shared" si="1"/>
        <v>45573.530329201698</v>
      </c>
      <c r="M20" s="14">
        <v>6</v>
      </c>
      <c r="N20" s="15">
        <f t="shared" si="2"/>
        <v>428400</v>
      </c>
    </row>
    <row r="21" spans="1:14" ht="50.25" customHeight="1">
      <c r="A21" s="7">
        <v>18</v>
      </c>
      <c r="B21" s="7"/>
      <c r="C21" s="22" t="s">
        <v>48</v>
      </c>
      <c r="D21" s="8" t="s">
        <v>17</v>
      </c>
      <c r="E21" s="9">
        <v>119000</v>
      </c>
      <c r="F21" s="18" t="s">
        <v>31</v>
      </c>
      <c r="G21" s="10">
        <v>101150</v>
      </c>
      <c r="H21" s="10" t="s">
        <v>32</v>
      </c>
      <c r="I21" s="11">
        <v>178500</v>
      </c>
      <c r="J21" s="26" t="s">
        <v>33</v>
      </c>
      <c r="K21" s="12">
        <f t="shared" si="0"/>
        <v>132883.33333333334</v>
      </c>
      <c r="L21" s="13">
        <f t="shared" si="1"/>
        <v>78214.781211737718</v>
      </c>
      <c r="M21" s="14">
        <v>1</v>
      </c>
      <c r="N21" s="15">
        <f t="shared" si="2"/>
        <v>132883.33333333334</v>
      </c>
    </row>
    <row r="22" spans="1:14" ht="50.25" customHeight="1">
      <c r="A22" s="7">
        <v>19</v>
      </c>
      <c r="B22" s="7"/>
      <c r="C22" s="21" t="s">
        <v>49</v>
      </c>
      <c r="D22" s="8" t="s">
        <v>17</v>
      </c>
      <c r="E22" s="20">
        <v>160650</v>
      </c>
      <c r="F22" s="18" t="s">
        <v>31</v>
      </c>
      <c r="G22" s="10">
        <v>220150</v>
      </c>
      <c r="H22" s="10" t="s">
        <v>32</v>
      </c>
      <c r="I22" s="11">
        <v>184450</v>
      </c>
      <c r="J22" s="26" t="s">
        <v>33</v>
      </c>
      <c r="K22" s="12">
        <f t="shared" si="0"/>
        <v>188416.66666666666</v>
      </c>
      <c r="L22" s="47">
        <f t="shared" si="1"/>
        <v>105350.29069727335</v>
      </c>
      <c r="M22" s="14">
        <v>2</v>
      </c>
      <c r="N22" s="15">
        <f t="shared" si="2"/>
        <v>376833.33333333331</v>
      </c>
    </row>
    <row r="23" spans="1:14" ht="50.25" customHeight="1">
      <c r="A23" s="7">
        <v>20</v>
      </c>
      <c r="B23" s="39"/>
      <c r="C23" s="40" t="s">
        <v>50</v>
      </c>
      <c r="D23" s="41" t="s">
        <v>17</v>
      </c>
      <c r="E23" s="42">
        <v>19040</v>
      </c>
      <c r="F23" s="43" t="s">
        <v>31</v>
      </c>
      <c r="G23" s="44">
        <v>29750</v>
      </c>
      <c r="H23" s="44" t="s">
        <v>32</v>
      </c>
      <c r="I23" s="45">
        <v>29750</v>
      </c>
      <c r="J23" s="46" t="s">
        <v>33</v>
      </c>
      <c r="K23" s="48">
        <f t="shared" si="0"/>
        <v>26180</v>
      </c>
      <c r="L23" s="38">
        <f t="shared" si="1"/>
        <v>14991.166398916397</v>
      </c>
      <c r="M23" s="49">
        <v>2</v>
      </c>
      <c r="N23" s="15">
        <f t="shared" si="2"/>
        <v>52360</v>
      </c>
    </row>
    <row r="24" spans="1:14" ht="50.25" customHeight="1">
      <c r="A24" s="7">
        <v>21</v>
      </c>
      <c r="B24" s="31"/>
      <c r="C24" s="32" t="s">
        <v>51</v>
      </c>
      <c r="D24" s="41" t="s">
        <v>17</v>
      </c>
      <c r="E24" s="34">
        <v>37900</v>
      </c>
      <c r="F24" s="18" t="s">
        <v>52</v>
      </c>
      <c r="G24" s="35">
        <v>38000</v>
      </c>
      <c r="H24" s="35" t="s">
        <v>53</v>
      </c>
      <c r="I24" s="36">
        <v>48000</v>
      </c>
      <c r="J24" s="37" t="s">
        <v>54</v>
      </c>
      <c r="K24" s="48">
        <f t="shared" ref="K24:K27" si="3">IFERROR(AVERAGE($E24:$I24),0)</f>
        <v>41300</v>
      </c>
      <c r="L24" s="38">
        <f t="shared" si="1"/>
        <v>22990.041322276913</v>
      </c>
      <c r="M24" s="50">
        <v>55</v>
      </c>
      <c r="N24" s="15">
        <f t="shared" si="2"/>
        <v>2271500</v>
      </c>
    </row>
    <row r="25" spans="1:14" ht="50.25" customHeight="1">
      <c r="A25" s="7">
        <v>22</v>
      </c>
      <c r="B25" s="31"/>
      <c r="C25" s="32" t="s">
        <v>55</v>
      </c>
      <c r="D25" s="41" t="s">
        <v>17</v>
      </c>
      <c r="E25" s="34">
        <v>13500</v>
      </c>
      <c r="F25" s="18" t="s">
        <v>52</v>
      </c>
      <c r="G25" s="35">
        <v>16000</v>
      </c>
      <c r="H25" s="35" t="s">
        <v>53</v>
      </c>
      <c r="I25" s="36">
        <v>15000</v>
      </c>
      <c r="J25" s="37" t="s">
        <v>54</v>
      </c>
      <c r="K25" s="48">
        <f t="shared" si="3"/>
        <v>14833.333333333334</v>
      </c>
      <c r="L25" s="38">
        <f t="shared" si="1"/>
        <v>8173.1266966810199</v>
      </c>
      <c r="M25" s="50">
        <v>110</v>
      </c>
      <c r="N25" s="15">
        <f t="shared" si="2"/>
        <v>1631666.6666666667</v>
      </c>
    </row>
    <row r="26" spans="1:14" ht="50.25" customHeight="1">
      <c r="A26" s="7">
        <v>23</v>
      </c>
      <c r="B26" s="31"/>
      <c r="C26" s="32" t="s">
        <v>56</v>
      </c>
      <c r="D26" s="41" t="s">
        <v>17</v>
      </c>
      <c r="E26" s="34">
        <v>20500</v>
      </c>
      <c r="F26" s="18" t="s">
        <v>52</v>
      </c>
      <c r="G26" s="35">
        <v>16000</v>
      </c>
      <c r="H26" s="35" t="s">
        <v>53</v>
      </c>
      <c r="I26" s="36">
        <v>45000</v>
      </c>
      <c r="J26" s="37" t="s">
        <v>57</v>
      </c>
      <c r="K26" s="48">
        <f t="shared" si="3"/>
        <v>27166.666666666668</v>
      </c>
      <c r="L26" s="38">
        <f t="shared" si="1"/>
        <v>18525.657883055057</v>
      </c>
      <c r="M26" s="50">
        <v>55</v>
      </c>
      <c r="N26" s="15">
        <f t="shared" si="2"/>
        <v>1494166.6666666667</v>
      </c>
    </row>
    <row r="27" spans="1:14" ht="50.25" customHeight="1">
      <c r="A27" s="39">
        <v>24</v>
      </c>
      <c r="B27" s="54"/>
      <c r="C27" s="55" t="s">
        <v>58</v>
      </c>
      <c r="D27" s="41" t="s">
        <v>17</v>
      </c>
      <c r="E27" s="56">
        <v>3332</v>
      </c>
      <c r="F27" s="43" t="s">
        <v>59</v>
      </c>
      <c r="G27" s="57">
        <v>7140</v>
      </c>
      <c r="H27" s="57" t="s">
        <v>60</v>
      </c>
      <c r="I27" s="58">
        <v>4522</v>
      </c>
      <c r="J27" s="59" t="s">
        <v>61</v>
      </c>
      <c r="K27" s="48">
        <f t="shared" si="3"/>
        <v>4998</v>
      </c>
      <c r="L27" s="60">
        <f t="shared" si="1"/>
        <v>3064.5677019769037</v>
      </c>
      <c r="M27" s="61">
        <v>55</v>
      </c>
      <c r="N27" s="62">
        <f t="shared" si="2"/>
        <v>274890</v>
      </c>
    </row>
    <row r="28" spans="1:14" ht="33.75" customHeight="1">
      <c r="A28" s="77" t="s">
        <v>62</v>
      </c>
      <c r="B28" s="77"/>
      <c r="C28" s="77"/>
      <c r="D28" s="77"/>
      <c r="E28" s="77"/>
      <c r="F28" s="77"/>
      <c r="G28" s="77"/>
      <c r="H28" s="77"/>
      <c r="I28" s="77"/>
      <c r="J28" s="77"/>
      <c r="K28" s="77"/>
      <c r="L28" s="77"/>
      <c r="M28" s="77"/>
      <c r="N28" s="77"/>
    </row>
    <row r="29" spans="1:14" ht="101.25" customHeight="1">
      <c r="A29" s="63">
        <v>25</v>
      </c>
      <c r="B29" s="64"/>
      <c r="C29" s="65" t="s">
        <v>63</v>
      </c>
      <c r="D29" s="66" t="s">
        <v>64</v>
      </c>
      <c r="E29" s="67">
        <v>2000000</v>
      </c>
      <c r="F29" s="68" t="s">
        <v>65</v>
      </c>
      <c r="G29" s="69"/>
      <c r="H29" s="69"/>
      <c r="I29" s="70"/>
      <c r="J29" s="71"/>
      <c r="K29" s="51">
        <f>E29</f>
        <v>2000000</v>
      </c>
      <c r="L29" s="51"/>
      <c r="M29" s="72">
        <v>4</v>
      </c>
      <c r="N29" s="73">
        <f t="shared" si="2"/>
        <v>8000000</v>
      </c>
    </row>
    <row r="30" spans="1:14" ht="126.75" customHeight="1">
      <c r="A30" s="7">
        <v>26</v>
      </c>
      <c r="B30" s="31"/>
      <c r="C30" s="76" t="s">
        <v>66</v>
      </c>
      <c r="D30" s="33" t="s">
        <v>64</v>
      </c>
      <c r="E30" s="34">
        <v>1200000</v>
      </c>
      <c r="F30" s="18" t="s">
        <v>65</v>
      </c>
      <c r="G30" s="35"/>
      <c r="H30" s="35"/>
      <c r="I30" s="36"/>
      <c r="J30" s="37"/>
      <c r="K30" s="38">
        <f>E30</f>
        <v>1200000</v>
      </c>
      <c r="L30" s="60"/>
      <c r="M30" s="74">
        <v>12</v>
      </c>
      <c r="N30" s="62">
        <f t="shared" si="2"/>
        <v>14400000</v>
      </c>
    </row>
    <row r="31" spans="1:14">
      <c r="L31" s="78" t="s">
        <v>7</v>
      </c>
      <c r="M31" s="78"/>
      <c r="N31" s="75">
        <f>SUM(N4:N30)</f>
        <v>84183899.333333343</v>
      </c>
    </row>
    <row r="32" spans="1:14">
      <c r="N32" s="52"/>
    </row>
    <row r="33" spans="3:14">
      <c r="N33" s="52"/>
    </row>
    <row r="34" spans="3:14">
      <c r="N34" s="52"/>
    </row>
    <row r="35" spans="3:14">
      <c r="N35" s="53"/>
    </row>
    <row r="38" spans="3:14">
      <c r="C38" t="s">
        <v>67</v>
      </c>
    </row>
    <row r="39" spans="3:14">
      <c r="C39" t="s">
        <v>68</v>
      </c>
    </row>
    <row r="40" spans="3:14">
      <c r="C40" t="s">
        <v>69</v>
      </c>
    </row>
  </sheetData>
  <mergeCells count="7">
    <mergeCell ref="A28:N28"/>
    <mergeCell ref="L31:M31"/>
    <mergeCell ref="A1:D2"/>
    <mergeCell ref="K1:K3"/>
    <mergeCell ref="L1:L3"/>
    <mergeCell ref="M1:M3"/>
    <mergeCell ref="N1:N3"/>
  </mergeCells>
  <conditionalFormatting sqref="E5:J8 G9:J27 E9:F21 G29:J30">
    <cfRule type="containsText" dxfId="3" priority="6" stopIfTrue="1" operator="containsText" text="COTIZA">
      <formula>NOT(ISERROR(SEARCH("COTIZA",E5)))</formula>
    </cfRule>
  </conditionalFormatting>
  <conditionalFormatting sqref="F22">
    <cfRule type="containsText" dxfId="2" priority="3" stopIfTrue="1" operator="containsText" text="COTIZA">
      <formula>NOT(ISERROR(SEARCH("COTIZA",F22)))</formula>
    </cfRule>
  </conditionalFormatting>
  <conditionalFormatting sqref="F23:F27 F29:F30">
    <cfRule type="containsText" dxfId="1" priority="2" stopIfTrue="1" operator="containsText" text="COTIZA">
      <formula>NOT(ISERROR(SEARCH("COTIZA",F23)))</formula>
    </cfRule>
  </conditionalFormatting>
  <conditionalFormatting sqref="J4">
    <cfRule type="containsText" dxfId="0" priority="1" stopIfTrue="1" operator="containsText" text="COTIZA">
      <formula>NOT(ISERROR(SEARCH("COTIZA",J4)))</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7" ma:contentTypeDescription="Crear nuevo documento." ma:contentTypeScope="" ma:versionID="41bd271f28602cbb13c01ca227b1701a">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43919386926e1a049bbb51c2df4b203"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36D25E88-3247-4374-86CB-4AE9593F97CE}"/>
</file>

<file path=customXml/itemProps2.xml><?xml version="1.0" encoding="utf-8"?>
<ds:datastoreItem xmlns:ds="http://schemas.openxmlformats.org/officeDocument/2006/customXml" ds:itemID="{CB624A11-360C-4FC8-970A-DE0BC4CF0128}"/>
</file>

<file path=customXml/itemProps3.xml><?xml version="1.0" encoding="utf-8"?>
<ds:datastoreItem xmlns:ds="http://schemas.openxmlformats.org/officeDocument/2006/customXml" ds:itemID="{EE29EE04-7DA1-41E2-8B04-C05BC70E8C3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Andres Castro Rincon</dc:creator>
  <cp:keywords/>
  <dc:description/>
  <cp:lastModifiedBy>Adriana Katherine Munar Aponte</cp:lastModifiedBy>
  <cp:revision/>
  <dcterms:created xsi:type="dcterms:W3CDTF">2022-10-18T15:40:48Z</dcterms:created>
  <dcterms:modified xsi:type="dcterms:W3CDTF">2022-11-01T23:49:40Z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