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vtoro\Downloads\"/>
    </mc:Choice>
  </mc:AlternateContent>
  <bookViews>
    <workbookView xWindow="0" yWindow="0" windowWidth="24000" windowHeight="9735" activeTab="2"/>
  </bookViews>
  <sheets>
    <sheet name="OFERTA ECONOMICA " sheetId="3" r:id="rId1"/>
    <sheet name="ASIGNPUNTAJE_SAMC-020-2022" sheetId="4" r:id="rId2"/>
    <sheet name="F.PONDERACION" sheetId="2" r:id="rId3"/>
  </sheets>
  <externalReferences>
    <externalReference r:id="rId4"/>
    <externalReference r:id="rId5"/>
  </externalReferences>
  <definedNames>
    <definedName name="_xlnm._FilterDatabase" localSheetId="1" hidden="1">'ASIGNPUNTAJE_SAMC-020-2022'!$A$8:$D$8</definedName>
    <definedName name="_xlnm.Print_Area" localSheetId="0">'OFERTA ECONOMICA '!$A$1:$F$11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9" i="2" l="1"/>
  <c r="C11" i="4" l="1"/>
  <c r="D10" i="4" s="1"/>
  <c r="B4" i="4"/>
  <c r="B3" i="4"/>
  <c r="B2" i="4"/>
  <c r="B1" i="4"/>
  <c r="D10" i="3"/>
  <c r="D9" i="3"/>
  <c r="E4" i="3"/>
  <c r="B4" i="3"/>
  <c r="B3" i="3"/>
  <c r="B2" i="3"/>
  <c r="D9" i="4" l="1"/>
  <c r="G8" i="2" l="1"/>
  <c r="A8" i="2" l="1"/>
  <c r="A9" i="2"/>
</calcChain>
</file>

<file path=xl/sharedStrings.xml><?xml version="1.0" encoding="utf-8"?>
<sst xmlns="http://schemas.openxmlformats.org/spreadsheetml/2006/main" count="53" uniqueCount="37">
  <si>
    <t>20 PUNTOS</t>
  </si>
  <si>
    <t>TOTAL</t>
  </si>
  <si>
    <t>APOYO A LA INDSUTRIA NACIONAL FORMATO 7A</t>
  </si>
  <si>
    <t>FACTOR DE CALIDAD</t>
  </si>
  <si>
    <t>OFERTA ECONOMICA</t>
  </si>
  <si>
    <t>PROPONENTES</t>
  </si>
  <si>
    <t>FECHA DE CIERRE</t>
  </si>
  <si>
    <t>PRESUPUESTO OFICIAL</t>
  </si>
  <si>
    <t>OBJETO GENERAL:</t>
  </si>
  <si>
    <t>PROCESO No.</t>
  </si>
  <si>
    <t>S.A.M.C-020-2022</t>
  </si>
  <si>
    <t>CONTRATAR A TODO COSTO EL MANTENIMIENTO DE LA SEÑALIZACIÓN VIAL DE TRÁNSITO DEL MUNICIPIO DE CHINCHINÁ CALDAS</t>
  </si>
  <si>
    <t>INCIVILPRO SAS</t>
  </si>
  <si>
    <t>INNOVA PROYECTOS SAS</t>
  </si>
  <si>
    <t>EMPRENDIMIENTOS Y EMPRESAS DE MUJERES</t>
  </si>
  <si>
    <t>0,25 PUNTOS</t>
  </si>
  <si>
    <t>100 puntos</t>
  </si>
  <si>
    <t xml:space="preserve">   </t>
  </si>
  <si>
    <t>SMMLV</t>
  </si>
  <si>
    <t>INFORME BÁSICO</t>
  </si>
  <si>
    <t>CORRECCION ARITMETICA</t>
  </si>
  <si>
    <t>CUMPLE / NO CUMPLE</t>
  </si>
  <si>
    <t>1 PROPONENTE:</t>
  </si>
  <si>
    <t xml:space="preserve">CUMPLE </t>
  </si>
  <si>
    <t>3 PROPONENTE:</t>
  </si>
  <si>
    <t>FECHA APERTURA SOBRE ECONOMICO</t>
  </si>
  <si>
    <t>TRM 23-NOV-2022</t>
  </si>
  <si>
    <t>MÉTODO PARA LA PONDERACION DE LA PROPUESTA ECONÓMICA</t>
  </si>
  <si>
    <t>MEDIA GEOMÉTRICA</t>
  </si>
  <si>
    <t>PROPONENTE:</t>
  </si>
  <si>
    <t>OFERTAS</t>
  </si>
  <si>
    <t>VALORES</t>
  </si>
  <si>
    <t>PUNTAJE</t>
  </si>
  <si>
    <t>ANA MARÍA GÓMEZ URIBE</t>
  </si>
  <si>
    <t>SECRETARIA ADMINISTRATIVA Y FINANCIERA</t>
  </si>
  <si>
    <t>MIEMBRO DEL COMITÉ EVALUADOR</t>
  </si>
  <si>
    <t>Proyectó: Eduard Felipe Mejía Pineda, Contratista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</si>
</sst>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-&quot;$&quot;\ * #,##0.00_-;\-&quot;$&quot;\ * #,##0.00_-;_-&quot;$&quot;\ * &quot;-&quot;??_-;_-@_-"/>
    <numFmt numFmtId="165" formatCode="[$-C0A]d\ &quot;de&quot;\ mmmm\ &quot;de&quot;\ yyyy;@"/>
    <numFmt numFmtId="166" formatCode="&quot;$&quot;\ #,##0.00"/>
    <numFmt numFmtId="167" formatCode="[$$-240A]\ #,##0"/>
    <numFmt numFmtId="168" formatCode="[$$-240A]\ #,##0.00"/>
    <numFmt numFmtId="169" formatCode="_-[$$-240A]\ * #,##0.00_-;\-[$$-240A]\ * #,##0.00_-;_-[$$-240A]\ * &quot;-&quot;??_-;_-@_-"/>
    <numFmt numFmtId="170" formatCode="_-&quot;$&quot;\ * #,##0_-;\-&quot;$&quot;\ * #,##0_-;_-&quot;$&quot;\ * &quot;-&quot;??_-;_-@_-"/>
    <numFmt numFmtId="171" formatCode="0.00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b/>
      <sz val="10"/>
      <color theme="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101">
    <xf numFmtId="0" fontId="0" fillId="0" borderId="0" xfId="0"/>
    <xf numFmtId="0" fontId="1" fillId="0" borderId="0" xfId="1"/>
    <xf numFmtId="0" fontId="1" fillId="0" borderId="1" xfId="2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1" xfId="1" applyBorder="1"/>
    <xf numFmtId="2" fontId="1" fillId="2" borderId="1" xfId="2" applyNumberFormat="1" applyFill="1" applyBorder="1" applyAlignment="1">
      <alignment horizontal="center" vertical="center" wrapText="1"/>
    </xf>
    <xf numFmtId="0" fontId="1" fillId="2" borderId="1" xfId="2" applyFill="1" applyBorder="1" applyAlignment="1">
      <alignment horizontal="center" vertical="center" wrapText="1"/>
    </xf>
    <xf numFmtId="0" fontId="1" fillId="0" borderId="1" xfId="1" applyBorder="1" applyAlignment="1">
      <alignment horizontal="center"/>
    </xf>
    <xf numFmtId="1" fontId="1" fillId="0" borderId="0" xfId="1" applyNumberFormat="1" applyAlignment="1">
      <alignment horizontal="center"/>
    </xf>
    <xf numFmtId="0" fontId="1" fillId="0" borderId="0" xfId="1" applyAlignment="1">
      <alignment horizontal="center"/>
    </xf>
    <xf numFmtId="0" fontId="1" fillId="0" borderId="0" xfId="2" applyAlignment="1">
      <alignment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1" xfId="2" applyFont="1" applyFill="1" applyBorder="1" applyAlignment="1">
      <alignment horizontal="center" vertical="center"/>
    </xf>
    <xf numFmtId="0" fontId="2" fillId="2" borderId="8" xfId="1" applyFont="1" applyFill="1" applyBorder="1" applyAlignment="1">
      <alignment vertical="center"/>
    </xf>
    <xf numFmtId="0" fontId="1" fillId="0" borderId="0" xfId="2"/>
    <xf numFmtId="0" fontId="5" fillId="2" borderId="0" xfId="3" applyFont="1" applyFill="1" applyAlignment="1">
      <alignment vertical="center" wrapText="1"/>
    </xf>
    <xf numFmtId="0" fontId="1" fillId="2" borderId="0" xfId="3" applyFill="1"/>
    <xf numFmtId="0" fontId="2" fillId="2" borderId="1" xfId="3" applyFont="1" applyFill="1" applyBorder="1" applyAlignment="1">
      <alignment horizontal="left" vertical="center"/>
    </xf>
    <xf numFmtId="0" fontId="8" fillId="2" borderId="0" xfId="3" applyFont="1" applyFill="1" applyAlignment="1">
      <alignment vertical="center" wrapText="1"/>
    </xf>
    <xf numFmtId="167" fontId="2" fillId="2" borderId="1" xfId="3" applyNumberFormat="1" applyFont="1" applyFill="1" applyBorder="1" applyAlignment="1">
      <alignment horizontal="center" vertical="center"/>
    </xf>
    <xf numFmtId="168" fontId="1" fillId="2" borderId="1" xfId="3" applyNumberFormat="1" applyFill="1" applyBorder="1" applyAlignment="1">
      <alignment horizontal="center" vertical="center"/>
    </xf>
    <xf numFmtId="2" fontId="1" fillId="2" borderId="1" xfId="3" applyNumberFormat="1" applyFill="1" applyBorder="1" applyAlignment="1">
      <alignment horizontal="center" vertical="center"/>
    </xf>
    <xf numFmtId="2" fontId="1" fillId="2" borderId="0" xfId="3" applyNumberFormat="1" applyFill="1"/>
    <xf numFmtId="0" fontId="2" fillId="2" borderId="0" xfId="3" applyFont="1" applyFill="1"/>
    <xf numFmtId="0" fontId="2" fillId="3" borderId="1" xfId="3" applyFont="1" applyFill="1" applyBorder="1" applyAlignment="1">
      <alignment horizontal="center" vertical="center" wrapText="1"/>
    </xf>
    <xf numFmtId="0" fontId="1" fillId="2" borderId="0" xfId="3" applyFill="1" applyAlignment="1">
      <alignment vertical="center"/>
    </xf>
    <xf numFmtId="0" fontId="1" fillId="4" borderId="1" xfId="3" applyFill="1" applyBorder="1" applyAlignment="1">
      <alignment horizontal="center" vertical="center" wrapText="1"/>
    </xf>
    <xf numFmtId="0" fontId="1" fillId="4" borderId="0" xfId="3" applyFill="1" applyAlignment="1">
      <alignment horizontal="center" vertical="center"/>
    </xf>
    <xf numFmtId="169" fontId="1" fillId="4" borderId="1" xfId="3" applyNumberFormat="1" applyFill="1" applyBorder="1" applyAlignment="1">
      <alignment vertical="center"/>
    </xf>
    <xf numFmtId="169" fontId="1" fillId="4" borderId="1" xfId="3" applyNumberFormat="1" applyFill="1" applyBorder="1" applyAlignment="1">
      <alignment horizontal="center" vertical="center"/>
    </xf>
    <xf numFmtId="0" fontId="2" fillId="2" borderId="8" xfId="4" applyFont="1" applyFill="1" applyBorder="1" applyAlignment="1">
      <alignment vertical="center"/>
    </xf>
    <xf numFmtId="0" fontId="3" fillId="0" borderId="0" xfId="5" applyAlignment="1">
      <alignment vertical="center"/>
    </xf>
    <xf numFmtId="0" fontId="2" fillId="2" borderId="8" xfId="4" applyFont="1" applyFill="1" applyBorder="1" applyAlignment="1">
      <alignment vertical="center" wrapText="1"/>
    </xf>
    <xf numFmtId="0" fontId="10" fillId="0" borderId="1" xfId="5" applyFont="1" applyBorder="1" applyAlignment="1">
      <alignment horizontal="center" vertical="center"/>
    </xf>
    <xf numFmtId="0" fontId="11" fillId="0" borderId="1" xfId="5" applyFont="1" applyFill="1" applyBorder="1" applyAlignment="1">
      <alignment vertical="center"/>
    </xf>
    <xf numFmtId="0" fontId="3" fillId="0" borderId="1" xfId="5" applyBorder="1" applyAlignment="1">
      <alignment vertical="center"/>
    </xf>
    <xf numFmtId="170" fontId="0" fillId="0" borderId="1" xfId="7" applyNumberFormat="1" applyFont="1" applyFill="1" applyBorder="1" applyAlignment="1">
      <alignment vertical="center"/>
    </xf>
    <xf numFmtId="171" fontId="11" fillId="0" borderId="1" xfId="5" applyNumberFormat="1" applyFont="1" applyFill="1" applyBorder="1" applyAlignment="1">
      <alignment horizontal="center" vertical="center"/>
    </xf>
    <xf numFmtId="0" fontId="3" fillId="0" borderId="0" xfId="5" applyFill="1" applyAlignment="1">
      <alignment vertical="center"/>
    </xf>
    <xf numFmtId="0" fontId="11" fillId="0" borderId="0" xfId="5" applyFont="1" applyFill="1" applyBorder="1" applyAlignment="1">
      <alignment vertical="center"/>
    </xf>
    <xf numFmtId="0" fontId="4" fillId="0" borderId="16" xfId="5" applyFont="1" applyFill="1" applyBorder="1" applyAlignment="1">
      <alignment vertical="center"/>
    </xf>
    <xf numFmtId="170" fontId="4" fillId="0" borderId="16" xfId="7" applyNumberFormat="1" applyFont="1" applyFill="1" applyBorder="1" applyAlignment="1">
      <alignment vertical="center"/>
    </xf>
    <xf numFmtId="171" fontId="11" fillId="0" borderId="0" xfId="5" applyNumberFormat="1" applyFont="1" applyFill="1" applyBorder="1" applyAlignment="1">
      <alignment horizontal="center" vertical="center"/>
    </xf>
    <xf numFmtId="164" fontId="4" fillId="0" borderId="0" xfId="7" applyFont="1" applyBorder="1" applyAlignment="1">
      <alignment vertical="center"/>
    </xf>
    <xf numFmtId="164" fontId="4" fillId="0" borderId="0" xfId="6" applyFont="1" applyBorder="1" applyAlignment="1">
      <alignment vertical="center"/>
    </xf>
    <xf numFmtId="0" fontId="4" fillId="0" borderId="0" xfId="5" applyFont="1" applyAlignment="1">
      <alignment vertical="center"/>
    </xf>
    <xf numFmtId="0" fontId="12" fillId="0" borderId="0" xfId="5" applyFont="1" applyAlignment="1">
      <alignment vertical="center"/>
    </xf>
    <xf numFmtId="171" fontId="1" fillId="0" borderId="1" xfId="2" applyNumberFormat="1" applyBorder="1" applyAlignment="1">
      <alignment horizontal="center" vertical="center"/>
    </xf>
    <xf numFmtId="2" fontId="1" fillId="0" borderId="1" xfId="2" applyNumberFormat="1" applyBorder="1" applyAlignment="1">
      <alignment horizontal="center" vertical="center"/>
    </xf>
    <xf numFmtId="0" fontId="6" fillId="2" borderId="0" xfId="3" applyFont="1" applyFill="1" applyAlignment="1">
      <alignment horizontal="center" vertical="center" wrapText="1"/>
    </xf>
    <xf numFmtId="0" fontId="2" fillId="2" borderId="1" xfId="3" applyFont="1" applyFill="1" applyBorder="1" applyAlignment="1">
      <alignment horizontal="center" vertical="center" wrapText="1"/>
    </xf>
    <xf numFmtId="0" fontId="7" fillId="2" borderId="1" xfId="3" applyFont="1" applyFill="1" applyBorder="1" applyAlignment="1">
      <alignment horizontal="center" vertical="center" wrapText="1"/>
    </xf>
    <xf numFmtId="165" fontId="1" fillId="2" borderId="1" xfId="3" applyNumberFormat="1" applyFill="1" applyBorder="1" applyAlignment="1">
      <alignment horizontal="left" vertical="center"/>
    </xf>
    <xf numFmtId="0" fontId="2" fillId="2" borderId="0" xfId="3" applyFont="1" applyFill="1" applyAlignment="1">
      <alignment horizontal="center"/>
    </xf>
    <xf numFmtId="0" fontId="2" fillId="3" borderId="14" xfId="3" applyFont="1" applyFill="1" applyBorder="1" applyAlignment="1">
      <alignment horizontal="center" vertical="center"/>
    </xf>
    <xf numFmtId="0" fontId="2" fillId="3" borderId="15" xfId="3" applyFont="1" applyFill="1" applyBorder="1" applyAlignment="1">
      <alignment horizontal="center" vertical="center"/>
    </xf>
    <xf numFmtId="1" fontId="2" fillId="2" borderId="7" xfId="4" applyNumberFormat="1" applyFont="1" applyFill="1" applyBorder="1" applyAlignment="1">
      <alignment horizontal="center" vertical="center"/>
    </xf>
    <xf numFmtId="0" fontId="2" fillId="2" borderId="6" xfId="4" applyFont="1" applyFill="1" applyBorder="1" applyAlignment="1">
      <alignment horizontal="center" vertical="center"/>
    </xf>
    <xf numFmtId="0" fontId="2" fillId="2" borderId="5" xfId="4" applyFont="1" applyFill="1" applyBorder="1" applyAlignment="1">
      <alignment horizontal="center" vertical="center"/>
    </xf>
    <xf numFmtId="165" fontId="1" fillId="2" borderId="13" xfId="4" applyNumberFormat="1" applyFill="1" applyBorder="1" applyAlignment="1">
      <alignment horizontal="center"/>
    </xf>
    <xf numFmtId="165" fontId="1" fillId="2" borderId="12" xfId="4" applyNumberFormat="1" applyFill="1" applyBorder="1" applyAlignment="1">
      <alignment horizontal="center"/>
    </xf>
    <xf numFmtId="165" fontId="1" fillId="2" borderId="11" xfId="4" applyNumberFormat="1" applyFill="1" applyBorder="1" applyAlignment="1">
      <alignment horizontal="center"/>
    </xf>
    <xf numFmtId="165" fontId="1" fillId="2" borderId="10" xfId="4" applyNumberFormat="1" applyFill="1" applyBorder="1" applyAlignment="1">
      <alignment horizontal="center"/>
    </xf>
    <xf numFmtId="165" fontId="1" fillId="2" borderId="0" xfId="4" applyNumberFormat="1" applyFill="1" applyBorder="1" applyAlignment="1">
      <alignment horizontal="center"/>
    </xf>
    <xf numFmtId="165" fontId="1" fillId="2" borderId="9" xfId="4" applyNumberFormat="1" applyFill="1" applyBorder="1" applyAlignment="1">
      <alignment horizontal="center"/>
    </xf>
    <xf numFmtId="165" fontId="1" fillId="2" borderId="4" xfId="4" applyNumberFormat="1" applyFill="1" applyBorder="1" applyAlignment="1">
      <alignment horizontal="center"/>
    </xf>
    <xf numFmtId="165" fontId="1" fillId="2" borderId="3" xfId="4" applyNumberFormat="1" applyFill="1" applyBorder="1" applyAlignment="1">
      <alignment horizontal="center"/>
    </xf>
    <xf numFmtId="165" fontId="1" fillId="2" borderId="2" xfId="4" applyNumberFormat="1" applyFill="1" applyBorder="1" applyAlignment="1">
      <alignment horizontal="center"/>
    </xf>
    <xf numFmtId="0" fontId="1" fillId="2" borderId="7" xfId="4" applyFill="1" applyBorder="1" applyAlignment="1">
      <alignment horizontal="center" vertical="center" wrapText="1"/>
    </xf>
    <xf numFmtId="0" fontId="1" fillId="2" borderId="6" xfId="4" applyFill="1" applyBorder="1" applyAlignment="1">
      <alignment horizontal="center" vertical="center" wrapText="1"/>
    </xf>
    <xf numFmtId="0" fontId="1" fillId="2" borderId="5" xfId="4" applyFill="1" applyBorder="1" applyAlignment="1">
      <alignment horizontal="center" vertical="center" wrapText="1"/>
    </xf>
    <xf numFmtId="166" fontId="2" fillId="2" borderId="7" xfId="4" applyNumberFormat="1" applyFont="1" applyFill="1" applyBorder="1" applyAlignment="1">
      <alignment horizontal="center" vertical="center"/>
    </xf>
    <xf numFmtId="166" fontId="2" fillId="2" borderId="6" xfId="4" applyNumberFormat="1" applyFont="1" applyFill="1" applyBorder="1" applyAlignment="1">
      <alignment horizontal="center" vertical="center"/>
    </xf>
    <xf numFmtId="166" fontId="2" fillId="2" borderId="5" xfId="4" applyNumberFormat="1" applyFont="1" applyFill="1" applyBorder="1" applyAlignment="1">
      <alignment horizontal="center" vertical="center"/>
    </xf>
    <xf numFmtId="0" fontId="2" fillId="2" borderId="7" xfId="4" applyFont="1" applyFill="1" applyBorder="1" applyAlignment="1">
      <alignment horizontal="center" vertical="center"/>
    </xf>
    <xf numFmtId="164" fontId="2" fillId="2" borderId="7" xfId="6" applyFont="1" applyFill="1" applyBorder="1" applyAlignment="1">
      <alignment horizontal="center" vertical="center"/>
    </xf>
    <xf numFmtId="164" fontId="2" fillId="2" borderId="6" xfId="6" applyFont="1" applyFill="1" applyBorder="1" applyAlignment="1">
      <alignment horizontal="center" vertical="center"/>
    </xf>
    <xf numFmtId="164" fontId="2" fillId="2" borderId="5" xfId="6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 wrapText="1"/>
    </xf>
    <xf numFmtId="0" fontId="9" fillId="0" borderId="6" xfId="5" applyFont="1" applyBorder="1" applyAlignment="1">
      <alignment horizontal="center" vertical="center" wrapText="1"/>
    </xf>
    <xf numFmtId="0" fontId="9" fillId="0" borderId="5" xfId="5" applyFont="1" applyBorder="1" applyAlignment="1">
      <alignment horizontal="center" vertical="center" wrapText="1"/>
    </xf>
    <xf numFmtId="0" fontId="1" fillId="0" borderId="0" xfId="1" applyAlignment="1">
      <alignment horizontal="center"/>
    </xf>
    <xf numFmtId="0" fontId="2" fillId="2" borderId="7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165" fontId="1" fillId="2" borderId="13" xfId="1" applyNumberFormat="1" applyFill="1" applyBorder="1" applyAlignment="1">
      <alignment horizontal="center"/>
    </xf>
    <xf numFmtId="165" fontId="1" fillId="2" borderId="12" xfId="1" applyNumberFormat="1" applyFill="1" applyBorder="1" applyAlignment="1">
      <alignment horizontal="center"/>
    </xf>
    <xf numFmtId="165" fontId="1" fillId="2" borderId="11" xfId="1" applyNumberFormat="1" applyFill="1" applyBorder="1" applyAlignment="1">
      <alignment horizontal="center"/>
    </xf>
    <xf numFmtId="165" fontId="1" fillId="2" borderId="10" xfId="1" applyNumberFormat="1" applyFill="1" applyBorder="1" applyAlignment="1">
      <alignment horizontal="center"/>
    </xf>
    <xf numFmtId="165" fontId="1" fillId="2" borderId="0" xfId="1" applyNumberFormat="1" applyFill="1" applyAlignment="1">
      <alignment horizontal="center"/>
    </xf>
    <xf numFmtId="165" fontId="1" fillId="2" borderId="9" xfId="1" applyNumberFormat="1" applyFill="1" applyBorder="1" applyAlignment="1">
      <alignment horizontal="center"/>
    </xf>
    <xf numFmtId="165" fontId="1" fillId="2" borderId="4" xfId="1" applyNumberFormat="1" applyFill="1" applyBorder="1" applyAlignment="1">
      <alignment horizontal="center"/>
    </xf>
    <xf numFmtId="165" fontId="1" fillId="2" borderId="3" xfId="1" applyNumberFormat="1" applyFill="1" applyBorder="1" applyAlignment="1">
      <alignment horizontal="center"/>
    </xf>
    <xf numFmtId="165" fontId="1" fillId="2" borderId="2" xfId="1" applyNumberFormat="1" applyFill="1" applyBorder="1" applyAlignment="1">
      <alignment horizontal="center"/>
    </xf>
    <xf numFmtId="0" fontId="1" fillId="2" borderId="7" xfId="1" applyFill="1" applyBorder="1" applyAlignment="1">
      <alignment horizontal="center" vertical="center" wrapText="1"/>
    </xf>
    <xf numFmtId="0" fontId="1" fillId="2" borderId="6" xfId="1" applyFill="1" applyBorder="1" applyAlignment="1">
      <alignment horizontal="center" vertical="center" wrapText="1"/>
    </xf>
    <xf numFmtId="0" fontId="1" fillId="2" borderId="5" xfId="1" applyFill="1" applyBorder="1" applyAlignment="1">
      <alignment horizontal="center" vertical="center" wrapText="1"/>
    </xf>
    <xf numFmtId="166" fontId="2" fillId="2" borderId="7" xfId="1" applyNumberFormat="1" applyFont="1" applyFill="1" applyBorder="1" applyAlignment="1">
      <alignment horizontal="center" vertical="center"/>
    </xf>
    <xf numFmtId="166" fontId="2" fillId="2" borderId="6" xfId="1" applyNumberFormat="1" applyFont="1" applyFill="1" applyBorder="1" applyAlignment="1">
      <alignment horizontal="center" vertical="center"/>
    </xf>
    <xf numFmtId="166" fontId="2" fillId="2" borderId="5" xfId="1" applyNumberFormat="1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</cellXfs>
  <cellStyles count="8">
    <cellStyle name="Moneda 2 2 2" xfId="7"/>
    <cellStyle name="Moneda 3 2" xfId="6"/>
    <cellStyle name="Normal" xfId="0" builtinId="0"/>
    <cellStyle name="Normal 2" xfId="2"/>
    <cellStyle name="Normal 2 2" xfId="3"/>
    <cellStyle name="Normal 3" xfId="1"/>
    <cellStyle name="Normal 3 2 2" xfId="4"/>
    <cellStyle name="Normal 4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589356</xdr:colOff>
      <xdr:row>0</xdr:row>
      <xdr:rowOff>116816</xdr:rowOff>
    </xdr:from>
    <xdr:to>
      <xdr:col>1</xdr:col>
      <xdr:colOff>1329906</xdr:colOff>
      <xdr:row>0</xdr:row>
      <xdr:rowOff>1068145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4B968C3-21CB-453B-96DD-65E1DD3237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9356" y="116816"/>
          <a:ext cx="2283600" cy="9513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17973</xdr:colOff>
      <xdr:row>0</xdr:row>
      <xdr:rowOff>107831</xdr:rowOff>
    </xdr:from>
    <xdr:to>
      <xdr:col>4</xdr:col>
      <xdr:colOff>1305826</xdr:colOff>
      <xdr:row>0</xdr:row>
      <xdr:rowOff>977918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86A27EED-C34A-4A01-9A82-E5F92B2014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7648" y="107831"/>
          <a:ext cx="2535628" cy="8700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2504863</xdr:colOff>
      <xdr:row>18</xdr:row>
      <xdr:rowOff>30480</xdr:rowOff>
    </xdr:from>
    <xdr:to>
      <xdr:col>2</xdr:col>
      <xdr:colOff>589703</xdr:colOff>
      <xdr:row>19</xdr:row>
      <xdr:rowOff>3658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9338" y="4526280"/>
          <a:ext cx="1570990" cy="163678"/>
        </a:xfrm>
        <a:prstGeom prst="rect">
          <a:avLst/>
        </a:prstGeom>
      </xdr:spPr>
    </xdr:pic>
    <xdr:clientData/>
  </xdr:twoCellAnchor>
  <xdr:twoCellAnchor editAs="oneCell">
    <xdr:from>
      <xdr:col>6</xdr:col>
      <xdr:colOff>138087</xdr:colOff>
      <xdr:row>1</xdr:row>
      <xdr:rowOff>79460</xdr:rowOff>
    </xdr:from>
    <xdr:to>
      <xdr:col>8</xdr:col>
      <xdr:colOff>518160</xdr:colOff>
      <xdr:row>3</xdr:row>
      <xdr:rowOff>120650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8AD9579-46A0-46D0-BC79-B64C8A701D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63012" y="279485"/>
          <a:ext cx="1904073" cy="8603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160111</xdr:colOff>
      <xdr:row>1</xdr:row>
      <xdr:rowOff>107433</xdr:rowOff>
    </xdr:from>
    <xdr:to>
      <xdr:col>6</xdr:col>
      <xdr:colOff>71543</xdr:colOff>
      <xdr:row>3</xdr:row>
      <xdr:rowOff>134022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FA3F54F5-0848-47EA-A1A9-E4552F2BA4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56236" y="307458"/>
          <a:ext cx="1740232" cy="8457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646087</xdr:colOff>
      <xdr:row>1</xdr:row>
      <xdr:rowOff>111210</xdr:rowOff>
    </xdr:from>
    <xdr:ext cx="1936245" cy="830707"/>
    <xdr:pic>
      <xdr:nvPicPr>
        <xdr:cNvPr id="2" name="Imagen 1">
          <a:extLst>
            <a:ext uri="{FF2B5EF4-FFF2-40B4-BE49-F238E27FC236}">
              <a16:creationId xmlns:a16="http://schemas.microsoft.com/office/drawing/2014/main" xmlns="" id="{B8A82165-388D-4728-9B51-C7A41BD6B6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6087" y="273135"/>
          <a:ext cx="1936245" cy="8307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160111</xdr:colOff>
      <xdr:row>1</xdr:row>
      <xdr:rowOff>107433</xdr:rowOff>
    </xdr:from>
    <xdr:ext cx="1766055" cy="820339"/>
    <xdr:pic>
      <xdr:nvPicPr>
        <xdr:cNvPr id="3" name="Imagen 2">
          <a:extLst>
            <a:ext uri="{FF2B5EF4-FFF2-40B4-BE49-F238E27FC236}">
              <a16:creationId xmlns:a16="http://schemas.microsoft.com/office/drawing/2014/main" xmlns="" id="{DFA24E16-C4E8-40A1-BC81-D4F7770FE6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8111" y="269358"/>
          <a:ext cx="1766055" cy="8203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AMC-020-2022\ANEXO%20-%20INFORME%20PRELIMINAR%20DE%20EVALUACION%20SAMC-020-2022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INFORME%20EVALUACION%20FINAL%20DE%20EXPERIENCIA%20L.P%20004-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. BÁSICA"/>
      <sheetName val="VER. FINANCIERA"/>
      <sheetName val="CAP.ORGANIZACIÓN"/>
      <sheetName val="OFERTA ECONOMICA "/>
      <sheetName val="ASIGNPUNTAJE_SAMC-020-2022"/>
      <sheetName val="RESUMEN"/>
    </sheetNames>
    <sheetDataSet>
      <sheetData sheetId="0">
        <row r="3">
          <cell r="B3" t="str">
            <v>SAMC-020-2022</v>
          </cell>
        </row>
        <row r="4">
          <cell r="B4" t="str">
            <v>"CONTRATAR A TODO COSTO EL MANTENIMIENTO DE LA SEÑALIZACIÓN VIAL DE TRÁNSITO DEL MUNICIPIO DE CHINCHINÁ CALDAS"</v>
          </cell>
        </row>
        <row r="5">
          <cell r="B5">
            <v>219858560</v>
          </cell>
        </row>
        <row r="6">
          <cell r="B6" t="str">
            <v>Lunes, 21 de Noviembre de 2022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. BÁSICA"/>
      <sheetName val="VER.EXPERIENCIA"/>
      <sheetName val="F.PONDERACION"/>
    </sheetNames>
    <sheetDataSet>
      <sheetData sheetId="0" refreshError="1">
        <row r="1">
          <cell r="A1" t="str">
            <v xml:space="preserve">   </v>
          </cell>
        </row>
        <row r="8">
          <cell r="A8" t="str">
            <v>1 PROPONENTE:</v>
          </cell>
        </row>
        <row r="9">
          <cell r="A9" t="str">
            <v>2 PROPONENTE: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view="pageBreakPreview" zoomScale="106" zoomScaleNormal="100" zoomScaleSheetLayoutView="106" workbookViewId="0">
      <selection activeCell="D8" sqref="D8"/>
    </sheetView>
  </sheetViews>
  <sheetFormatPr baseColWidth="10" defaultColWidth="11.42578125" defaultRowHeight="12.75" x14ac:dyDescent="0.2"/>
  <cols>
    <col min="1" max="1" width="23.140625" style="16" customWidth="1"/>
    <col min="2" max="2" width="32.85546875" style="16" bestFit="1" customWidth="1"/>
    <col min="3" max="3" width="19.28515625" style="16" customWidth="1"/>
    <col min="4" max="4" width="18.7109375" style="16" customWidth="1"/>
    <col min="5" max="5" width="22" style="16" bestFit="1" customWidth="1"/>
    <col min="6" max="6" width="2.85546875" style="16" customWidth="1"/>
    <col min="7" max="16384" width="11.42578125" style="16"/>
  </cols>
  <sheetData>
    <row r="1" spans="1:7" ht="89.25" customHeight="1" x14ac:dyDescent="0.2">
      <c r="A1" s="15" t="s">
        <v>17</v>
      </c>
      <c r="B1" s="49"/>
      <c r="C1" s="49"/>
      <c r="D1" s="49"/>
      <c r="E1" s="49"/>
    </row>
    <row r="2" spans="1:7" x14ac:dyDescent="0.2">
      <c r="A2" s="17" t="s">
        <v>9</v>
      </c>
      <c r="B2" s="50" t="str">
        <f>+'[1]INF. BÁSICA'!B3:D3</f>
        <v>SAMC-020-2022</v>
      </c>
      <c r="C2" s="50"/>
      <c r="D2" s="50"/>
      <c r="E2" s="50"/>
    </row>
    <row r="3" spans="1:7" ht="39.75" customHeight="1" x14ac:dyDescent="0.2">
      <c r="A3" s="17" t="s">
        <v>8</v>
      </c>
      <c r="B3" s="51" t="str">
        <f>+'[1]INF. BÁSICA'!B4:D4</f>
        <v>"CONTRATAR A TODO COSTO EL MANTENIMIENTO DE LA SEÑALIZACIÓN VIAL DE TRÁNSITO DEL MUNICIPIO DE CHINCHINÁ CALDAS"</v>
      </c>
      <c r="C3" s="51"/>
      <c r="D3" s="51"/>
      <c r="E3" s="51"/>
      <c r="F3" s="18"/>
    </row>
    <row r="4" spans="1:7" x14ac:dyDescent="0.2">
      <c r="A4" s="17" t="s">
        <v>7</v>
      </c>
      <c r="B4" s="19">
        <f>+'[1]INF. BÁSICA'!B5</f>
        <v>219858560</v>
      </c>
      <c r="C4" s="20" t="s">
        <v>18</v>
      </c>
      <c r="D4" s="20"/>
      <c r="E4" s="21">
        <f>B4/1000000</f>
        <v>219.85856000000001</v>
      </c>
      <c r="G4" s="22"/>
    </row>
    <row r="5" spans="1:7" x14ac:dyDescent="0.2">
      <c r="A5" s="17" t="s">
        <v>6</v>
      </c>
      <c r="B5" s="52"/>
      <c r="C5" s="52"/>
      <c r="D5" s="52"/>
      <c r="E5" s="52"/>
      <c r="G5" s="22"/>
    </row>
    <row r="6" spans="1:7" x14ac:dyDescent="0.2">
      <c r="A6" s="53" t="s">
        <v>19</v>
      </c>
      <c r="B6" s="53"/>
      <c r="C6" s="53"/>
      <c r="D6" s="53"/>
      <c r="E6" s="53"/>
      <c r="G6" s="22"/>
    </row>
    <row r="7" spans="1:7" x14ac:dyDescent="0.2">
      <c r="A7" s="23"/>
      <c r="B7" s="23"/>
      <c r="C7" s="23"/>
      <c r="D7" s="23"/>
    </row>
    <row r="8" spans="1:7" s="25" customFormat="1" ht="25.5" x14ac:dyDescent="0.25">
      <c r="A8" s="54" t="s">
        <v>5</v>
      </c>
      <c r="B8" s="55"/>
      <c r="C8" s="24" t="s">
        <v>4</v>
      </c>
      <c r="D8" s="24" t="s">
        <v>20</v>
      </c>
      <c r="E8" s="24" t="s">
        <v>21</v>
      </c>
    </row>
    <row r="9" spans="1:7" x14ac:dyDescent="0.2">
      <c r="A9" s="26" t="s">
        <v>22</v>
      </c>
      <c r="B9" s="27" t="s">
        <v>13</v>
      </c>
      <c r="C9" s="28">
        <v>218753562</v>
      </c>
      <c r="D9" s="28">
        <f>C9</f>
        <v>218753562</v>
      </c>
      <c r="E9" s="29" t="s">
        <v>23</v>
      </c>
    </row>
    <row r="10" spans="1:7" x14ac:dyDescent="0.2">
      <c r="A10" s="26" t="s">
        <v>24</v>
      </c>
      <c r="B10" s="26" t="s">
        <v>12</v>
      </c>
      <c r="C10" s="28">
        <v>217653924</v>
      </c>
      <c r="D10" s="28">
        <f>C10</f>
        <v>217653924</v>
      </c>
      <c r="E10" s="29" t="s">
        <v>23</v>
      </c>
    </row>
  </sheetData>
  <mergeCells count="6">
    <mergeCell ref="A8:B8"/>
    <mergeCell ref="B1:E1"/>
    <mergeCell ref="B2:E2"/>
    <mergeCell ref="B3:E3"/>
    <mergeCell ref="B5:E5"/>
    <mergeCell ref="A6:E6"/>
  </mergeCells>
  <pageMargins left="0.7" right="0.7" top="0.75" bottom="0.75" header="0.3" footer="0.3"/>
  <pageSetup paperSize="9" scale="63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showGridLines="0" zoomScale="90" zoomScaleNormal="90" workbookViewId="0">
      <selection activeCell="D10" sqref="D10"/>
    </sheetView>
  </sheetViews>
  <sheetFormatPr baseColWidth="10" defaultColWidth="11.42578125" defaultRowHeight="15" x14ac:dyDescent="0.25"/>
  <cols>
    <col min="1" max="1" width="22.7109375" style="31" bestFit="1" customWidth="1"/>
    <col min="2" max="2" width="52.28515625" style="31" bestFit="1" customWidth="1"/>
    <col min="3" max="3" width="17.7109375" style="31" bestFit="1" customWidth="1"/>
    <col min="4" max="6" width="13.7109375" style="31" bestFit="1" customWidth="1"/>
    <col min="7" max="16384" width="11.42578125" style="31"/>
  </cols>
  <sheetData>
    <row r="1" spans="1:9" ht="15.75" thickBot="1" x14ac:dyDescent="0.3">
      <c r="A1" s="30" t="s">
        <v>9</v>
      </c>
      <c r="B1" s="56" t="str">
        <f>+'[1]INF. BÁSICA'!B3:D3</f>
        <v>SAMC-020-2022</v>
      </c>
      <c r="C1" s="57"/>
      <c r="D1" s="58"/>
      <c r="E1" s="59"/>
      <c r="F1" s="60"/>
      <c r="G1" s="60"/>
      <c r="H1" s="60"/>
      <c r="I1" s="61"/>
    </row>
    <row r="2" spans="1:9" ht="49.15" customHeight="1" thickBot="1" x14ac:dyDescent="0.3">
      <c r="A2" s="30" t="s">
        <v>8</v>
      </c>
      <c r="B2" s="68" t="str">
        <f>+'[1]INF. BÁSICA'!B4:D4</f>
        <v>"CONTRATAR A TODO COSTO EL MANTENIMIENTO DE LA SEÑALIZACIÓN VIAL DE TRÁNSITO DEL MUNICIPIO DE CHINCHINÁ CALDAS"</v>
      </c>
      <c r="C2" s="69"/>
      <c r="D2" s="70"/>
      <c r="E2" s="62"/>
      <c r="F2" s="63"/>
      <c r="G2" s="63"/>
      <c r="H2" s="63"/>
      <c r="I2" s="64"/>
    </row>
    <row r="3" spans="1:9" ht="15.75" thickBot="1" x14ac:dyDescent="0.3">
      <c r="A3" s="30" t="s">
        <v>7</v>
      </c>
      <c r="B3" s="71">
        <f>+'[1]INF. BÁSICA'!B5</f>
        <v>219858560</v>
      </c>
      <c r="C3" s="72"/>
      <c r="D3" s="73"/>
      <c r="E3" s="62"/>
      <c r="F3" s="63"/>
      <c r="G3" s="63"/>
      <c r="H3" s="63"/>
      <c r="I3" s="64"/>
    </row>
    <row r="4" spans="1:9" ht="26.25" thickBot="1" x14ac:dyDescent="0.3">
      <c r="A4" s="32" t="s">
        <v>25</v>
      </c>
      <c r="B4" s="74" t="str">
        <f>+'[1]INF. BÁSICA'!B6:D6</f>
        <v>Lunes, 21 de Noviembre de 2022</v>
      </c>
      <c r="C4" s="57"/>
      <c r="D4" s="58"/>
      <c r="E4" s="62"/>
      <c r="F4" s="63"/>
      <c r="G4" s="63"/>
      <c r="H4" s="63"/>
      <c r="I4" s="64"/>
    </row>
    <row r="5" spans="1:9" ht="15.75" thickBot="1" x14ac:dyDescent="0.3">
      <c r="A5" s="32" t="s">
        <v>26</v>
      </c>
      <c r="B5" s="75">
        <v>4914.34</v>
      </c>
      <c r="C5" s="76"/>
      <c r="D5" s="77"/>
      <c r="E5" s="62"/>
      <c r="F5" s="63"/>
      <c r="G5" s="63"/>
      <c r="H5" s="63"/>
      <c r="I5" s="64"/>
    </row>
    <row r="6" spans="1:9" ht="51.75" thickBot="1" x14ac:dyDescent="0.3">
      <c r="A6" s="32" t="s">
        <v>27</v>
      </c>
      <c r="B6" s="78" t="s">
        <v>28</v>
      </c>
      <c r="C6" s="79"/>
      <c r="D6" s="80"/>
      <c r="E6" s="65"/>
      <c r="F6" s="66"/>
      <c r="G6" s="66"/>
      <c r="H6" s="66"/>
      <c r="I6" s="67"/>
    </row>
    <row r="8" spans="1:9" x14ac:dyDescent="0.25">
      <c r="A8" s="33" t="s">
        <v>29</v>
      </c>
      <c r="B8" s="33" t="s">
        <v>30</v>
      </c>
      <c r="C8" s="33" t="s">
        <v>31</v>
      </c>
      <c r="D8" s="33" t="s">
        <v>32</v>
      </c>
    </row>
    <row r="9" spans="1:9" s="38" customFormat="1" x14ac:dyDescent="0.25">
      <c r="A9" s="34">
        <v>1</v>
      </c>
      <c r="B9" s="35" t="s">
        <v>13</v>
      </c>
      <c r="C9" s="36">
        <v>218753562</v>
      </c>
      <c r="D9" s="37">
        <f>(1-ABS($C$11-C9)/$C$11)*59.75</f>
        <v>59.599254745536207</v>
      </c>
    </row>
    <row r="10" spans="1:9" s="38" customFormat="1" x14ac:dyDescent="0.25">
      <c r="A10" s="34">
        <v>3</v>
      </c>
      <c r="B10" s="35" t="s">
        <v>12</v>
      </c>
      <c r="C10" s="36">
        <v>217653924</v>
      </c>
      <c r="D10" s="37">
        <f>(1-ABS($C$11-C10)/$C$11)*59.75</f>
        <v>59.599634108625047</v>
      </c>
    </row>
    <row r="11" spans="1:9" s="38" customFormat="1" x14ac:dyDescent="0.25">
      <c r="A11" s="39"/>
      <c r="B11" s="40" t="s">
        <v>28</v>
      </c>
      <c r="C11" s="41">
        <f>GEOMEAN(C9:C10)</f>
        <v>218203050.29553846</v>
      </c>
      <c r="D11" s="42"/>
    </row>
    <row r="12" spans="1:9" x14ac:dyDescent="0.25">
      <c r="B12" s="43"/>
      <c r="C12" s="44"/>
    </row>
    <row r="13" spans="1:9" x14ac:dyDescent="0.25">
      <c r="B13" s="43"/>
      <c r="C13" s="43"/>
    </row>
    <row r="14" spans="1:9" x14ac:dyDescent="0.25">
      <c r="B14" s="43"/>
      <c r="C14" s="43"/>
    </row>
    <row r="15" spans="1:9" x14ac:dyDescent="0.25">
      <c r="B15" s="45" t="s">
        <v>33</v>
      </c>
    </row>
    <row r="16" spans="1:9" x14ac:dyDescent="0.25">
      <c r="B16" s="45" t="s">
        <v>34</v>
      </c>
    </row>
    <row r="17" spans="2:2" x14ac:dyDescent="0.25">
      <c r="B17" s="45" t="s">
        <v>35</v>
      </c>
    </row>
    <row r="19" spans="2:2" x14ac:dyDescent="0.25">
      <c r="B19" s="46" t="s">
        <v>36</v>
      </c>
    </row>
  </sheetData>
  <autoFilter ref="A8:D8">
    <sortState ref="A9:D37">
      <sortCondition descending="1" ref="D8"/>
    </sortState>
  </autoFilter>
  <mergeCells count="7">
    <mergeCell ref="B1:D1"/>
    <mergeCell ref="E1:I6"/>
    <mergeCell ref="B2:D2"/>
    <mergeCell ref="B3:D3"/>
    <mergeCell ref="B4:D4"/>
    <mergeCell ref="B5:D5"/>
    <mergeCell ref="B6:D6"/>
  </mergeCells>
  <pageMargins left="0.7" right="0.7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view="pageBreakPreview" zoomScale="90" zoomScaleNormal="90" zoomScaleSheetLayoutView="90" workbookViewId="0">
      <selection activeCell="G9" sqref="G9"/>
    </sheetView>
  </sheetViews>
  <sheetFormatPr baseColWidth="10" defaultRowHeight="12.75" x14ac:dyDescent="0.2"/>
  <cols>
    <col min="1" max="1" width="23.5703125" style="1" customWidth="1"/>
    <col min="2" max="2" width="38.42578125" style="1" customWidth="1"/>
    <col min="3" max="3" width="12.85546875" style="1" customWidth="1"/>
    <col min="4" max="4" width="20.5703125" style="1" bestFit="1" customWidth="1"/>
    <col min="5" max="5" width="21.42578125" style="1" bestFit="1" customWidth="1"/>
    <col min="6" max="6" width="29.140625" style="1" customWidth="1"/>
    <col min="7" max="7" width="13.28515625" style="1" customWidth="1"/>
    <col min="8" max="8" width="11.42578125" style="1"/>
    <col min="9" max="9" width="20.5703125" style="1" bestFit="1" customWidth="1"/>
    <col min="10" max="16384" width="11.42578125" style="1"/>
  </cols>
  <sheetData>
    <row r="1" spans="1:10" ht="13.5" thickBot="1" x14ac:dyDescent="0.25">
      <c r="A1" s="13" t="s">
        <v>9</v>
      </c>
      <c r="B1" s="82" t="s">
        <v>10</v>
      </c>
      <c r="C1" s="83"/>
      <c r="D1" s="84"/>
      <c r="E1" s="85"/>
      <c r="F1" s="86"/>
      <c r="G1" s="87"/>
    </row>
    <row r="2" spans="1:10" s="14" customFormat="1" ht="44.25" customHeight="1" thickBot="1" x14ac:dyDescent="0.25">
      <c r="A2" s="13" t="s">
        <v>8</v>
      </c>
      <c r="B2" s="94" t="s">
        <v>11</v>
      </c>
      <c r="C2" s="95"/>
      <c r="D2" s="96"/>
      <c r="E2" s="88"/>
      <c r="F2" s="89"/>
      <c r="G2" s="90"/>
    </row>
    <row r="3" spans="1:10" s="10" customFormat="1" ht="23.25" customHeight="1" thickBot="1" x14ac:dyDescent="0.3">
      <c r="A3" s="13" t="s">
        <v>7</v>
      </c>
      <c r="B3" s="97">
        <v>219858560</v>
      </c>
      <c r="C3" s="98"/>
      <c r="D3" s="99"/>
      <c r="E3" s="88"/>
      <c r="F3" s="89"/>
      <c r="G3" s="90"/>
    </row>
    <row r="4" spans="1:10" s="10" customFormat="1" ht="23.25" customHeight="1" thickBot="1" x14ac:dyDescent="0.3">
      <c r="A4" s="13" t="s">
        <v>6</v>
      </c>
      <c r="B4" s="82"/>
      <c r="C4" s="83"/>
      <c r="D4" s="84"/>
      <c r="E4" s="91"/>
      <c r="F4" s="92"/>
      <c r="G4" s="93"/>
    </row>
    <row r="5" spans="1:10" s="10" customFormat="1" ht="23.25" customHeight="1" x14ac:dyDescent="0.2">
      <c r="A5" s="1"/>
      <c r="B5" s="1"/>
      <c r="C5" s="1"/>
      <c r="D5" s="1"/>
      <c r="E5" s="1"/>
      <c r="F5" s="1"/>
      <c r="G5" s="1"/>
    </row>
    <row r="6" spans="1:10" s="10" customFormat="1" ht="23.25" customHeight="1" x14ac:dyDescent="0.25">
      <c r="A6" s="100" t="s">
        <v>5</v>
      </c>
      <c r="B6" s="100"/>
      <c r="C6" s="11" t="s">
        <v>4</v>
      </c>
      <c r="D6" s="11" t="s">
        <v>3</v>
      </c>
      <c r="E6" s="11" t="s">
        <v>2</v>
      </c>
      <c r="F6" s="11" t="s">
        <v>14</v>
      </c>
      <c r="G6" s="11" t="s">
        <v>1</v>
      </c>
    </row>
    <row r="7" spans="1:10" s="10" customFormat="1" ht="15.75" customHeight="1" x14ac:dyDescent="0.25">
      <c r="A7" s="12"/>
      <c r="B7" s="12"/>
      <c r="C7" s="11">
        <v>59.75</v>
      </c>
      <c r="D7" s="11" t="s">
        <v>0</v>
      </c>
      <c r="E7" s="11" t="s">
        <v>0</v>
      </c>
      <c r="F7" s="11" t="s">
        <v>15</v>
      </c>
      <c r="G7" s="11" t="s">
        <v>16</v>
      </c>
    </row>
    <row r="8" spans="1:10" x14ac:dyDescent="0.2">
      <c r="A8" s="6" t="str">
        <f>'[2]INF. BÁSICA'!A8</f>
        <v>1 PROPONENTE:</v>
      </c>
      <c r="B8" s="5" t="s">
        <v>12</v>
      </c>
      <c r="C8" s="47">
        <v>59.599634108625047</v>
      </c>
      <c r="D8" s="2">
        <v>20</v>
      </c>
      <c r="E8" s="2">
        <v>20</v>
      </c>
      <c r="F8" s="2">
        <v>0.25</v>
      </c>
      <c r="G8" s="48">
        <f>SUM(C8:F8)</f>
        <v>99.849634108625054</v>
      </c>
    </row>
    <row r="9" spans="1:10" x14ac:dyDescent="0.2">
      <c r="A9" s="6" t="str">
        <f>'[2]INF. BÁSICA'!A9</f>
        <v>2 PROPONENTE:</v>
      </c>
      <c r="B9" s="5" t="s">
        <v>13</v>
      </c>
      <c r="C9" s="47">
        <v>59.599254745536207</v>
      </c>
      <c r="D9" s="2">
        <v>20</v>
      </c>
      <c r="E9" s="2">
        <v>20</v>
      </c>
      <c r="F9" s="48">
        <v>0</v>
      </c>
      <c r="G9" s="48">
        <f>SUM(C9:F9)</f>
        <v>99.5992547455362</v>
      </c>
    </row>
    <row r="10" spans="1:10" x14ac:dyDescent="0.2">
      <c r="A10" s="6"/>
      <c r="B10" s="5"/>
      <c r="C10" s="2"/>
      <c r="D10" s="2"/>
      <c r="E10" s="2"/>
      <c r="F10" s="2"/>
      <c r="G10" s="2"/>
      <c r="I10" s="9"/>
      <c r="J10" s="9"/>
    </row>
    <row r="11" spans="1:10" ht="11.25" customHeight="1" x14ac:dyDescent="0.2">
      <c r="A11" s="6"/>
      <c r="B11" s="5"/>
      <c r="C11" s="2"/>
      <c r="D11" s="2"/>
      <c r="E11" s="2"/>
      <c r="F11" s="2"/>
      <c r="G11" s="2"/>
      <c r="I11" s="81"/>
      <c r="J11" s="81"/>
    </row>
    <row r="12" spans="1:10" x14ac:dyDescent="0.2">
      <c r="A12" s="6"/>
      <c r="B12" s="5"/>
      <c r="C12" s="4"/>
      <c r="D12" s="2"/>
      <c r="E12" s="2"/>
      <c r="F12" s="3"/>
      <c r="G12" s="2"/>
    </row>
    <row r="13" spans="1:10" x14ac:dyDescent="0.2">
      <c r="A13" s="6"/>
      <c r="B13" s="5"/>
      <c r="C13" s="4"/>
      <c r="D13" s="7"/>
      <c r="E13" s="7"/>
      <c r="F13" s="3"/>
      <c r="G13" s="2"/>
    </row>
    <row r="14" spans="1:10" x14ac:dyDescent="0.2">
      <c r="A14" s="6"/>
      <c r="B14" s="5"/>
      <c r="C14" s="4"/>
      <c r="D14" s="7"/>
      <c r="E14" s="7"/>
      <c r="F14" s="3"/>
      <c r="G14" s="2"/>
      <c r="I14" s="8"/>
    </row>
    <row r="15" spans="1:10" x14ac:dyDescent="0.2">
      <c r="A15" s="6"/>
      <c r="B15" s="5"/>
      <c r="C15" s="4"/>
      <c r="D15" s="7"/>
      <c r="E15" s="7"/>
      <c r="F15" s="3"/>
      <c r="G15" s="2"/>
    </row>
    <row r="16" spans="1:10" x14ac:dyDescent="0.2">
      <c r="A16" s="6"/>
      <c r="B16" s="5"/>
      <c r="C16" s="4"/>
      <c r="D16" s="7"/>
      <c r="E16" s="7"/>
      <c r="F16" s="3"/>
      <c r="G16" s="2"/>
    </row>
    <row r="17" spans="1:7" x14ac:dyDescent="0.2">
      <c r="A17" s="6"/>
      <c r="B17" s="5"/>
      <c r="C17" s="4"/>
      <c r="D17" s="7"/>
      <c r="E17" s="7"/>
      <c r="F17" s="3"/>
      <c r="G17" s="2"/>
    </row>
    <row r="18" spans="1:7" x14ac:dyDescent="0.2">
      <c r="A18" s="6"/>
      <c r="B18" s="5"/>
      <c r="C18" s="4"/>
      <c r="D18" s="3"/>
      <c r="E18" s="3"/>
      <c r="F18" s="3"/>
      <c r="G18" s="2"/>
    </row>
    <row r="19" spans="1:7" x14ac:dyDescent="0.2">
      <c r="A19" s="6"/>
      <c r="B19" s="5"/>
      <c r="C19" s="4"/>
      <c r="D19" s="7"/>
      <c r="E19" s="7"/>
      <c r="F19" s="3"/>
      <c r="G19" s="2"/>
    </row>
    <row r="20" spans="1:7" x14ac:dyDescent="0.2">
      <c r="A20" s="6"/>
      <c r="B20" s="5"/>
      <c r="C20" s="4"/>
      <c r="D20" s="7"/>
      <c r="E20" s="7"/>
      <c r="F20" s="3"/>
      <c r="G20" s="2"/>
    </row>
    <row r="21" spans="1:7" x14ac:dyDescent="0.2">
      <c r="A21" s="6"/>
      <c r="B21" s="5"/>
      <c r="C21" s="4"/>
      <c r="D21" s="7"/>
      <c r="E21" s="7"/>
      <c r="F21" s="3"/>
      <c r="G21" s="2"/>
    </row>
    <row r="22" spans="1:7" x14ac:dyDescent="0.2">
      <c r="A22" s="6"/>
      <c r="B22" s="5"/>
      <c r="C22" s="4"/>
      <c r="D22" s="7"/>
      <c r="E22" s="7"/>
      <c r="F22" s="3"/>
      <c r="G22" s="2"/>
    </row>
    <row r="23" spans="1:7" x14ac:dyDescent="0.2">
      <c r="A23" s="6"/>
      <c r="B23" s="5"/>
      <c r="C23" s="4"/>
      <c r="D23" s="7"/>
      <c r="E23" s="7"/>
      <c r="F23" s="3"/>
      <c r="G23" s="2"/>
    </row>
    <row r="24" spans="1:7" x14ac:dyDescent="0.2">
      <c r="A24" s="6"/>
      <c r="B24" s="5"/>
      <c r="C24" s="4"/>
      <c r="D24" s="7"/>
      <c r="E24" s="7"/>
      <c r="F24" s="3"/>
      <c r="G24" s="2"/>
    </row>
    <row r="25" spans="1:7" x14ac:dyDescent="0.2">
      <c r="A25" s="6"/>
      <c r="B25" s="5"/>
      <c r="C25" s="4"/>
      <c r="D25" s="7"/>
      <c r="E25" s="7"/>
      <c r="F25" s="3"/>
      <c r="G25" s="2"/>
    </row>
    <row r="26" spans="1:7" x14ac:dyDescent="0.2">
      <c r="A26" s="6"/>
      <c r="B26" s="5"/>
      <c r="C26" s="4"/>
      <c r="D26" s="7"/>
      <c r="E26" s="7"/>
      <c r="F26" s="3"/>
      <c r="G26" s="2"/>
    </row>
    <row r="27" spans="1:7" x14ac:dyDescent="0.2">
      <c r="A27" s="6"/>
      <c r="B27" s="5"/>
      <c r="C27" s="4"/>
      <c r="D27" s="7"/>
      <c r="E27" s="7"/>
      <c r="F27" s="3"/>
      <c r="G27" s="2"/>
    </row>
    <row r="28" spans="1:7" x14ac:dyDescent="0.2">
      <c r="A28" s="6"/>
      <c r="B28" s="5"/>
      <c r="C28" s="4"/>
      <c r="D28" s="7"/>
      <c r="E28" s="7"/>
      <c r="F28" s="3"/>
      <c r="G28" s="2"/>
    </row>
    <row r="29" spans="1:7" x14ac:dyDescent="0.2">
      <c r="A29" s="6"/>
      <c r="B29" s="5"/>
      <c r="C29" s="4"/>
      <c r="D29" s="7"/>
      <c r="E29" s="7"/>
      <c r="F29" s="3"/>
      <c r="G29" s="2"/>
    </row>
    <row r="30" spans="1:7" x14ac:dyDescent="0.2">
      <c r="A30" s="6"/>
      <c r="B30" s="5"/>
      <c r="C30" s="4"/>
      <c r="D30" s="7"/>
      <c r="E30" s="7"/>
      <c r="F30" s="3"/>
      <c r="G30" s="2"/>
    </row>
    <row r="31" spans="1:7" x14ac:dyDescent="0.2">
      <c r="A31" s="6"/>
      <c r="B31" s="5"/>
      <c r="C31" s="4"/>
      <c r="D31" s="7"/>
      <c r="E31" s="7"/>
      <c r="F31" s="3"/>
      <c r="G31" s="2"/>
    </row>
    <row r="32" spans="1:7" x14ac:dyDescent="0.2">
      <c r="A32" s="6"/>
      <c r="B32" s="5"/>
      <c r="C32" s="4"/>
      <c r="D32" s="7"/>
      <c r="E32" s="7"/>
      <c r="F32" s="3"/>
      <c r="G32" s="2"/>
    </row>
    <row r="33" spans="1:7" x14ac:dyDescent="0.2">
      <c r="A33" s="6"/>
      <c r="B33" s="5"/>
      <c r="C33" s="4"/>
      <c r="D33" s="7"/>
      <c r="E33" s="7"/>
      <c r="F33" s="3"/>
      <c r="G33" s="2"/>
    </row>
    <row r="34" spans="1:7" x14ac:dyDescent="0.2">
      <c r="A34" s="6"/>
      <c r="B34" s="5"/>
      <c r="C34" s="4"/>
      <c r="D34" s="3"/>
      <c r="E34" s="3"/>
      <c r="F34" s="3"/>
      <c r="G34" s="2"/>
    </row>
    <row r="35" spans="1:7" x14ac:dyDescent="0.2">
      <c r="A35" s="6"/>
      <c r="B35" s="5"/>
      <c r="C35" s="4"/>
      <c r="D35" s="3"/>
      <c r="E35" s="3"/>
      <c r="F35" s="3"/>
      <c r="G35" s="2"/>
    </row>
    <row r="36" spans="1:7" x14ac:dyDescent="0.2">
      <c r="A36" s="6"/>
      <c r="B36" s="5"/>
      <c r="C36" s="4"/>
      <c r="D36" s="3"/>
      <c r="E36" s="3"/>
      <c r="F36" s="3"/>
      <c r="G36" s="2"/>
    </row>
    <row r="37" spans="1:7" x14ac:dyDescent="0.2">
      <c r="A37" s="6"/>
      <c r="B37" s="5"/>
      <c r="C37" s="4"/>
      <c r="D37" s="3"/>
      <c r="E37" s="3"/>
      <c r="F37" s="3"/>
      <c r="G37" s="2"/>
    </row>
  </sheetData>
  <mergeCells count="7">
    <mergeCell ref="I11:J11"/>
    <mergeCell ref="B1:D1"/>
    <mergeCell ref="E1:G4"/>
    <mergeCell ref="B2:D2"/>
    <mergeCell ref="B3:D3"/>
    <mergeCell ref="B4:D4"/>
    <mergeCell ref="A6:B6"/>
  </mergeCells>
  <pageMargins left="0.7" right="0.7" top="0.75" bottom="0.75" header="0.3" footer="0.3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OFERTA ECONOMICA </vt:lpstr>
      <vt:lpstr>ASIGNPUNTAJE_SAMC-020-2022</vt:lpstr>
      <vt:lpstr>F.PONDERACION</vt:lpstr>
      <vt:lpstr>'OFERTA ECONOMICA 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Alejandro Villada Ríos</dc:creator>
  <cp:lastModifiedBy>Vannesa Toro Casso</cp:lastModifiedBy>
  <dcterms:created xsi:type="dcterms:W3CDTF">2022-11-29T19:19:25Z</dcterms:created>
  <dcterms:modified xsi:type="dcterms:W3CDTF">2022-12-01T15:07:12Z</dcterms:modified>
</cp:coreProperties>
</file>