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11"/>
  <workbookPr/>
  <mc:AlternateContent xmlns:mc="http://schemas.openxmlformats.org/markup-compatibility/2006">
    <mc:Choice Requires="x15">
      <x15ac:absPath xmlns:x15ac="http://schemas.microsoft.com/office/spreadsheetml/2010/11/ac" url="K:\ALCALDIA DE ENGATIVÁ\FORMULACIÓN DE PROYECTOS\2022\ID 23 PROYECTO 1597\ENTREGA A SUPERVISIÓN\"/>
    </mc:Choice>
  </mc:AlternateContent>
  <xr:revisionPtr revIDLastSave="0" documentId="11_25EBD7C6A0E926CEB6CD206278C89E8B7B003CC7" xr6:coauthVersionLast="47" xr6:coauthVersionMax="47" xr10:uidLastSave="{00000000-0000-0000-0000-000000000000}"/>
  <bookViews>
    <workbookView xWindow="-120" yWindow="-120" windowWidth="29040" windowHeight="15720" tabRatio="428" firstSheet="1" activeTab="1" xr2:uid="{00000000-000D-0000-FFFF-FFFF00000000}"/>
  </bookViews>
  <sheets>
    <sheet name="INDICADORES TOTALES" sheetId="5" r:id="rId1"/>
    <sheet name="MODIFICADO" sheetId="6" r:id="rId2"/>
  </sheets>
  <definedNames>
    <definedName name="_xlnm._FilterDatabase" localSheetId="0" hidden="1">'INDICADORES TOTALES'!$A$2:$AK$2</definedName>
    <definedName name="_xlnm._FilterDatabase" localSheetId="1" hidden="1">MODIFICADO!$A$2:$AK$2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8" i="6" l="1"/>
  <c r="AD18" i="6"/>
  <c r="AE18" i="6"/>
  <c r="AF18" i="6"/>
  <c r="AG18" i="6"/>
  <c r="AH18" i="6"/>
  <c r="AD3" i="6"/>
  <c r="AD4" i="6"/>
  <c r="AD21" i="6"/>
  <c r="AC3" i="6"/>
  <c r="AE3" i="6"/>
  <c r="AF3" i="6"/>
  <c r="AG3" i="6"/>
  <c r="AH3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H23" i="6" l="1"/>
  <c r="AG23" i="6"/>
  <c r="AF23" i="6"/>
  <c r="AE23" i="6"/>
  <c r="AD23" i="6"/>
  <c r="AC23" i="6"/>
  <c r="AH22" i="6"/>
  <c r="AG22" i="6"/>
  <c r="AF22" i="6"/>
  <c r="AE22" i="6"/>
  <c r="AD22" i="6"/>
  <c r="AC22" i="6"/>
  <c r="AH21" i="6"/>
  <c r="AG21" i="6"/>
  <c r="AF21" i="6"/>
  <c r="AE21" i="6"/>
  <c r="AC21" i="6"/>
  <c r="AH20" i="6"/>
  <c r="AG20" i="6"/>
  <c r="AF20" i="6"/>
  <c r="AE20" i="6"/>
  <c r="AD20" i="6"/>
  <c r="AC20" i="6"/>
  <c r="AH19" i="6"/>
  <c r="AG19" i="6"/>
  <c r="AF19" i="6"/>
  <c r="AE19" i="6"/>
  <c r="AD19" i="6"/>
  <c r="AC19" i="6"/>
  <c r="AH17" i="6"/>
  <c r="AG17" i="6"/>
  <c r="AF17" i="6"/>
  <c r="AE17" i="6"/>
  <c r="AD17" i="6"/>
  <c r="AC17" i="6"/>
  <c r="AH16" i="6"/>
  <c r="AG16" i="6"/>
  <c r="AF16" i="6"/>
  <c r="AE16" i="6"/>
  <c r="AD16" i="6"/>
  <c r="AC16" i="6"/>
  <c r="AH15" i="6"/>
  <c r="AG15" i="6"/>
  <c r="AF15" i="6"/>
  <c r="AE15" i="6"/>
  <c r="AD15" i="6"/>
  <c r="AC15" i="6"/>
  <c r="AH14" i="6"/>
  <c r="AG14" i="6"/>
  <c r="AF14" i="6"/>
  <c r="AE14" i="6"/>
  <c r="AD14" i="6"/>
  <c r="AC14" i="6"/>
  <c r="AH13" i="6"/>
  <c r="AG13" i="6"/>
  <c r="AF13" i="6"/>
  <c r="AE13" i="6"/>
  <c r="AD13" i="6"/>
  <c r="AC13" i="6"/>
  <c r="AH12" i="6"/>
  <c r="AG12" i="6"/>
  <c r="AF12" i="6"/>
  <c r="AE12" i="6"/>
  <c r="AD12" i="6"/>
  <c r="AC12" i="6"/>
  <c r="AH11" i="6"/>
  <c r="AG11" i="6"/>
  <c r="AF11" i="6"/>
  <c r="AE11" i="6"/>
  <c r="AD11" i="6"/>
  <c r="AC11" i="6"/>
  <c r="AH10" i="6"/>
  <c r="AG10" i="6"/>
  <c r="AF10" i="6"/>
  <c r="AE10" i="6"/>
  <c r="AD10" i="6"/>
  <c r="AC10" i="6"/>
  <c r="AH9" i="6"/>
  <c r="AG9" i="6"/>
  <c r="AF9" i="6"/>
  <c r="AE9" i="6"/>
  <c r="AD9" i="6"/>
  <c r="AC9" i="6"/>
  <c r="AH8" i="6"/>
  <c r="AG8" i="6"/>
  <c r="AF8" i="6"/>
  <c r="AE8" i="6"/>
  <c r="AD8" i="6"/>
  <c r="AC8" i="6"/>
  <c r="AH7" i="6"/>
  <c r="AG7" i="6"/>
  <c r="AF7" i="6"/>
  <c r="AE7" i="6"/>
  <c r="AD7" i="6"/>
  <c r="AC7" i="6"/>
  <c r="AH6" i="6"/>
  <c r="AG6" i="6"/>
  <c r="AF6" i="6"/>
  <c r="AE6" i="6"/>
  <c r="AD6" i="6"/>
  <c r="AC6" i="6"/>
  <c r="AH5" i="6"/>
  <c r="AG5" i="6"/>
  <c r="AF5" i="6"/>
  <c r="AE5" i="6"/>
  <c r="AD5" i="6"/>
  <c r="AC5" i="6"/>
  <c r="AH4" i="6"/>
  <c r="AG4" i="6"/>
  <c r="AF4" i="6"/>
  <c r="AE4" i="6"/>
  <c r="AC4" i="6"/>
  <c r="AH87" i="5"/>
  <c r="AG87" i="5"/>
  <c r="AF87" i="5"/>
  <c r="AE87" i="5"/>
  <c r="AD87" i="5"/>
  <c r="AC87" i="5"/>
  <c r="AH86" i="5"/>
  <c r="AG86" i="5"/>
  <c r="AF86" i="5"/>
  <c r="AE86" i="5"/>
  <c r="AD86" i="5"/>
  <c r="AC86" i="5"/>
  <c r="AH85" i="5"/>
  <c r="AG85" i="5"/>
  <c r="AF85" i="5"/>
  <c r="AE85" i="5"/>
  <c r="AD85" i="5"/>
  <c r="AC85" i="5"/>
  <c r="AH84" i="5"/>
  <c r="AG84" i="5"/>
  <c r="AF84" i="5"/>
  <c r="AE84" i="5"/>
  <c r="AD84" i="5"/>
  <c r="AC84" i="5"/>
  <c r="AH83" i="5"/>
  <c r="AG83" i="5"/>
  <c r="AF83" i="5"/>
  <c r="AE83" i="5"/>
  <c r="AD83" i="5"/>
  <c r="AC83" i="5"/>
  <c r="AH82" i="5"/>
  <c r="AG82" i="5"/>
  <c r="AF82" i="5"/>
  <c r="AE82" i="5"/>
  <c r="AD82" i="5"/>
  <c r="AC82" i="5"/>
  <c r="AH81" i="5"/>
  <c r="AG81" i="5"/>
  <c r="AF81" i="5"/>
  <c r="AE81" i="5"/>
  <c r="AD81" i="5"/>
  <c r="AC81" i="5"/>
  <c r="AH80" i="5"/>
  <c r="AG80" i="5"/>
  <c r="AF80" i="5"/>
  <c r="AE80" i="5"/>
  <c r="AD80" i="5"/>
  <c r="AC80" i="5"/>
  <c r="AH79" i="5"/>
  <c r="AG79" i="5"/>
  <c r="AF79" i="5"/>
  <c r="AE79" i="5"/>
  <c r="AD79" i="5"/>
  <c r="AC79" i="5"/>
  <c r="AH78" i="5"/>
  <c r="AG78" i="5"/>
  <c r="AF78" i="5"/>
  <c r="AE78" i="5"/>
  <c r="AD78" i="5"/>
  <c r="AC78" i="5"/>
  <c r="AH77" i="5"/>
  <c r="AG77" i="5"/>
  <c r="AF77" i="5"/>
  <c r="AE77" i="5"/>
  <c r="AD77" i="5"/>
  <c r="AC77" i="5"/>
  <c r="AH76" i="5"/>
  <c r="AG76" i="5"/>
  <c r="AF76" i="5"/>
  <c r="AE76" i="5"/>
  <c r="AD76" i="5"/>
  <c r="AC76" i="5"/>
  <c r="AH75" i="5"/>
  <c r="AG75" i="5"/>
  <c r="AF75" i="5"/>
  <c r="AE75" i="5"/>
  <c r="AD75" i="5"/>
  <c r="AC75" i="5"/>
  <c r="AH74" i="5"/>
  <c r="AG74" i="5"/>
  <c r="AF74" i="5"/>
  <c r="AE74" i="5"/>
  <c r="AD74" i="5"/>
  <c r="AC74" i="5"/>
  <c r="AH73" i="5"/>
  <c r="AG73" i="5"/>
  <c r="AF73" i="5"/>
  <c r="AE73" i="5"/>
  <c r="AD73" i="5"/>
  <c r="AC73" i="5"/>
  <c r="AH72" i="5"/>
  <c r="AG72" i="5"/>
  <c r="AF72" i="5"/>
  <c r="AE72" i="5"/>
  <c r="AD72" i="5"/>
  <c r="AC72" i="5"/>
  <c r="AH71" i="5"/>
  <c r="AG71" i="5"/>
  <c r="AF71" i="5"/>
  <c r="AE71" i="5"/>
  <c r="AD71" i="5"/>
  <c r="AC71" i="5"/>
  <c r="AH70" i="5"/>
  <c r="AG70" i="5"/>
  <c r="AF70" i="5"/>
  <c r="AE70" i="5"/>
  <c r="AD70" i="5"/>
  <c r="AC70" i="5"/>
  <c r="AH69" i="5"/>
  <c r="AG69" i="5"/>
  <c r="AF69" i="5"/>
  <c r="AE69" i="5"/>
  <c r="AD69" i="5"/>
  <c r="AC69" i="5"/>
  <c r="AH68" i="5"/>
  <c r="AG68" i="5"/>
  <c r="AF68" i="5"/>
  <c r="AE68" i="5"/>
  <c r="AD68" i="5"/>
  <c r="AC68" i="5"/>
  <c r="AH67" i="5"/>
  <c r="AG67" i="5"/>
  <c r="AF67" i="5"/>
  <c r="AE67" i="5"/>
  <c r="AD67" i="5"/>
  <c r="AC67" i="5"/>
  <c r="AH66" i="5"/>
  <c r="AG66" i="5"/>
  <c r="AF66" i="5"/>
  <c r="AE66" i="5"/>
  <c r="AD66" i="5"/>
  <c r="AC66" i="5"/>
  <c r="AH65" i="5"/>
  <c r="AG65" i="5"/>
  <c r="AF65" i="5"/>
  <c r="AE65" i="5"/>
  <c r="AD65" i="5"/>
  <c r="AC65" i="5"/>
  <c r="AH64" i="5"/>
  <c r="AG64" i="5"/>
  <c r="AF64" i="5"/>
  <c r="AE64" i="5"/>
  <c r="AD64" i="5"/>
  <c r="AC64" i="5"/>
  <c r="AH63" i="5"/>
  <c r="AG63" i="5"/>
  <c r="AF63" i="5"/>
  <c r="AE63" i="5"/>
  <c r="AD63" i="5"/>
  <c r="AC63" i="5"/>
  <c r="AH62" i="5"/>
  <c r="AG62" i="5"/>
  <c r="AF62" i="5"/>
  <c r="AE62" i="5"/>
  <c r="AD62" i="5"/>
  <c r="AC62" i="5"/>
  <c r="AH61" i="5"/>
  <c r="AG61" i="5"/>
  <c r="AF61" i="5"/>
  <c r="AE61" i="5"/>
  <c r="AD61" i="5"/>
  <c r="AC61" i="5"/>
  <c r="AH60" i="5"/>
  <c r="AG60" i="5"/>
  <c r="AF60" i="5"/>
  <c r="AE60" i="5"/>
  <c r="AD60" i="5"/>
  <c r="AC60" i="5"/>
  <c r="AH59" i="5"/>
  <c r="AG59" i="5"/>
  <c r="AF59" i="5"/>
  <c r="AE59" i="5"/>
  <c r="AD59" i="5"/>
  <c r="AC59" i="5"/>
  <c r="AH58" i="5"/>
  <c r="AG58" i="5"/>
  <c r="AF58" i="5"/>
  <c r="AE58" i="5"/>
  <c r="AD58" i="5"/>
  <c r="AC58" i="5"/>
  <c r="AH57" i="5"/>
  <c r="AG57" i="5"/>
  <c r="AF57" i="5"/>
  <c r="AE57" i="5"/>
  <c r="AD57" i="5"/>
  <c r="AC57" i="5"/>
  <c r="AH56" i="5"/>
  <c r="AG56" i="5"/>
  <c r="AF56" i="5"/>
  <c r="AE56" i="5"/>
  <c r="AD56" i="5"/>
  <c r="AC56" i="5"/>
  <c r="AH55" i="5"/>
  <c r="AG55" i="5"/>
  <c r="AF55" i="5"/>
  <c r="AE55" i="5"/>
  <c r="AD55" i="5"/>
  <c r="AC55" i="5"/>
  <c r="AH54" i="5"/>
  <c r="AG54" i="5"/>
  <c r="AF54" i="5"/>
  <c r="AE54" i="5"/>
  <c r="AD54" i="5"/>
  <c r="AC54" i="5"/>
  <c r="AH53" i="5"/>
  <c r="AG53" i="5"/>
  <c r="AF53" i="5"/>
  <c r="AE53" i="5"/>
  <c r="AD53" i="5"/>
  <c r="AC53" i="5"/>
  <c r="AH52" i="5"/>
  <c r="AG52" i="5"/>
  <c r="AF52" i="5"/>
  <c r="AE52" i="5"/>
  <c r="AD52" i="5"/>
  <c r="AC52" i="5"/>
  <c r="AH51" i="5"/>
  <c r="AG51" i="5"/>
  <c r="AF51" i="5"/>
  <c r="AE51" i="5"/>
  <c r="AD51" i="5"/>
  <c r="AC51" i="5"/>
  <c r="AH50" i="5"/>
  <c r="AG50" i="5"/>
  <c r="AF50" i="5"/>
  <c r="AE50" i="5"/>
  <c r="AD50" i="5"/>
  <c r="AC50" i="5"/>
  <c r="AH49" i="5"/>
  <c r="AG49" i="5"/>
  <c r="AF49" i="5"/>
  <c r="AE49" i="5"/>
  <c r="AD49" i="5"/>
  <c r="AC49" i="5"/>
  <c r="AH48" i="5"/>
  <c r="AG48" i="5"/>
  <c r="AF48" i="5"/>
  <c r="AE48" i="5"/>
  <c r="AD48" i="5"/>
  <c r="AC48" i="5"/>
  <c r="AH47" i="5"/>
  <c r="AG47" i="5"/>
  <c r="AF47" i="5"/>
  <c r="AE47" i="5"/>
  <c r="AD47" i="5"/>
  <c r="AC47" i="5"/>
  <c r="AH46" i="5"/>
  <c r="AG46" i="5"/>
  <c r="AF46" i="5"/>
  <c r="AE46" i="5"/>
  <c r="AD46" i="5"/>
  <c r="AC46" i="5"/>
  <c r="AH45" i="5"/>
  <c r="AG45" i="5"/>
  <c r="AF45" i="5"/>
  <c r="AE45" i="5"/>
  <c r="AD45" i="5"/>
  <c r="AC45" i="5"/>
  <c r="AH44" i="5"/>
  <c r="AG44" i="5"/>
  <c r="AF44" i="5"/>
  <c r="AE44" i="5"/>
  <c r="AD44" i="5"/>
  <c r="AC44" i="5"/>
  <c r="AH43" i="5"/>
  <c r="AG43" i="5"/>
  <c r="AF43" i="5"/>
  <c r="AE43" i="5"/>
  <c r="AD43" i="5"/>
  <c r="AC43" i="5"/>
  <c r="AH42" i="5"/>
  <c r="AG42" i="5"/>
  <c r="AF42" i="5"/>
  <c r="AE42" i="5"/>
  <c r="AD42" i="5"/>
  <c r="AC42" i="5"/>
  <c r="AH41" i="5"/>
  <c r="AG41" i="5"/>
  <c r="AF41" i="5"/>
  <c r="AE41" i="5"/>
  <c r="AD41" i="5"/>
  <c r="AC41" i="5"/>
  <c r="AH40" i="5"/>
  <c r="AG40" i="5"/>
  <c r="AF40" i="5"/>
  <c r="AE40" i="5"/>
  <c r="AD40" i="5"/>
  <c r="AC40" i="5"/>
  <c r="AH39" i="5"/>
  <c r="AG39" i="5"/>
  <c r="AF39" i="5"/>
  <c r="AE39" i="5"/>
  <c r="AD39" i="5"/>
  <c r="AC39" i="5"/>
  <c r="AH38" i="5"/>
  <c r="AG38" i="5"/>
  <c r="AF38" i="5"/>
  <c r="AE38" i="5"/>
  <c r="AD38" i="5"/>
  <c r="AC38" i="5"/>
  <c r="AH37" i="5"/>
  <c r="AG37" i="5"/>
  <c r="AF37" i="5"/>
  <c r="AE37" i="5"/>
  <c r="AD37" i="5"/>
  <c r="AC37" i="5"/>
  <c r="AH36" i="5"/>
  <c r="AG36" i="5"/>
  <c r="AF36" i="5"/>
  <c r="AE36" i="5"/>
  <c r="AD36" i="5"/>
  <c r="AC36" i="5"/>
  <c r="AH35" i="5"/>
  <c r="AG35" i="5"/>
  <c r="AF35" i="5"/>
  <c r="AE35" i="5"/>
  <c r="AD35" i="5"/>
  <c r="AC35" i="5"/>
  <c r="AH34" i="5"/>
  <c r="AG34" i="5"/>
  <c r="AF34" i="5"/>
  <c r="AE34" i="5"/>
  <c r="AD34" i="5"/>
  <c r="AC34" i="5"/>
  <c r="AH33" i="5"/>
  <c r="AG33" i="5"/>
  <c r="AF33" i="5"/>
  <c r="AE33" i="5"/>
  <c r="AD33" i="5"/>
  <c r="AC33" i="5"/>
  <c r="AH32" i="5"/>
  <c r="AG32" i="5"/>
  <c r="AF32" i="5"/>
  <c r="AE32" i="5"/>
  <c r="AD32" i="5"/>
  <c r="AC32" i="5"/>
  <c r="AH31" i="5"/>
  <c r="AG31" i="5"/>
  <c r="AF31" i="5"/>
  <c r="AE31" i="5"/>
  <c r="AD31" i="5"/>
  <c r="AC31" i="5"/>
  <c r="AH30" i="5"/>
  <c r="AG30" i="5"/>
  <c r="AF30" i="5"/>
  <c r="AE30" i="5"/>
  <c r="AD30" i="5"/>
  <c r="AC30" i="5"/>
  <c r="AH29" i="5"/>
  <c r="AG29" i="5"/>
  <c r="AF29" i="5"/>
  <c r="AE29" i="5"/>
  <c r="AD29" i="5"/>
  <c r="AC29" i="5"/>
  <c r="AH28" i="5"/>
  <c r="AG28" i="5"/>
  <c r="AF28" i="5"/>
  <c r="AE28" i="5"/>
  <c r="AD28" i="5"/>
  <c r="AC28" i="5"/>
  <c r="AH27" i="5"/>
  <c r="AG27" i="5"/>
  <c r="AF27" i="5"/>
  <c r="AE27" i="5"/>
  <c r="AD27" i="5"/>
  <c r="AC27" i="5"/>
  <c r="AH26" i="5"/>
  <c r="AG26" i="5"/>
  <c r="AF26" i="5"/>
  <c r="AE26" i="5"/>
  <c r="AD26" i="5"/>
  <c r="AC26" i="5"/>
  <c r="AH25" i="5"/>
  <c r="AG25" i="5"/>
  <c r="AF25" i="5"/>
  <c r="AE25" i="5"/>
  <c r="AD25" i="5"/>
  <c r="AC25" i="5"/>
  <c r="AH24" i="5"/>
  <c r="AG24" i="5"/>
  <c r="AF24" i="5"/>
  <c r="AE24" i="5"/>
  <c r="AD24" i="5"/>
  <c r="AC24" i="5"/>
  <c r="AH23" i="5"/>
  <c r="AG23" i="5"/>
  <c r="AF23" i="5"/>
  <c r="AE23" i="5"/>
  <c r="AD23" i="5"/>
  <c r="AC23" i="5"/>
  <c r="AH22" i="5"/>
  <c r="AG22" i="5"/>
  <c r="AF22" i="5"/>
  <c r="AE22" i="5"/>
  <c r="AD22" i="5"/>
  <c r="AC22" i="5"/>
  <c r="AH21" i="5"/>
  <c r="AG21" i="5"/>
  <c r="AF21" i="5"/>
  <c r="AE21" i="5"/>
  <c r="AD21" i="5"/>
  <c r="AC21" i="5"/>
  <c r="AH20" i="5"/>
  <c r="AG20" i="5"/>
  <c r="AF20" i="5"/>
  <c r="AE20" i="5"/>
  <c r="AD20" i="5"/>
  <c r="AC20" i="5"/>
  <c r="AH19" i="5"/>
  <c r="AG19" i="5"/>
  <c r="AF19" i="5"/>
  <c r="AE19" i="5"/>
  <c r="AD19" i="5"/>
  <c r="AC19" i="5"/>
  <c r="AH18" i="5"/>
  <c r="AG18" i="5"/>
  <c r="AF18" i="5"/>
  <c r="AE18" i="5"/>
  <c r="AD18" i="5"/>
  <c r="AC18" i="5"/>
  <c r="AH17" i="5"/>
  <c r="AG17" i="5"/>
  <c r="AF17" i="5"/>
  <c r="AE17" i="5"/>
  <c r="AD17" i="5"/>
  <c r="AC17" i="5"/>
  <c r="AH16" i="5"/>
  <c r="AG16" i="5"/>
  <c r="AF16" i="5"/>
  <c r="AE16" i="5"/>
  <c r="AD16" i="5"/>
  <c r="AC16" i="5"/>
  <c r="AH15" i="5"/>
  <c r="AG15" i="5"/>
  <c r="AF15" i="5"/>
  <c r="AE15" i="5"/>
  <c r="AD15" i="5"/>
  <c r="AC15" i="5"/>
  <c r="AH14" i="5"/>
  <c r="AG14" i="5"/>
  <c r="AF14" i="5"/>
  <c r="AE14" i="5"/>
  <c r="AD14" i="5"/>
  <c r="AC14" i="5"/>
  <c r="AH13" i="5"/>
  <c r="AG13" i="5"/>
  <c r="AF13" i="5"/>
  <c r="AE13" i="5"/>
  <c r="AD13" i="5"/>
  <c r="AC13" i="5"/>
  <c r="AH12" i="5"/>
  <c r="AG12" i="5"/>
  <c r="AF12" i="5"/>
  <c r="AE12" i="5"/>
  <c r="AD12" i="5"/>
  <c r="AC12" i="5"/>
  <c r="AH11" i="5"/>
  <c r="AG11" i="5"/>
  <c r="AF11" i="5"/>
  <c r="AE11" i="5"/>
  <c r="AD11" i="5"/>
  <c r="AC11" i="5"/>
  <c r="AH10" i="5"/>
  <c r="AG10" i="5"/>
  <c r="AF10" i="5"/>
  <c r="AE10" i="5"/>
  <c r="AD10" i="5"/>
  <c r="AC10" i="5"/>
  <c r="AH9" i="5"/>
  <c r="AG9" i="5"/>
  <c r="AF9" i="5"/>
  <c r="AE9" i="5"/>
  <c r="AD9" i="5"/>
  <c r="AC9" i="5"/>
  <c r="AH8" i="5"/>
  <c r="AG8" i="5"/>
  <c r="AF8" i="5"/>
  <c r="AE8" i="5"/>
  <c r="AD8" i="5"/>
  <c r="AC8" i="5"/>
  <c r="AH7" i="5"/>
  <c r="AG7" i="5"/>
  <c r="AF7" i="5"/>
  <c r="AE7" i="5"/>
  <c r="AD7" i="5"/>
  <c r="AC7" i="5"/>
  <c r="AH6" i="5"/>
  <c r="AG6" i="5"/>
  <c r="AF6" i="5"/>
  <c r="AE6" i="5"/>
  <c r="AD6" i="5"/>
  <c r="AC6" i="5"/>
  <c r="AH5" i="5"/>
  <c r="AG5" i="5"/>
  <c r="AF5" i="5"/>
  <c r="AE5" i="5"/>
  <c r="AD5" i="5"/>
  <c r="AC5" i="5"/>
  <c r="AH4" i="5"/>
  <c r="AG4" i="5"/>
  <c r="AF4" i="5"/>
  <c r="AE4" i="5"/>
  <c r="AD4" i="5"/>
  <c r="AC4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H3" i="5"/>
  <c r="AG3" i="5"/>
  <c r="AF3" i="5"/>
  <c r="AE3" i="5"/>
  <c r="AD3" i="5"/>
  <c r="AC3" i="5"/>
  <c r="A3" i="5"/>
  <c r="AD27" i="6" l="1"/>
  <c r="AH27" i="6"/>
  <c r="AF26" i="6"/>
  <c r="AG26" i="6"/>
  <c r="AC26" i="6"/>
  <c r="AC27" i="6"/>
  <c r="AG27" i="6"/>
  <c r="AE26" i="6"/>
  <c r="AC24" i="6"/>
  <c r="AG24" i="6"/>
  <c r="AE25" i="6"/>
  <c r="AE27" i="6"/>
  <c r="AD24" i="6"/>
  <c r="AH24" i="6"/>
  <c r="AF25" i="6"/>
  <c r="AD26" i="6"/>
  <c r="AH26" i="6"/>
  <c r="AF27" i="6"/>
  <c r="AE24" i="6"/>
  <c r="AC25" i="6"/>
  <c r="AG25" i="6"/>
  <c r="AF24" i="6"/>
  <c r="AD25" i="6"/>
  <c r="AH25" i="6"/>
</calcChain>
</file>

<file path=xl/sharedStrings.xml><?xml version="1.0" encoding="utf-8"?>
<sst xmlns="http://schemas.openxmlformats.org/spreadsheetml/2006/main" count="336" uniqueCount="138">
  <si>
    <t>No.</t>
  </si>
  <si>
    <t>NIT o CC</t>
  </si>
  <si>
    <t>NOMBRE DE LA EMPRESA</t>
  </si>
  <si>
    <t>TIPO DE EMPRESA</t>
  </si>
  <si>
    <t>INDICADORES MÍNIMOS Y  MÁXIMOS DE LOS TRES (3) ÚLTIMOS AÑOS (2019 AL 2021)</t>
  </si>
  <si>
    <t>INDICE DE LIQUIDEZ</t>
  </si>
  <si>
    <t>ENDEUDAMIENTO</t>
  </si>
  <si>
    <t>RAZON COBERTURA DE INTERES</t>
  </si>
  <si>
    <t>RENTABILIDAD DEL PATRIMONIO</t>
  </si>
  <si>
    <t>RENTABILIDAD DEL ACTIVO</t>
  </si>
  <si>
    <t xml:space="preserve">ACTIVO CORRIENTE </t>
  </si>
  <si>
    <t xml:space="preserve">PASIVO CORRIENTE </t>
  </si>
  <si>
    <t>CAPITAL DE TRABAJO</t>
  </si>
  <si>
    <t>ÍNDICE DE LIQUIDEZ</t>
  </si>
  <si>
    <t>ÍNDICE DE ENDEUDAMIENTO</t>
  </si>
  <si>
    <t>RAZÓN DE COBERTURA DE INTERESES</t>
  </si>
  <si>
    <t xml:space="preserve">RENTABILIDAD DEL PATRIMONIO </t>
  </si>
  <si>
    <t>LILIA FANNY GUEVARA PARRADO</t>
  </si>
  <si>
    <t>PEQUEÑA</t>
  </si>
  <si>
    <t>FUNDACION CENTRO PARA EL DESARROLLO TECNOLOGICO DEL COMERCIO TURISMO Y SERVICIOS</t>
  </si>
  <si>
    <t>FUNDACION INTERNACIONAL DE PEDAGOGIA CONCEPTUAL ALBERTO MERANI</t>
  </si>
  <si>
    <t>MEDIANA</t>
  </si>
  <si>
    <t>FUNDACION PARA EL FOMENTO DE LA LECTURA FUNDALECTURA</t>
  </si>
  <si>
    <t>BONGA BUSTAMANTE S.A.S.</t>
  </si>
  <si>
    <t>ROYAL PARK S.A.S.</t>
  </si>
  <si>
    <t>PEQUEÑA EMPRESA</t>
  </si>
  <si>
    <t>COMERCIALIZADORA VINARTA S A S</t>
  </si>
  <si>
    <t>MICROEMPRESA</t>
  </si>
  <si>
    <t>CORPORACION PARA EL DESARROLLO DE LAS MICROEMPRESAS</t>
  </si>
  <si>
    <t>ASCODES SAS</t>
  </si>
  <si>
    <t>CENTRO EMPRESARIAL EDUCATIVO - CORPOCEMPED</t>
  </si>
  <si>
    <t>CORPALLANOS</t>
  </si>
  <si>
    <t>CORPORACION PARA LA INVESTIGACION EL DESARROLLO SOSTENIBLE Y LA PROMOCION SOCIAL</t>
  </si>
  <si>
    <t>AMERICANA CORP S A S</t>
  </si>
  <si>
    <t>FUNDACIÓN FORO CÍVICO</t>
  </si>
  <si>
    <t>FUNDACION CENTRO DE ASESORIA CONSULTORIA E INTERVENTORIA COMUNITARIA CENAINCO</t>
  </si>
  <si>
    <t>CORPORACION COLOMBIA XXI</t>
  </si>
  <si>
    <t>VIENTOS DEL PORVENIR</t>
  </si>
  <si>
    <t>GRUPO EMPRESARIAL MADEX S A S</t>
  </si>
  <si>
    <t>PROFESIONALES EN LOGISTICA DEPORTES Y EVENTOS LTDA</t>
  </si>
  <si>
    <t>DIDACTICOS SIMBOLOS Y SIGNOS S EN C</t>
  </si>
  <si>
    <t>FUNDACION INCUBAR COLOMBIA</t>
  </si>
  <si>
    <t>FUNDACION TRENZA</t>
  </si>
  <si>
    <t>FUNDACION DE CIENCIA Y TECNOLOGIA GLOBAL SIGLA FUNCITEG</t>
  </si>
  <si>
    <t>FUNDACION CIUDAD HUMANA</t>
  </si>
  <si>
    <t>SEGURIDAD PRIVADA Y VIGILANCIA OLIMPO SEGURIDAD LTDA</t>
  </si>
  <si>
    <t>CREATIVA PRODUCCIONES S. A.</t>
  </si>
  <si>
    <t>MEDIANA EMPRESA</t>
  </si>
  <si>
    <t>FUNDACION SOCIAL VIVE COLOMBIA</t>
  </si>
  <si>
    <t>COMPAÑIA DE VIGILANCIA PPH LIMITADA</t>
  </si>
  <si>
    <t>GRAN EMPRESA</t>
  </si>
  <si>
    <t>EVENTOS EFECTIVOS Y PRODUCCIONES S.A.S.</t>
  </si>
  <si>
    <t>FUNDACION COLOMBIA UTIL</t>
  </si>
  <si>
    <t>FUNDACION ESPACIOS DE VIDA</t>
  </si>
  <si>
    <t>FUNDACION JUAN MANUEL BERMUDEZ NIETO</t>
  </si>
  <si>
    <t>FUNDACION PARA EL DESARROLLO SOCIOCULTURAL DEPORTIVO Y COMUNITARIO FUNDESCO</t>
  </si>
  <si>
    <t>CRECE SAS</t>
  </si>
  <si>
    <t>GESCOM SAS</t>
  </si>
  <si>
    <t>FUNDACIÓN DE INVESTIGACIÓN AGROAMBIENTAL IAJM</t>
  </si>
  <si>
    <t>ARISMA</t>
  </si>
  <si>
    <t>SEGURIDAD SURAMERICA LTDA</t>
  </si>
  <si>
    <t>MUEBLES ROMERO S A S</t>
  </si>
  <si>
    <t>CORPORACION UNIVERSITARIA IBEROAMERICANA</t>
  </si>
  <si>
    <t xml:space="preserve">1,63
</t>
  </si>
  <si>
    <t>FUNDACION PEPASO</t>
  </si>
  <si>
    <t>FUNDACION ALMA</t>
  </si>
  <si>
    <t>CORPORACION DE SERVICIOS COLOMBIA CORSERVICOL ONG</t>
  </si>
  <si>
    <t>FUNDACION CENTRO NACIONAL DE TECNOLOGIA CENATECH</t>
  </si>
  <si>
    <t>FUNDACION PARA EL DESARROLLO DE LA ORINOQUIA</t>
  </si>
  <si>
    <t>ASOCIACION VISION SOCIAL</t>
  </si>
  <si>
    <t>CORPORACION METAMORFOSIS</t>
  </si>
  <si>
    <t>FUNDACION PARA EL DESARROLLO INFANTIL SOCIAL Y CULTURAL IWOKE</t>
  </si>
  <si>
    <t>CORPORACION PARA EL FOMENTO SOCIAL DE COLOMBIA</t>
  </si>
  <si>
    <t>FUNDACION PARA EL DESARROLLO SOCIAL TRANSFORMEMOS</t>
  </si>
  <si>
    <t>LOPMI S.A.S.</t>
  </si>
  <si>
    <t>BANCA DE PROYECTOS S.A.S</t>
  </si>
  <si>
    <t>CORPORACION RED CONSTRUCTORES DE PAZ</t>
  </si>
  <si>
    <t>FUNDACION WAYS OF HOPE</t>
  </si>
  <si>
    <t>FUNDACION STAR COP HUMANITY</t>
  </si>
  <si>
    <t>ELITE DEPORTIVA SAS</t>
  </si>
  <si>
    <t>PROYCONSULT</t>
  </si>
  <si>
    <t>FUNDACION ACADEMIA NACIONAL DE APRENDIZAJE ANDAP</t>
  </si>
  <si>
    <t>FUNDACION AYUDANOS ONG</t>
  </si>
  <si>
    <t>CORPORACION COLECTIVO DIGERATI</t>
  </si>
  <si>
    <t>DISTRIBUIDORA COMERCIAL V&amp;A SAS</t>
  </si>
  <si>
    <t>LAS PUERTAS DEL CIELO</t>
  </si>
  <si>
    <t>DREAMS EVENT PLANNING SERVICES S A S</t>
  </si>
  <si>
    <t>SOTAVENTO GROUP S A S</t>
  </si>
  <si>
    <t>19.19</t>
  </si>
  <si>
    <t>0,,65</t>
  </si>
  <si>
    <t>PSICOPROYECTOS S.A.S.</t>
  </si>
  <si>
    <t>K-HUA GPC</t>
  </si>
  <si>
    <t>FUNDACION CONEXION SISTEMICA</t>
  </si>
  <si>
    <t>SOUNDWAVE - EVENTOS Y PRODUCCIONES S.A.S.</t>
  </si>
  <si>
    <t>GENERACION DE TALENTOS S.A.S.</t>
  </si>
  <si>
    <t>COLSERVICO Y SUMINISTROS SAS</t>
  </si>
  <si>
    <t>ATLAS CONTINENTAL GROUP S.A.S</t>
  </si>
  <si>
    <t>PEOPLE SECURITY SAS</t>
  </si>
  <si>
    <t>FUNDACION G3</t>
  </si>
  <si>
    <t>MULTISERVICIOS JOJMA S A S</t>
  </si>
  <si>
    <t>CONTRAPUNTO GROUP</t>
  </si>
  <si>
    <t>4 PODER O.R. COMUNICACIONES SAS</t>
  </si>
  <si>
    <t>68, 95</t>
  </si>
  <si>
    <t>CLIAM COLOMBIA S.A.S BIC</t>
  </si>
  <si>
    <t>CORPORACION INTEGRAL PARA EL DESARROLLO DE LAS REGIONES</t>
  </si>
  <si>
    <t>EUONIA SAS</t>
  </si>
  <si>
    <t>DIRECCION Y GESTION DE PROYECTOS</t>
  </si>
  <si>
    <t xml:space="preserve">MEDIANA </t>
  </si>
  <si>
    <t>PROMEDIO</t>
  </si>
  <si>
    <t>CUARTIL 1</t>
  </si>
  <si>
    <t>CUARTIL 3</t>
  </si>
  <si>
    <t>UNIDAD DE MEDIDA</t>
  </si>
  <si>
    <t>CÁLCULO</t>
  </si>
  <si>
    <t>VALOR</t>
  </si>
  <si>
    <t xml:space="preserve">Índice de Liquidez </t>
  </si>
  <si>
    <t>Activo Corriente / Pasivo Corriente</t>
  </si>
  <si>
    <t xml:space="preserve">Mayor o igual a </t>
  </si>
  <si>
    <t xml:space="preserve">Índice de Endeudamiento </t>
  </si>
  <si>
    <t>Pasivo Total / Activo Total</t>
  </si>
  <si>
    <t xml:space="preserve">Menor o igual a </t>
  </si>
  <si>
    <t>Razón de Cobertura de Intereses</t>
  </si>
  <si>
    <t>utilidad operacional / Gastos de intereses</t>
  </si>
  <si>
    <t>Mayor o igual</t>
  </si>
  <si>
    <t>Indice de Capital de Trabajo</t>
  </si>
  <si>
    <t>Activo Corriente - Pasivo Corriente</t>
  </si>
  <si>
    <t xml:space="preserve">Teniendo en cuenta la cuantía del proceso y la forma de pago y con el finde no generar atrasos o inconvenientes en la ejecución del contrato la Entidad solicita un capital de trabajo mayor o igual al % del Presupuesto Oficial </t>
  </si>
  <si>
    <t xml:space="preserve">Rentabilidad del Patrimonio </t>
  </si>
  <si>
    <t>Utilidad Operativa / Patrimonio</t>
  </si>
  <si>
    <t>Mayor o igual a %</t>
  </si>
  <si>
    <t>Rentabilidad del Activo</t>
  </si>
  <si>
    <t>Utilidad Operativa / Activo Total</t>
  </si>
  <si>
    <t>Mayor o igual a 2,09 veces</t>
  </si>
  <si>
    <t>Menor o igual a 46% o 0,46</t>
  </si>
  <si>
    <t>Mayor o igual 1,66 veces</t>
  </si>
  <si>
    <t>Índice  de Capital de Trabajo</t>
  </si>
  <si>
    <t xml:space="preserve">Teniendo en cuenta la cuantía del proceso y la forma de pago y con el fin de no generar atrasos o inconvenientes en la ejecución del contrato la Entidad solicita un capital de trabajo mayor o igual al 100% del Presupuesto Oficial </t>
  </si>
  <si>
    <t>Mayor o igual a 7% o 0,07</t>
  </si>
  <si>
    <t>Mayor o igual a 4% o 0,04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</si>
</sst>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0.0"/>
    <numFmt numFmtId="169" formatCode="0.0%"/>
    <numFmt numFmtId="170" formatCode="_-&quot;$&quot;\ * #,##0_-;\-&quot;$&quot;\ * #,##0_-;_-&quot;$&quot;\ 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8"/>
      <color rgb="FF000000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0" fontId="4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66" fontId="5" fillId="3" borderId="11" xfId="2" applyFont="1" applyFill="1" applyBorder="1" applyAlignment="1">
      <alignment vertical="center"/>
    </xf>
    <xf numFmtId="166" fontId="5" fillId="3" borderId="11" xfId="2" applyFont="1" applyFill="1" applyBorder="1" applyAlignment="1">
      <alignment horizontal="center" vertical="center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166" fontId="5" fillId="3" borderId="0" xfId="2" applyFont="1" applyFill="1"/>
    <xf numFmtId="9" fontId="5" fillId="3" borderId="11" xfId="3" applyFont="1" applyFill="1" applyBorder="1" applyAlignment="1">
      <alignment horizontal="center"/>
    </xf>
    <xf numFmtId="2" fontId="5" fillId="3" borderId="11" xfId="0" applyNumberFormat="1" applyFont="1" applyFill="1" applyBorder="1" applyAlignment="1">
      <alignment horizontal="center"/>
    </xf>
    <xf numFmtId="9" fontId="5" fillId="3" borderId="8" xfId="3" applyFont="1" applyFill="1" applyBorder="1" applyAlignment="1">
      <alignment horizontal="center"/>
    </xf>
    <xf numFmtId="2" fontId="5" fillId="3" borderId="8" xfId="0" applyNumberFormat="1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164" fontId="5" fillId="3" borderId="11" xfId="2" applyNumberFormat="1" applyFont="1" applyFill="1" applyBorder="1" applyAlignment="1">
      <alignment horizontal="center" vertical="center"/>
    </xf>
    <xf numFmtId="165" fontId="5" fillId="3" borderId="11" xfId="2" applyNumberFormat="1" applyFont="1" applyFill="1" applyBorder="1" applyAlignment="1">
      <alignment horizontal="center" vertical="center"/>
    </xf>
    <xf numFmtId="168" fontId="4" fillId="3" borderId="11" xfId="0" applyNumberFormat="1" applyFont="1" applyFill="1" applyBorder="1" applyAlignment="1">
      <alignment horizontal="center" vertical="center"/>
    </xf>
    <xf numFmtId="0" fontId="7" fillId="3" borderId="0" xfId="0" applyFont="1" applyFill="1"/>
    <xf numFmtId="0" fontId="3" fillId="3" borderId="1" xfId="0" applyFont="1" applyFill="1" applyBorder="1"/>
    <xf numFmtId="0" fontId="3" fillId="3" borderId="10" xfId="0" applyFont="1" applyFill="1" applyBorder="1"/>
    <xf numFmtId="0" fontId="3" fillId="3" borderId="7" xfId="0" applyFont="1" applyFill="1" applyBorder="1"/>
    <xf numFmtId="0" fontId="7" fillId="3" borderId="0" xfId="0" applyFont="1" applyFill="1" applyAlignment="1">
      <alignment horizontal="center"/>
    </xf>
    <xf numFmtId="166" fontId="5" fillId="3" borderId="0" xfId="2" applyFont="1" applyFill="1" applyAlignment="1">
      <alignment horizontal="center"/>
    </xf>
    <xf numFmtId="9" fontId="7" fillId="3" borderId="0" xfId="3" applyFont="1" applyFill="1" applyAlignment="1">
      <alignment horizontal="center"/>
    </xf>
    <xf numFmtId="9" fontId="5" fillId="3" borderId="11" xfId="3" applyFont="1" applyFill="1" applyBorder="1" applyAlignment="1">
      <alignment horizontal="center" vertical="center"/>
    </xf>
    <xf numFmtId="9" fontId="4" fillId="3" borderId="11" xfId="3" applyFont="1" applyFill="1" applyBorder="1" applyAlignment="1">
      <alignment horizontal="center" vertical="center"/>
    </xf>
    <xf numFmtId="9" fontId="5" fillId="3" borderId="0" xfId="3" applyFont="1" applyFill="1" applyAlignment="1">
      <alignment horizontal="center"/>
    </xf>
    <xf numFmtId="168" fontId="4" fillId="3" borderId="13" xfId="0" applyNumberFormat="1" applyFont="1" applyFill="1" applyBorder="1" applyAlignment="1">
      <alignment horizontal="center" vertical="center"/>
    </xf>
    <xf numFmtId="9" fontId="4" fillId="3" borderId="13" xfId="3" applyFont="1" applyFill="1" applyBorder="1" applyAlignment="1">
      <alignment horizontal="center" vertical="center"/>
    </xf>
    <xf numFmtId="169" fontId="7" fillId="3" borderId="0" xfId="3" applyNumberFormat="1" applyFont="1" applyFill="1"/>
    <xf numFmtId="0" fontId="3" fillId="3" borderId="0" xfId="0" applyFont="1" applyFill="1"/>
    <xf numFmtId="164" fontId="6" fillId="0" borderId="11" xfId="2" applyNumberFormat="1" applyFont="1" applyFill="1" applyBorder="1" applyAlignment="1">
      <alignment vertical="center" wrapText="1"/>
    </xf>
    <xf numFmtId="165" fontId="6" fillId="0" borderId="11" xfId="2" applyNumberFormat="1" applyFont="1" applyFill="1" applyBorder="1" applyAlignment="1">
      <alignment vertical="center" wrapText="1"/>
    </xf>
    <xf numFmtId="9" fontId="5" fillId="0" borderId="11" xfId="3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6" fontId="5" fillId="0" borderId="11" xfId="2" applyFont="1" applyFill="1" applyBorder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9" fontId="2" fillId="3" borderId="19" xfId="3" applyFont="1" applyFill="1" applyBorder="1" applyAlignment="1">
      <alignment horizontal="center" vertical="center" wrapText="1"/>
    </xf>
    <xf numFmtId="9" fontId="3" fillId="2" borderId="19" xfId="3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67" fontId="7" fillId="3" borderId="0" xfId="1" applyFont="1" applyFill="1"/>
    <xf numFmtId="9" fontId="7" fillId="3" borderId="0" xfId="3" applyFont="1" applyFill="1"/>
    <xf numFmtId="166" fontId="6" fillId="0" borderId="11" xfId="2" applyFon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/>
    </xf>
    <xf numFmtId="170" fontId="3" fillId="2" borderId="20" xfId="1" applyNumberFormat="1" applyFont="1" applyFill="1" applyBorder="1" applyAlignment="1">
      <alignment horizontal="center" vertical="center" wrapText="1"/>
    </xf>
    <xf numFmtId="170" fontId="5" fillId="3" borderId="12" xfId="1" applyNumberFormat="1" applyFont="1" applyFill="1" applyBorder="1" applyAlignment="1">
      <alignment horizontal="center" vertical="center"/>
    </xf>
    <xf numFmtId="170" fontId="5" fillId="3" borderId="3" xfId="1" applyNumberFormat="1" applyFont="1" applyFill="1" applyBorder="1" applyAlignment="1">
      <alignment horizontal="center"/>
    </xf>
    <xf numFmtId="170" fontId="5" fillId="3" borderId="12" xfId="1" applyNumberFormat="1" applyFont="1" applyFill="1" applyBorder="1" applyAlignment="1">
      <alignment horizontal="center"/>
    </xf>
    <xf numFmtId="170" fontId="5" fillId="3" borderId="9" xfId="1" applyNumberFormat="1" applyFont="1" applyFill="1" applyBorder="1" applyAlignment="1">
      <alignment horizontal="center"/>
    </xf>
    <xf numFmtId="170" fontId="5" fillId="3" borderId="0" xfId="1" applyNumberFormat="1" applyFont="1" applyFill="1"/>
    <xf numFmtId="170" fontId="7" fillId="3" borderId="0" xfId="1" applyNumberFormat="1" applyFont="1" applyFill="1"/>
    <xf numFmtId="9" fontId="5" fillId="3" borderId="2" xfId="3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4" fontId="5" fillId="3" borderId="11" xfId="0" applyNumberFormat="1" applyFont="1" applyFill="1" applyBorder="1" applyAlignment="1">
      <alignment horizontal="center" vertical="center"/>
    </xf>
    <xf numFmtId="170" fontId="5" fillId="3" borderId="11" xfId="1" applyNumberFormat="1" applyFont="1" applyFill="1" applyBorder="1" applyAlignment="1">
      <alignment horizontal="center" vertical="center"/>
    </xf>
    <xf numFmtId="166" fontId="5" fillId="3" borderId="13" xfId="2" applyFont="1" applyFill="1" applyBorder="1" applyAlignment="1">
      <alignment vertical="center"/>
    </xf>
    <xf numFmtId="170" fontId="5" fillId="3" borderId="13" xfId="1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9" fontId="4" fillId="0" borderId="11" xfId="3" applyFont="1" applyFill="1" applyBorder="1" applyAlignment="1">
      <alignment horizontal="center" vertical="center"/>
    </xf>
    <xf numFmtId="168" fontId="4" fillId="0" borderId="11" xfId="0" applyNumberFormat="1" applyFont="1" applyBorder="1" applyAlignment="1">
      <alignment horizontal="center" vertical="center"/>
    </xf>
    <xf numFmtId="0" fontId="3" fillId="3" borderId="17" xfId="0" applyFont="1" applyFill="1" applyBorder="1"/>
    <xf numFmtId="2" fontId="5" fillId="3" borderId="15" xfId="0" applyNumberFormat="1" applyFont="1" applyFill="1" applyBorder="1" applyAlignment="1">
      <alignment horizontal="center"/>
    </xf>
    <xf numFmtId="9" fontId="5" fillId="3" borderId="15" xfId="3" applyFont="1" applyFill="1" applyBorder="1" applyAlignment="1">
      <alignment horizontal="center"/>
    </xf>
    <xf numFmtId="170" fontId="5" fillId="3" borderId="16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6" fontId="6" fillId="0" borderId="2" xfId="2" applyFont="1" applyFill="1" applyBorder="1" applyAlignment="1">
      <alignment vertical="center"/>
    </xf>
    <xf numFmtId="166" fontId="5" fillId="0" borderId="2" xfId="2" applyFont="1" applyFill="1" applyBorder="1" applyAlignment="1">
      <alignment vertical="center"/>
    </xf>
    <xf numFmtId="9" fontId="5" fillId="3" borderId="2" xfId="3" applyFont="1" applyFill="1" applyBorder="1" applyAlignment="1">
      <alignment horizontal="center" vertical="center"/>
    </xf>
    <xf numFmtId="166" fontId="5" fillId="3" borderId="2" xfId="2" applyFont="1" applyFill="1" applyBorder="1" applyAlignment="1">
      <alignment horizontal="center" vertical="center"/>
    </xf>
    <xf numFmtId="166" fontId="5" fillId="3" borderId="2" xfId="2" applyFont="1" applyFill="1" applyBorder="1" applyAlignment="1">
      <alignment vertical="center"/>
    </xf>
    <xf numFmtId="168" fontId="4" fillId="0" borderId="2" xfId="0" applyNumberFormat="1" applyFont="1" applyBorder="1" applyAlignment="1">
      <alignment horizontal="center" vertical="center"/>
    </xf>
    <xf numFmtId="9" fontId="4" fillId="0" borderId="2" xfId="3" applyFont="1" applyFill="1" applyBorder="1" applyAlignment="1">
      <alignment horizontal="center" vertical="center"/>
    </xf>
    <xf numFmtId="170" fontId="5" fillId="3" borderId="3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66" fontId="6" fillId="0" borderId="8" xfId="2" applyFont="1" applyFill="1" applyBorder="1" applyAlignment="1">
      <alignment vertical="center"/>
    </xf>
    <xf numFmtId="166" fontId="5" fillId="0" borderId="8" xfId="2" applyFont="1" applyFill="1" applyBorder="1" applyAlignment="1">
      <alignment vertical="center"/>
    </xf>
    <xf numFmtId="9" fontId="5" fillId="3" borderId="8" xfId="3" applyFont="1" applyFill="1" applyBorder="1" applyAlignment="1">
      <alignment horizontal="center" vertical="center"/>
    </xf>
    <xf numFmtId="166" fontId="5" fillId="3" borderId="8" xfId="2" applyFont="1" applyFill="1" applyBorder="1" applyAlignment="1">
      <alignment horizontal="center" vertical="center"/>
    </xf>
    <xf numFmtId="166" fontId="5" fillId="3" borderId="8" xfId="2" applyFont="1" applyFill="1" applyBorder="1" applyAlignment="1">
      <alignment vertical="center"/>
    </xf>
    <xf numFmtId="168" fontId="4" fillId="0" borderId="8" xfId="0" applyNumberFormat="1" applyFont="1" applyBorder="1" applyAlignment="1">
      <alignment horizontal="center" vertical="center"/>
    </xf>
    <xf numFmtId="9" fontId="4" fillId="0" borderId="8" xfId="3" applyFont="1" applyFill="1" applyBorder="1" applyAlignment="1">
      <alignment horizontal="center" vertical="center"/>
    </xf>
    <xf numFmtId="170" fontId="5" fillId="3" borderId="9" xfId="1" applyNumberFormat="1" applyFont="1" applyFill="1" applyBorder="1" applyAlignment="1">
      <alignment horizontal="center" vertical="center"/>
    </xf>
    <xf numFmtId="0" fontId="3" fillId="4" borderId="4" xfId="0" applyFont="1" applyFill="1" applyBorder="1"/>
    <xf numFmtId="2" fontId="2" fillId="4" borderId="5" xfId="0" applyNumberFormat="1" applyFont="1" applyFill="1" applyBorder="1" applyAlignment="1">
      <alignment horizontal="center"/>
    </xf>
    <xf numFmtId="9" fontId="2" fillId="4" borderId="5" xfId="3" applyFont="1" applyFill="1" applyBorder="1" applyAlignment="1">
      <alignment horizontal="center"/>
    </xf>
    <xf numFmtId="170" fontId="2" fillId="4" borderId="6" xfId="1" applyNumberFormat="1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9" fontId="5" fillId="3" borderId="15" xfId="3" applyFont="1" applyFill="1" applyBorder="1" applyAlignment="1">
      <alignment horizontal="center" vertical="center" wrapText="1"/>
    </xf>
    <xf numFmtId="9" fontId="5" fillId="3" borderId="16" xfId="3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9" fontId="5" fillId="3" borderId="8" xfId="3" applyFont="1" applyFill="1" applyBorder="1" applyAlignment="1">
      <alignment horizontal="center" vertical="center" wrapText="1"/>
    </xf>
    <xf numFmtId="9" fontId="5" fillId="3" borderId="9" xfId="3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justify" vertical="center" wrapText="1"/>
    </xf>
    <xf numFmtId="0" fontId="5" fillId="3" borderId="9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9" fontId="2" fillId="3" borderId="5" xfId="3" applyFont="1" applyFill="1" applyBorder="1" applyAlignment="1">
      <alignment horizontal="center" vertical="center" wrapText="1"/>
    </xf>
    <xf numFmtId="9" fontId="2" fillId="3" borderId="6" xfId="3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</cellXfs>
  <cellStyles count="5">
    <cellStyle name="Moneda" xfId="1" builtinId="4"/>
    <cellStyle name="Moneda [0]" xfId="2" builtinId="7"/>
    <cellStyle name="Normal" xfId="0" builtinId="0"/>
    <cellStyle name="Normal 3" xfId="4" xr:uid="{00000000-0005-0000-0000-000003000000}"/>
    <cellStyle name="Porcentaje" xfId="3" builtinId="5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7"/>
  <sheetViews>
    <sheetView topLeftCell="A63" zoomScale="110" zoomScaleNormal="110" workbookViewId="0">
      <selection activeCell="AK92" sqref="A88:AK92"/>
    </sheetView>
  </sheetViews>
  <sheetFormatPr defaultColWidth="11.42578125" defaultRowHeight="15"/>
  <cols>
    <col min="1" max="1" width="3.140625" style="16" customWidth="1"/>
    <col min="2" max="2" width="9.140625" style="16" customWidth="1"/>
    <col min="3" max="3" width="39.85546875" style="16" customWidth="1"/>
    <col min="4" max="4" width="19.42578125" style="16" customWidth="1"/>
    <col min="5" max="5" width="9" style="36" customWidth="1"/>
    <col min="6" max="6" width="11.28515625" style="36" customWidth="1"/>
    <col min="7" max="7" width="14.42578125" style="36" customWidth="1"/>
    <col min="8" max="9" width="11.28515625" style="36" customWidth="1"/>
    <col min="10" max="10" width="14.140625" style="16" customWidth="1"/>
    <col min="11" max="11" width="14.28515625" style="16" customWidth="1"/>
    <col min="12" max="12" width="13.28515625" style="16" customWidth="1"/>
    <col min="13" max="13" width="9" style="36" customWidth="1"/>
    <col min="14" max="14" width="11.28515625" style="36" customWidth="1"/>
    <col min="15" max="15" width="14.42578125" style="38" customWidth="1"/>
    <col min="16" max="17" width="11.28515625" style="36" customWidth="1"/>
    <col min="18" max="19" width="14.140625" style="16" customWidth="1"/>
    <col min="20" max="20" width="13.28515625" style="16" customWidth="1"/>
    <col min="21" max="21" width="9" style="20" customWidth="1"/>
    <col min="22" max="22" width="14.7109375" style="22" customWidth="1"/>
    <col min="23" max="23" width="14.5703125" style="20" customWidth="1"/>
    <col min="24" max="25" width="11.28515625" style="20" customWidth="1"/>
    <col min="26" max="26" width="14.140625" style="16" customWidth="1"/>
    <col min="27" max="27" width="14.28515625" style="16" customWidth="1"/>
    <col min="28" max="28" width="14.140625" style="16" customWidth="1"/>
    <col min="29" max="29" width="11.42578125" style="20" customWidth="1"/>
    <col min="30" max="30" width="12" style="22" customWidth="1"/>
    <col min="31" max="31" width="12.85546875" style="20" customWidth="1"/>
    <col min="32" max="32" width="11.42578125" style="22" customWidth="1"/>
    <col min="33" max="33" width="9.7109375" style="22" customWidth="1"/>
    <col min="34" max="34" width="14.7109375" style="60" customWidth="1"/>
    <col min="35" max="35" width="18.7109375" style="16" bestFit="1" customWidth="1"/>
    <col min="36" max="36" width="12.85546875" style="16" bestFit="1" customWidth="1"/>
    <col min="37" max="16384" width="11.42578125" style="16"/>
  </cols>
  <sheetData>
    <row r="1" spans="1:34" ht="15.75" thickBot="1">
      <c r="A1" s="122" t="s">
        <v>0</v>
      </c>
      <c r="B1" s="124" t="s">
        <v>1</v>
      </c>
      <c r="C1" s="126" t="s">
        <v>2</v>
      </c>
      <c r="D1" s="128" t="s">
        <v>3</v>
      </c>
      <c r="E1" s="130">
        <v>2019</v>
      </c>
      <c r="F1" s="131"/>
      <c r="G1" s="131"/>
      <c r="H1" s="131"/>
      <c r="I1" s="131"/>
      <c r="J1" s="131"/>
      <c r="K1" s="131"/>
      <c r="L1" s="132"/>
      <c r="M1" s="133">
        <v>2020</v>
      </c>
      <c r="N1" s="134"/>
      <c r="O1" s="134"/>
      <c r="P1" s="134"/>
      <c r="Q1" s="134"/>
      <c r="R1" s="134"/>
      <c r="S1" s="134"/>
      <c r="T1" s="135"/>
      <c r="U1" s="133">
        <v>2021</v>
      </c>
      <c r="V1" s="134"/>
      <c r="W1" s="134"/>
      <c r="X1" s="134"/>
      <c r="Y1" s="134"/>
      <c r="Z1" s="134"/>
      <c r="AA1" s="134"/>
      <c r="AB1" s="135"/>
      <c r="AC1" s="136" t="s">
        <v>4</v>
      </c>
      <c r="AD1" s="137"/>
      <c r="AE1" s="137"/>
      <c r="AF1" s="137"/>
      <c r="AG1" s="137"/>
      <c r="AH1" s="138"/>
    </row>
    <row r="2" spans="1:34" ht="58.5" customHeight="1">
      <c r="A2" s="123"/>
      <c r="B2" s="125"/>
      <c r="C2" s="127"/>
      <c r="D2" s="129"/>
      <c r="E2" s="40" t="s">
        <v>5</v>
      </c>
      <c r="F2" s="41" t="s">
        <v>6</v>
      </c>
      <c r="G2" s="41" t="s">
        <v>7</v>
      </c>
      <c r="H2" s="41" t="s">
        <v>8</v>
      </c>
      <c r="I2" s="41" t="s">
        <v>9</v>
      </c>
      <c r="J2" s="41" t="s">
        <v>10</v>
      </c>
      <c r="K2" s="41" t="s">
        <v>11</v>
      </c>
      <c r="L2" s="42" t="s">
        <v>12</v>
      </c>
      <c r="M2" s="51" t="s">
        <v>5</v>
      </c>
      <c r="N2" s="41" t="s">
        <v>6</v>
      </c>
      <c r="O2" s="41" t="s">
        <v>7</v>
      </c>
      <c r="P2" s="41" t="s">
        <v>8</v>
      </c>
      <c r="Q2" s="41" t="s">
        <v>9</v>
      </c>
      <c r="R2" s="41" t="s">
        <v>10</v>
      </c>
      <c r="S2" s="41" t="s">
        <v>11</v>
      </c>
      <c r="T2" s="43" t="s">
        <v>12</v>
      </c>
      <c r="U2" s="40" t="s">
        <v>5</v>
      </c>
      <c r="V2" s="44" t="s">
        <v>6</v>
      </c>
      <c r="W2" s="41" t="s">
        <v>7</v>
      </c>
      <c r="X2" s="41" t="s">
        <v>8</v>
      </c>
      <c r="Y2" s="41" t="s">
        <v>9</v>
      </c>
      <c r="Z2" s="41" t="s">
        <v>10</v>
      </c>
      <c r="AA2" s="41" t="s">
        <v>11</v>
      </c>
      <c r="AB2" s="42" t="s">
        <v>12</v>
      </c>
      <c r="AC2" s="52" t="s">
        <v>13</v>
      </c>
      <c r="AD2" s="45" t="s">
        <v>14</v>
      </c>
      <c r="AE2" s="46" t="s">
        <v>15</v>
      </c>
      <c r="AF2" s="45" t="s">
        <v>16</v>
      </c>
      <c r="AG2" s="45" t="s">
        <v>9</v>
      </c>
      <c r="AH2" s="54" t="s">
        <v>12</v>
      </c>
    </row>
    <row r="3" spans="1:34">
      <c r="A3" s="62">
        <f>A2+1</f>
        <v>1</v>
      </c>
      <c r="B3" s="1">
        <v>20546554</v>
      </c>
      <c r="C3" s="50" t="s">
        <v>17</v>
      </c>
      <c r="D3" s="63" t="s">
        <v>18</v>
      </c>
      <c r="E3" s="33">
        <v>3.65</v>
      </c>
      <c r="F3" s="33">
        <v>0.2</v>
      </c>
      <c r="G3" s="33">
        <v>0</v>
      </c>
      <c r="H3" s="33">
        <v>0.3</v>
      </c>
      <c r="I3" s="33">
        <v>0.24</v>
      </c>
      <c r="J3" s="30">
        <v>1492031098</v>
      </c>
      <c r="K3" s="31">
        <v>407909395</v>
      </c>
      <c r="L3" s="35">
        <v>1084121703</v>
      </c>
      <c r="M3" s="33">
        <v>2.61</v>
      </c>
      <c r="N3" s="33">
        <v>0.32</v>
      </c>
      <c r="O3" s="33">
        <v>0</v>
      </c>
      <c r="P3" s="33">
        <v>0.17</v>
      </c>
      <c r="Q3" s="33">
        <v>0.11</v>
      </c>
      <c r="R3" s="30">
        <v>1443023559</v>
      </c>
      <c r="S3" s="30">
        <v>550810134</v>
      </c>
      <c r="T3" s="35">
        <v>892213425</v>
      </c>
      <c r="U3" s="64">
        <v>3.14</v>
      </c>
      <c r="V3" s="32">
        <v>0.21</v>
      </c>
      <c r="W3" s="34">
        <v>24.27</v>
      </c>
      <c r="X3" s="2">
        <v>0.16</v>
      </c>
      <c r="Y3" s="2">
        <v>0.12</v>
      </c>
      <c r="Z3" s="13">
        <v>1318334860</v>
      </c>
      <c r="AA3" s="14">
        <v>419749843</v>
      </c>
      <c r="AB3" s="3">
        <v>898585017</v>
      </c>
      <c r="AC3" s="15">
        <f t="shared" ref="AC3:AC34" si="0">MIN(E3,M3,U3)</f>
        <v>2.61</v>
      </c>
      <c r="AD3" s="24">
        <f t="shared" ref="AD3:AD34" si="1">MAX(F3,N3,V3)</f>
        <v>0.32</v>
      </c>
      <c r="AE3" s="15">
        <f t="shared" ref="AE3:AE34" si="2">MIN(G3,O3,W3)</f>
        <v>0</v>
      </c>
      <c r="AF3" s="24">
        <f t="shared" ref="AF3:AF34" si="3">MIN(H3,P3,X3)</f>
        <v>0.16</v>
      </c>
      <c r="AG3" s="24">
        <f t="shared" ref="AG3:AG34" si="4">MIN(I3,Q3,Y3)</f>
        <v>0.11</v>
      </c>
      <c r="AH3" s="65">
        <f t="shared" ref="AH3:AH34" si="5">MIN(L3,T3,AB3)</f>
        <v>892213425</v>
      </c>
    </row>
    <row r="4" spans="1:34">
      <c r="A4" s="62">
        <f>A3+1</f>
        <v>2</v>
      </c>
      <c r="B4" s="1">
        <v>800009130</v>
      </c>
      <c r="C4" s="50" t="s">
        <v>19</v>
      </c>
      <c r="D4" s="2" t="s">
        <v>18</v>
      </c>
      <c r="E4" s="33">
        <v>10.220000000000001</v>
      </c>
      <c r="F4" s="33">
        <v>0.09</v>
      </c>
      <c r="G4" s="33">
        <v>0</v>
      </c>
      <c r="H4" s="33">
        <v>0.5</v>
      </c>
      <c r="I4" s="33">
        <v>0.45</v>
      </c>
      <c r="J4" s="49">
        <v>1828220000</v>
      </c>
      <c r="K4" s="49">
        <v>178870000</v>
      </c>
      <c r="L4" s="35">
        <v>1649350000</v>
      </c>
      <c r="M4" s="33">
        <v>5.0199999999999996</v>
      </c>
      <c r="N4" s="33">
        <v>0.19</v>
      </c>
      <c r="O4" s="33">
        <v>0</v>
      </c>
      <c r="P4" s="33">
        <v>0.48</v>
      </c>
      <c r="Q4" s="33">
        <v>0.39</v>
      </c>
      <c r="R4" s="49">
        <v>2048635000</v>
      </c>
      <c r="S4" s="49">
        <v>407707000</v>
      </c>
      <c r="T4" s="35">
        <v>1640928000</v>
      </c>
      <c r="U4" s="2">
        <v>3.57</v>
      </c>
      <c r="V4" s="23">
        <v>2.7000000000000001E-3</v>
      </c>
      <c r="W4" s="2">
        <v>0</v>
      </c>
      <c r="X4" s="2">
        <v>0.53</v>
      </c>
      <c r="Y4" s="2">
        <v>0.38</v>
      </c>
      <c r="Z4" s="4">
        <v>2398303000</v>
      </c>
      <c r="AA4" s="4">
        <v>670591000</v>
      </c>
      <c r="AB4" s="3">
        <v>1727712000</v>
      </c>
      <c r="AC4" s="15">
        <f t="shared" si="0"/>
        <v>3.57</v>
      </c>
      <c r="AD4" s="24">
        <f t="shared" si="1"/>
        <v>0.19</v>
      </c>
      <c r="AE4" s="15">
        <f t="shared" si="2"/>
        <v>0</v>
      </c>
      <c r="AF4" s="24">
        <f t="shared" si="3"/>
        <v>0.48</v>
      </c>
      <c r="AG4" s="24">
        <f t="shared" si="4"/>
        <v>0.38</v>
      </c>
      <c r="AH4" s="65">
        <f t="shared" si="5"/>
        <v>1640928000</v>
      </c>
    </row>
    <row r="5" spans="1:34">
      <c r="A5" s="62">
        <f t="shared" ref="A5:A68" si="6">A4+1</f>
        <v>3</v>
      </c>
      <c r="B5" s="1">
        <v>800055691</v>
      </c>
      <c r="C5" s="50" t="s">
        <v>20</v>
      </c>
      <c r="D5" s="2" t="s">
        <v>21</v>
      </c>
      <c r="E5" s="33">
        <v>4.47</v>
      </c>
      <c r="F5" s="33">
        <v>0.2</v>
      </c>
      <c r="G5" s="33">
        <v>0</v>
      </c>
      <c r="H5" s="33">
        <v>0.08</v>
      </c>
      <c r="I5" s="33">
        <v>0.06</v>
      </c>
      <c r="J5" s="49">
        <v>9078501000</v>
      </c>
      <c r="K5" s="49">
        <v>2029108000</v>
      </c>
      <c r="L5" s="35">
        <v>7049393000</v>
      </c>
      <c r="M5" s="33">
        <v>5.47</v>
      </c>
      <c r="N5" s="33">
        <v>0.16</v>
      </c>
      <c r="O5" s="33">
        <v>0</v>
      </c>
      <c r="P5" s="33">
        <v>0.08</v>
      </c>
      <c r="Q5" s="33">
        <v>0.06</v>
      </c>
      <c r="R5" s="49">
        <v>8225641000</v>
      </c>
      <c r="S5" s="49">
        <v>1503060000</v>
      </c>
      <c r="T5" s="35">
        <v>6722581000</v>
      </c>
      <c r="U5" s="2">
        <v>2.84</v>
      </c>
      <c r="V5" s="23">
        <v>0.32</v>
      </c>
      <c r="W5" s="2">
        <v>0</v>
      </c>
      <c r="X5" s="2">
        <v>0.11</v>
      </c>
      <c r="Y5" s="2">
        <v>7.0000000000000007E-2</v>
      </c>
      <c r="Z5" s="4">
        <v>11017377000</v>
      </c>
      <c r="AA5" s="4">
        <v>3869319000</v>
      </c>
      <c r="AB5" s="3">
        <v>7148058000</v>
      </c>
      <c r="AC5" s="15">
        <f t="shared" si="0"/>
        <v>2.84</v>
      </c>
      <c r="AD5" s="24">
        <f t="shared" si="1"/>
        <v>0.32</v>
      </c>
      <c r="AE5" s="15">
        <f t="shared" si="2"/>
        <v>0</v>
      </c>
      <c r="AF5" s="24">
        <f t="shared" si="3"/>
        <v>0.08</v>
      </c>
      <c r="AG5" s="24">
        <f t="shared" si="4"/>
        <v>0.06</v>
      </c>
      <c r="AH5" s="65">
        <f t="shared" si="5"/>
        <v>6722581000</v>
      </c>
    </row>
    <row r="6" spans="1:34">
      <c r="A6" s="62">
        <f t="shared" si="6"/>
        <v>4</v>
      </c>
      <c r="B6" s="1">
        <v>800108032</v>
      </c>
      <c r="C6" s="50" t="s">
        <v>22</v>
      </c>
      <c r="D6" s="2" t="s">
        <v>21</v>
      </c>
      <c r="E6" s="33">
        <v>1.22</v>
      </c>
      <c r="F6" s="33">
        <v>0.66</v>
      </c>
      <c r="G6" s="33">
        <v>15.68</v>
      </c>
      <c r="H6" s="33">
        <v>0.19</v>
      </c>
      <c r="I6" s="33">
        <v>0.06</v>
      </c>
      <c r="J6" s="49">
        <v>6984554114</v>
      </c>
      <c r="K6" s="49">
        <v>5689809218</v>
      </c>
      <c r="L6" s="35">
        <v>1294744896</v>
      </c>
      <c r="M6" s="33">
        <v>1.27</v>
      </c>
      <c r="N6" s="33">
        <v>0.64</v>
      </c>
      <c r="O6" s="33">
        <v>25.54</v>
      </c>
      <c r="P6" s="33">
        <v>0.16</v>
      </c>
      <c r="Q6" s="33">
        <v>0.05</v>
      </c>
      <c r="R6" s="49">
        <v>7434546724</v>
      </c>
      <c r="S6" s="49">
        <v>5828302904</v>
      </c>
      <c r="T6" s="35">
        <v>1606243820</v>
      </c>
      <c r="U6" s="2">
        <v>1.79</v>
      </c>
      <c r="V6" s="23">
        <v>5.7999999999999996E-3</v>
      </c>
      <c r="W6" s="2">
        <v>17.079999999999998</v>
      </c>
      <c r="X6" s="2">
        <v>0.04</v>
      </c>
      <c r="Y6" s="2">
        <v>0.02</v>
      </c>
      <c r="Z6" s="4">
        <v>5805323070</v>
      </c>
      <c r="AA6" s="4">
        <v>3226446345</v>
      </c>
      <c r="AB6" s="3">
        <v>2578876725</v>
      </c>
      <c r="AC6" s="15">
        <f t="shared" si="0"/>
        <v>1.22</v>
      </c>
      <c r="AD6" s="24">
        <f t="shared" si="1"/>
        <v>0.66</v>
      </c>
      <c r="AE6" s="15">
        <f t="shared" si="2"/>
        <v>15.68</v>
      </c>
      <c r="AF6" s="24">
        <f t="shared" si="3"/>
        <v>0.04</v>
      </c>
      <c r="AG6" s="24">
        <f t="shared" si="4"/>
        <v>0.02</v>
      </c>
      <c r="AH6" s="65">
        <f t="shared" si="5"/>
        <v>1294744896</v>
      </c>
    </row>
    <row r="7" spans="1:34">
      <c r="A7" s="62">
        <f t="shared" si="6"/>
        <v>5</v>
      </c>
      <c r="B7" s="1">
        <v>800181439</v>
      </c>
      <c r="C7" s="50" t="s">
        <v>23</v>
      </c>
      <c r="D7" s="2" t="s">
        <v>21</v>
      </c>
      <c r="E7" s="33">
        <v>4.97</v>
      </c>
      <c r="F7" s="33">
        <v>0.16</v>
      </c>
      <c r="G7" s="33">
        <v>0</v>
      </c>
      <c r="H7" s="33">
        <v>0.21</v>
      </c>
      <c r="I7" s="33">
        <v>0.18</v>
      </c>
      <c r="J7" s="49">
        <v>439351380</v>
      </c>
      <c r="K7" s="49">
        <v>88340000</v>
      </c>
      <c r="L7" s="35">
        <v>351011380</v>
      </c>
      <c r="M7" s="33">
        <v>12.55</v>
      </c>
      <c r="N7" s="33">
        <v>0.06</v>
      </c>
      <c r="O7" s="33">
        <v>0</v>
      </c>
      <c r="P7" s="33">
        <v>0.16</v>
      </c>
      <c r="Q7" s="33">
        <v>0.15</v>
      </c>
      <c r="R7" s="49">
        <v>770980472</v>
      </c>
      <c r="S7" s="49">
        <v>61407000</v>
      </c>
      <c r="T7" s="35">
        <v>709573472</v>
      </c>
      <c r="U7" s="2">
        <v>10.88</v>
      </c>
      <c r="V7" s="23">
        <v>0.08</v>
      </c>
      <c r="W7" s="2">
        <v>0</v>
      </c>
      <c r="X7" s="2">
        <v>0.17</v>
      </c>
      <c r="Y7" s="2">
        <v>0.15</v>
      </c>
      <c r="Z7" s="4">
        <v>1161981472</v>
      </c>
      <c r="AA7" s="4">
        <v>106780000</v>
      </c>
      <c r="AB7" s="3">
        <v>1055201472</v>
      </c>
      <c r="AC7" s="15">
        <f t="shared" si="0"/>
        <v>4.97</v>
      </c>
      <c r="AD7" s="24">
        <f t="shared" si="1"/>
        <v>0.16</v>
      </c>
      <c r="AE7" s="15">
        <f t="shared" si="2"/>
        <v>0</v>
      </c>
      <c r="AF7" s="24">
        <f t="shared" si="3"/>
        <v>0.16</v>
      </c>
      <c r="AG7" s="24">
        <f t="shared" si="4"/>
        <v>0.15</v>
      </c>
      <c r="AH7" s="65">
        <f t="shared" si="5"/>
        <v>351011380</v>
      </c>
    </row>
    <row r="8" spans="1:34">
      <c r="A8" s="62">
        <f t="shared" si="6"/>
        <v>6</v>
      </c>
      <c r="B8" s="1">
        <v>800184306</v>
      </c>
      <c r="C8" s="50" t="s">
        <v>24</v>
      </c>
      <c r="D8" s="2" t="s">
        <v>25</v>
      </c>
      <c r="E8" s="33">
        <v>9.81</v>
      </c>
      <c r="F8" s="33">
        <v>0.23</v>
      </c>
      <c r="G8" s="33">
        <v>20.149999999999999</v>
      </c>
      <c r="H8" s="33">
        <v>0.22</v>
      </c>
      <c r="I8" s="33">
        <v>0.16</v>
      </c>
      <c r="J8" s="49">
        <v>3449625145</v>
      </c>
      <c r="K8" s="49">
        <v>351470189</v>
      </c>
      <c r="L8" s="35">
        <v>3098154956</v>
      </c>
      <c r="M8" s="33">
        <v>8.09</v>
      </c>
      <c r="N8" s="33">
        <v>0.28999999999999998</v>
      </c>
      <c r="O8" s="33">
        <v>44.44</v>
      </c>
      <c r="P8" s="33">
        <v>0.22</v>
      </c>
      <c r="Q8" s="33">
        <v>0.15</v>
      </c>
      <c r="R8" s="49">
        <v>3494033402</v>
      </c>
      <c r="S8" s="49">
        <v>431387110</v>
      </c>
      <c r="T8" s="35">
        <v>3062646292</v>
      </c>
      <c r="U8" s="2">
        <v>7.46</v>
      </c>
      <c r="V8" s="23">
        <v>0.3</v>
      </c>
      <c r="W8" s="2">
        <v>31.4</v>
      </c>
      <c r="X8" s="2">
        <v>0.24</v>
      </c>
      <c r="Y8" s="2">
        <v>0.17</v>
      </c>
      <c r="Z8" s="4">
        <v>4453622836</v>
      </c>
      <c r="AA8" s="4">
        <v>596481474</v>
      </c>
      <c r="AB8" s="3">
        <v>3857141362</v>
      </c>
      <c r="AC8" s="15">
        <f t="shared" si="0"/>
        <v>7.46</v>
      </c>
      <c r="AD8" s="24">
        <f t="shared" si="1"/>
        <v>0.3</v>
      </c>
      <c r="AE8" s="15">
        <f t="shared" si="2"/>
        <v>20.149999999999999</v>
      </c>
      <c r="AF8" s="24">
        <f t="shared" si="3"/>
        <v>0.22</v>
      </c>
      <c r="AG8" s="24">
        <f t="shared" si="4"/>
        <v>0.15</v>
      </c>
      <c r="AH8" s="65">
        <f t="shared" si="5"/>
        <v>3062646292</v>
      </c>
    </row>
    <row r="9" spans="1:34">
      <c r="A9" s="62">
        <f t="shared" si="6"/>
        <v>7</v>
      </c>
      <c r="B9" s="1">
        <v>800209890</v>
      </c>
      <c r="C9" s="50" t="s">
        <v>26</v>
      </c>
      <c r="D9" s="2" t="s">
        <v>27</v>
      </c>
      <c r="E9" s="33">
        <v>8.57</v>
      </c>
      <c r="F9" s="33">
        <v>0.25</v>
      </c>
      <c r="G9" s="33">
        <v>35.479999999999997</v>
      </c>
      <c r="H9" s="33">
        <v>0.16</v>
      </c>
      <c r="I9" s="33">
        <v>0.12</v>
      </c>
      <c r="J9" s="49">
        <v>3949783052</v>
      </c>
      <c r="K9" s="49">
        <v>460531075</v>
      </c>
      <c r="L9" s="35">
        <v>3489251977</v>
      </c>
      <c r="M9" s="33">
        <v>10.93</v>
      </c>
      <c r="N9" s="33">
        <v>0.27</v>
      </c>
      <c r="O9" s="33">
        <v>172.72</v>
      </c>
      <c r="P9" s="33">
        <v>0.27</v>
      </c>
      <c r="Q9" s="33">
        <v>0.19</v>
      </c>
      <c r="R9" s="49">
        <v>3517344399</v>
      </c>
      <c r="S9" s="49">
        <v>321656210</v>
      </c>
      <c r="T9" s="35">
        <v>3195688189</v>
      </c>
      <c r="U9" s="2">
        <v>19.21</v>
      </c>
      <c r="V9" s="23">
        <v>0.23</v>
      </c>
      <c r="W9" s="2">
        <v>106.6</v>
      </c>
      <c r="X9" s="2">
        <v>0.16</v>
      </c>
      <c r="Y9" s="2">
        <v>0.12</v>
      </c>
      <c r="Z9" s="4">
        <v>2939368643</v>
      </c>
      <c r="AA9" s="4">
        <v>152979149</v>
      </c>
      <c r="AB9" s="3">
        <v>2786389494</v>
      </c>
      <c r="AC9" s="15">
        <f t="shared" si="0"/>
        <v>8.57</v>
      </c>
      <c r="AD9" s="24">
        <f t="shared" si="1"/>
        <v>0.27</v>
      </c>
      <c r="AE9" s="15">
        <f t="shared" si="2"/>
        <v>35.479999999999997</v>
      </c>
      <c r="AF9" s="24">
        <f t="shared" si="3"/>
        <v>0.16</v>
      </c>
      <c r="AG9" s="24">
        <f t="shared" si="4"/>
        <v>0.12</v>
      </c>
      <c r="AH9" s="65">
        <f t="shared" si="5"/>
        <v>2786389494</v>
      </c>
    </row>
    <row r="10" spans="1:34">
      <c r="A10" s="62">
        <f t="shared" si="6"/>
        <v>8</v>
      </c>
      <c r="B10" s="1">
        <v>800250713</v>
      </c>
      <c r="C10" s="50" t="s">
        <v>28</v>
      </c>
      <c r="D10" s="2" t="s">
        <v>18</v>
      </c>
      <c r="E10" s="33">
        <v>1.7</v>
      </c>
      <c r="F10" s="33">
        <v>0.42</v>
      </c>
      <c r="G10" s="33">
        <v>1.86</v>
      </c>
      <c r="H10" s="33">
        <v>0.01</v>
      </c>
      <c r="I10" s="33">
        <v>0.01</v>
      </c>
      <c r="J10" s="49">
        <v>1876539777</v>
      </c>
      <c r="K10" s="49">
        <v>1098310713</v>
      </c>
      <c r="L10" s="35">
        <v>778229064</v>
      </c>
      <c r="M10" s="33">
        <v>2.13</v>
      </c>
      <c r="N10" s="33">
        <v>0.39</v>
      </c>
      <c r="O10" s="33">
        <v>1.49</v>
      </c>
      <c r="P10" s="33">
        <v>0.02</v>
      </c>
      <c r="Q10" s="33">
        <v>0.01</v>
      </c>
      <c r="R10" s="49">
        <v>1868181772</v>
      </c>
      <c r="S10" s="49">
        <v>876638461</v>
      </c>
      <c r="T10" s="35">
        <v>991543311</v>
      </c>
      <c r="U10" s="2">
        <v>1.06</v>
      </c>
      <c r="V10" s="23">
        <v>0.65</v>
      </c>
      <c r="W10" s="2">
        <v>0.11</v>
      </c>
      <c r="X10" s="2">
        <v>0</v>
      </c>
      <c r="Y10" s="2">
        <v>0</v>
      </c>
      <c r="Z10" s="4">
        <v>2933447876</v>
      </c>
      <c r="AA10" s="4">
        <v>2759215036</v>
      </c>
      <c r="AB10" s="3">
        <v>174232840</v>
      </c>
      <c r="AC10" s="15">
        <f t="shared" si="0"/>
        <v>1.06</v>
      </c>
      <c r="AD10" s="24">
        <f t="shared" si="1"/>
        <v>0.65</v>
      </c>
      <c r="AE10" s="15">
        <f t="shared" si="2"/>
        <v>0.11</v>
      </c>
      <c r="AF10" s="24">
        <f t="shared" si="3"/>
        <v>0</v>
      </c>
      <c r="AG10" s="24">
        <f t="shared" si="4"/>
        <v>0</v>
      </c>
      <c r="AH10" s="65">
        <f t="shared" si="5"/>
        <v>174232840</v>
      </c>
    </row>
    <row r="11" spans="1:34">
      <c r="A11" s="62">
        <f t="shared" si="6"/>
        <v>9</v>
      </c>
      <c r="B11" s="1">
        <v>811000798</v>
      </c>
      <c r="C11" s="50" t="s">
        <v>29</v>
      </c>
      <c r="D11" s="2" t="s">
        <v>18</v>
      </c>
      <c r="E11" s="33">
        <v>5.99</v>
      </c>
      <c r="F11" s="33">
        <v>0.27</v>
      </c>
      <c r="G11" s="33">
        <v>4.79</v>
      </c>
      <c r="H11" s="33">
        <v>0.14000000000000001</v>
      </c>
      <c r="I11" s="33">
        <v>0.1</v>
      </c>
      <c r="J11" s="49">
        <v>1756529721</v>
      </c>
      <c r="K11" s="49">
        <v>293001126</v>
      </c>
      <c r="L11" s="35">
        <v>1463528595</v>
      </c>
      <c r="M11" s="33">
        <v>5.68</v>
      </c>
      <c r="N11" s="33">
        <v>0.28999999999999998</v>
      </c>
      <c r="O11" s="33">
        <v>2.35</v>
      </c>
      <c r="P11" s="33">
        <v>7.0000000000000007E-2</v>
      </c>
      <c r="Q11" s="33">
        <v>0.05</v>
      </c>
      <c r="R11" s="49">
        <v>1370014649</v>
      </c>
      <c r="S11" s="49">
        <v>240807489</v>
      </c>
      <c r="T11" s="35">
        <v>1129207160</v>
      </c>
      <c r="U11" s="2">
        <v>2.31</v>
      </c>
      <c r="V11" s="23">
        <v>0.43</v>
      </c>
      <c r="W11" s="2">
        <v>3.87</v>
      </c>
      <c r="X11" s="2">
        <v>0.17</v>
      </c>
      <c r="Y11" s="2">
        <v>0.09</v>
      </c>
      <c r="Z11" s="4">
        <v>1286591329</v>
      </c>
      <c r="AA11" s="4">
        <v>556093382</v>
      </c>
      <c r="AB11" s="3">
        <v>730497947</v>
      </c>
      <c r="AC11" s="15">
        <f t="shared" si="0"/>
        <v>2.31</v>
      </c>
      <c r="AD11" s="24">
        <f t="shared" si="1"/>
        <v>0.43</v>
      </c>
      <c r="AE11" s="15">
        <f t="shared" si="2"/>
        <v>2.35</v>
      </c>
      <c r="AF11" s="24">
        <f t="shared" si="3"/>
        <v>7.0000000000000007E-2</v>
      </c>
      <c r="AG11" s="24">
        <f t="shared" si="4"/>
        <v>0.05</v>
      </c>
      <c r="AH11" s="65">
        <f t="shared" si="5"/>
        <v>730497947</v>
      </c>
    </row>
    <row r="12" spans="1:34">
      <c r="A12" s="62">
        <f t="shared" si="6"/>
        <v>10</v>
      </c>
      <c r="B12" s="1">
        <v>811030647</v>
      </c>
      <c r="C12" s="50" t="s">
        <v>30</v>
      </c>
      <c r="D12" s="2" t="s">
        <v>21</v>
      </c>
      <c r="E12" s="33">
        <v>12.55</v>
      </c>
      <c r="F12" s="33">
        <v>0.12</v>
      </c>
      <c r="G12" s="33">
        <v>19.73</v>
      </c>
      <c r="H12" s="33">
        <v>0.21</v>
      </c>
      <c r="I12" s="33">
        <v>0.18</v>
      </c>
      <c r="J12" s="49">
        <v>2513458647</v>
      </c>
      <c r="K12" s="49">
        <v>200159396</v>
      </c>
      <c r="L12" s="35">
        <v>2313299251</v>
      </c>
      <c r="M12" s="33">
        <v>9.11</v>
      </c>
      <c r="N12" s="33">
        <v>0.11</v>
      </c>
      <c r="O12" s="33">
        <v>28.6</v>
      </c>
      <c r="P12" s="33">
        <v>0.18</v>
      </c>
      <c r="Q12" s="33">
        <v>0.16</v>
      </c>
      <c r="R12" s="49">
        <v>2729802792</v>
      </c>
      <c r="S12" s="49">
        <v>299439368</v>
      </c>
      <c r="T12" s="35">
        <v>2430363424</v>
      </c>
      <c r="U12" s="2">
        <v>60.37</v>
      </c>
      <c r="V12" s="23">
        <v>0.06</v>
      </c>
      <c r="W12" s="2"/>
      <c r="X12" s="2">
        <v>0.28000000000000003</v>
      </c>
      <c r="Y12" s="2">
        <v>0.26</v>
      </c>
      <c r="Z12" s="4">
        <v>3100056559</v>
      </c>
      <c r="AA12" s="4">
        <v>51346546</v>
      </c>
      <c r="AB12" s="3">
        <v>3048710013</v>
      </c>
      <c r="AC12" s="15">
        <f t="shared" si="0"/>
        <v>9.11</v>
      </c>
      <c r="AD12" s="24">
        <f t="shared" si="1"/>
        <v>0.12</v>
      </c>
      <c r="AE12" s="15">
        <f t="shared" si="2"/>
        <v>19.73</v>
      </c>
      <c r="AF12" s="24">
        <f t="shared" si="3"/>
        <v>0.18</v>
      </c>
      <c r="AG12" s="24">
        <f t="shared" si="4"/>
        <v>0.16</v>
      </c>
      <c r="AH12" s="65">
        <f t="shared" si="5"/>
        <v>2313299251</v>
      </c>
    </row>
    <row r="13" spans="1:34">
      <c r="A13" s="62">
        <f t="shared" si="6"/>
        <v>11</v>
      </c>
      <c r="B13" s="1">
        <v>822005122</v>
      </c>
      <c r="C13" s="50" t="s">
        <v>31</v>
      </c>
      <c r="D13" s="2" t="s">
        <v>18</v>
      </c>
      <c r="E13" s="33">
        <v>37.72</v>
      </c>
      <c r="F13" s="33">
        <v>0.02</v>
      </c>
      <c r="G13" s="33">
        <v>35.61</v>
      </c>
      <c r="H13" s="33">
        <v>0.24</v>
      </c>
      <c r="I13" s="33">
        <v>0.24</v>
      </c>
      <c r="J13" s="49">
        <v>3582901813</v>
      </c>
      <c r="K13" s="49">
        <v>94975933</v>
      </c>
      <c r="L13" s="35">
        <v>3487925880</v>
      </c>
      <c r="M13" s="33">
        <v>9.44</v>
      </c>
      <c r="N13" s="33">
        <v>0.2</v>
      </c>
      <c r="O13" s="33">
        <v>289.08</v>
      </c>
      <c r="P13" s="33">
        <v>0.19</v>
      </c>
      <c r="Q13" s="33">
        <v>0.15</v>
      </c>
      <c r="R13" s="49">
        <v>3473813122</v>
      </c>
      <c r="S13" s="49">
        <v>367833130</v>
      </c>
      <c r="T13" s="35">
        <v>3105979992</v>
      </c>
      <c r="U13" s="2">
        <v>16.45</v>
      </c>
      <c r="V13" s="23">
        <v>0.14000000000000001</v>
      </c>
      <c r="W13" s="2">
        <v>31.52</v>
      </c>
      <c r="X13" s="2">
        <v>0.23</v>
      </c>
      <c r="Y13" s="2">
        <v>0.19</v>
      </c>
      <c r="Z13" s="4">
        <v>6104608343</v>
      </c>
      <c r="AA13" s="4">
        <v>371017685</v>
      </c>
      <c r="AB13" s="3">
        <v>5733590658</v>
      </c>
      <c r="AC13" s="15">
        <f t="shared" si="0"/>
        <v>9.44</v>
      </c>
      <c r="AD13" s="24">
        <f t="shared" si="1"/>
        <v>0.2</v>
      </c>
      <c r="AE13" s="15">
        <f t="shared" si="2"/>
        <v>31.52</v>
      </c>
      <c r="AF13" s="24">
        <f t="shared" si="3"/>
        <v>0.19</v>
      </c>
      <c r="AG13" s="24">
        <f t="shared" si="4"/>
        <v>0.15</v>
      </c>
      <c r="AH13" s="65">
        <f t="shared" si="5"/>
        <v>3105979992</v>
      </c>
    </row>
    <row r="14" spans="1:34">
      <c r="A14" s="62">
        <f t="shared" si="6"/>
        <v>12</v>
      </c>
      <c r="B14" s="1">
        <v>830021593</v>
      </c>
      <c r="C14" s="50" t="s">
        <v>32</v>
      </c>
      <c r="D14" s="2" t="s">
        <v>21</v>
      </c>
      <c r="E14" s="33">
        <v>6.02</v>
      </c>
      <c r="F14" s="33">
        <v>0.3</v>
      </c>
      <c r="G14" s="33">
        <v>18.100000000000001</v>
      </c>
      <c r="H14" s="33">
        <v>0.46</v>
      </c>
      <c r="I14" s="33">
        <v>0.32</v>
      </c>
      <c r="J14" s="49">
        <v>9658600006</v>
      </c>
      <c r="K14" s="49">
        <v>1602878176</v>
      </c>
      <c r="L14" s="35">
        <v>8055721830</v>
      </c>
      <c r="M14" s="33">
        <v>6.6</v>
      </c>
      <c r="N14" s="33">
        <v>0.33</v>
      </c>
      <c r="O14" s="33">
        <v>12.93</v>
      </c>
      <c r="P14" s="33">
        <v>0.37</v>
      </c>
      <c r="Q14" s="33">
        <v>0.24</v>
      </c>
      <c r="R14" s="49">
        <v>10713401499</v>
      </c>
      <c r="S14" s="49">
        <v>1621797885</v>
      </c>
      <c r="T14" s="35">
        <v>9091603614</v>
      </c>
      <c r="U14" s="2">
        <v>6.76</v>
      </c>
      <c r="V14" s="23">
        <v>0.25</v>
      </c>
      <c r="W14" s="2">
        <v>9.01</v>
      </c>
      <c r="X14" s="2">
        <v>0.19</v>
      </c>
      <c r="Y14" s="2">
        <v>0.14000000000000001</v>
      </c>
      <c r="Z14" s="4">
        <v>11626228354</v>
      </c>
      <c r="AA14" s="4">
        <v>1719797653</v>
      </c>
      <c r="AB14" s="3">
        <v>9906430701</v>
      </c>
      <c r="AC14" s="15">
        <f t="shared" si="0"/>
        <v>6.02</v>
      </c>
      <c r="AD14" s="24">
        <f t="shared" si="1"/>
        <v>0.33</v>
      </c>
      <c r="AE14" s="15">
        <f t="shared" si="2"/>
        <v>9.01</v>
      </c>
      <c r="AF14" s="24">
        <f t="shared" si="3"/>
        <v>0.19</v>
      </c>
      <c r="AG14" s="24">
        <f t="shared" si="4"/>
        <v>0.14000000000000001</v>
      </c>
      <c r="AH14" s="65">
        <f t="shared" si="5"/>
        <v>8055721830</v>
      </c>
    </row>
    <row r="15" spans="1:34">
      <c r="A15" s="62">
        <f t="shared" si="6"/>
        <v>13</v>
      </c>
      <c r="B15" s="1">
        <v>830029017</v>
      </c>
      <c r="C15" s="50" t="s">
        <v>33</v>
      </c>
      <c r="D15" s="2" t="s">
        <v>21</v>
      </c>
      <c r="E15" s="33">
        <v>18.100000000000001</v>
      </c>
      <c r="F15" s="33">
        <v>0.18</v>
      </c>
      <c r="G15" s="33">
        <v>30.71</v>
      </c>
      <c r="H15" s="33">
        <v>0.37</v>
      </c>
      <c r="I15" s="33">
        <v>0.3</v>
      </c>
      <c r="J15" s="49">
        <v>4396174525</v>
      </c>
      <c r="K15" s="49">
        <v>242857330</v>
      </c>
      <c r="L15" s="35">
        <v>4153317195</v>
      </c>
      <c r="M15" s="33">
        <v>9.39</v>
      </c>
      <c r="N15" s="33">
        <v>0.1</v>
      </c>
      <c r="O15" s="33">
        <v>29.5</v>
      </c>
      <c r="P15" s="33">
        <v>0.42</v>
      </c>
      <c r="Q15" s="33">
        <v>0.37</v>
      </c>
      <c r="R15" s="49">
        <v>3463660433</v>
      </c>
      <c r="S15" s="49">
        <v>368758201</v>
      </c>
      <c r="T15" s="35">
        <v>3094902232</v>
      </c>
      <c r="U15" s="2">
        <v>6.78</v>
      </c>
      <c r="V15" s="23">
        <v>0.38</v>
      </c>
      <c r="W15" s="2">
        <v>28.26</v>
      </c>
      <c r="X15" s="2">
        <v>0.23</v>
      </c>
      <c r="Y15" s="2">
        <v>0.14000000000000001</v>
      </c>
      <c r="Z15" s="4">
        <v>6375969051</v>
      </c>
      <c r="AA15" s="4">
        <v>939698514</v>
      </c>
      <c r="AB15" s="3">
        <v>5436270537</v>
      </c>
      <c r="AC15" s="15">
        <f t="shared" si="0"/>
        <v>6.78</v>
      </c>
      <c r="AD15" s="24">
        <f t="shared" si="1"/>
        <v>0.38</v>
      </c>
      <c r="AE15" s="15">
        <f t="shared" si="2"/>
        <v>28.26</v>
      </c>
      <c r="AF15" s="24">
        <f t="shared" si="3"/>
        <v>0.23</v>
      </c>
      <c r="AG15" s="24">
        <f t="shared" si="4"/>
        <v>0.14000000000000001</v>
      </c>
      <c r="AH15" s="65">
        <f t="shared" si="5"/>
        <v>3094902232</v>
      </c>
    </row>
    <row r="16" spans="1:34">
      <c r="A16" s="62">
        <f t="shared" si="6"/>
        <v>14</v>
      </c>
      <c r="B16" s="1">
        <v>830044030</v>
      </c>
      <c r="C16" s="50" t="s">
        <v>34</v>
      </c>
      <c r="D16" s="2" t="s">
        <v>18</v>
      </c>
      <c r="E16" s="33">
        <v>18.690000000000001</v>
      </c>
      <c r="F16" s="33">
        <v>0.04</v>
      </c>
      <c r="G16" s="33">
        <v>256.69</v>
      </c>
      <c r="H16" s="33">
        <v>0.39</v>
      </c>
      <c r="I16" s="33">
        <v>0.37</v>
      </c>
      <c r="J16" s="49">
        <v>1391597000</v>
      </c>
      <c r="K16" s="49">
        <v>74448000</v>
      </c>
      <c r="L16" s="35">
        <v>1317149000</v>
      </c>
      <c r="M16" s="33">
        <v>12.8</v>
      </c>
      <c r="N16" s="33">
        <v>0.06</v>
      </c>
      <c r="O16" s="33">
        <v>412.51</v>
      </c>
      <c r="P16" s="33">
        <v>0.42</v>
      </c>
      <c r="Q16" s="33">
        <v>0.4</v>
      </c>
      <c r="R16" s="49">
        <v>1063838112</v>
      </c>
      <c r="S16" s="49">
        <v>83088570</v>
      </c>
      <c r="T16" s="35">
        <v>980749542</v>
      </c>
      <c r="U16" s="2">
        <v>13.81</v>
      </c>
      <c r="V16" s="23">
        <v>0.05</v>
      </c>
      <c r="W16" s="2">
        <v>166.87</v>
      </c>
      <c r="X16" s="2">
        <v>0.28999999999999998</v>
      </c>
      <c r="Y16" s="2">
        <v>0.28000000000000003</v>
      </c>
      <c r="Z16" s="4">
        <v>579636540</v>
      </c>
      <c r="AA16" s="4">
        <v>41951700</v>
      </c>
      <c r="AB16" s="3">
        <v>537684840</v>
      </c>
      <c r="AC16" s="15">
        <f t="shared" si="0"/>
        <v>12.8</v>
      </c>
      <c r="AD16" s="24">
        <f t="shared" si="1"/>
        <v>0.06</v>
      </c>
      <c r="AE16" s="15">
        <f t="shared" si="2"/>
        <v>166.87</v>
      </c>
      <c r="AF16" s="24">
        <f t="shared" si="3"/>
        <v>0.28999999999999998</v>
      </c>
      <c r="AG16" s="24">
        <f t="shared" si="4"/>
        <v>0.28000000000000003</v>
      </c>
      <c r="AH16" s="65">
        <f t="shared" si="5"/>
        <v>537684840</v>
      </c>
    </row>
    <row r="17" spans="1:34">
      <c r="A17" s="62">
        <f t="shared" si="6"/>
        <v>15</v>
      </c>
      <c r="B17" s="1">
        <v>830054757</v>
      </c>
      <c r="C17" s="50" t="s">
        <v>35</v>
      </c>
      <c r="D17" s="2" t="s">
        <v>18</v>
      </c>
      <c r="E17" s="33">
        <v>10.4</v>
      </c>
      <c r="F17" s="33">
        <v>0.28000000000000003</v>
      </c>
      <c r="G17" s="33">
        <v>19.309999999999999</v>
      </c>
      <c r="H17" s="33">
        <v>0.3</v>
      </c>
      <c r="I17" s="33">
        <v>0.21</v>
      </c>
      <c r="J17" s="49">
        <v>1063687018</v>
      </c>
      <c r="K17" s="49">
        <v>102223622</v>
      </c>
      <c r="L17" s="35">
        <v>961463396</v>
      </c>
      <c r="M17" s="33">
        <v>3.74</v>
      </c>
      <c r="N17" s="33">
        <v>0.66</v>
      </c>
      <c r="O17" s="33">
        <v>8.48</v>
      </c>
      <c r="P17" s="33">
        <v>0.99</v>
      </c>
      <c r="Q17" s="33">
        <v>0.32</v>
      </c>
      <c r="R17" s="49">
        <v>597937819</v>
      </c>
      <c r="S17" s="49">
        <v>159639640</v>
      </c>
      <c r="T17" s="35">
        <v>438298179</v>
      </c>
      <c r="U17" s="2">
        <v>3.36</v>
      </c>
      <c r="V17" s="23">
        <v>5.1000000000000004E-3</v>
      </c>
      <c r="W17" s="2">
        <v>12.98</v>
      </c>
      <c r="X17" s="2">
        <v>0.53</v>
      </c>
      <c r="Y17" s="2">
        <v>0.25</v>
      </c>
      <c r="Z17" s="4">
        <v>1039287841</v>
      </c>
      <c r="AA17" s="4">
        <v>308641485</v>
      </c>
      <c r="AB17" s="3">
        <v>730646356</v>
      </c>
      <c r="AC17" s="15">
        <f t="shared" si="0"/>
        <v>3.36</v>
      </c>
      <c r="AD17" s="24">
        <f t="shared" si="1"/>
        <v>0.66</v>
      </c>
      <c r="AE17" s="15">
        <f t="shared" si="2"/>
        <v>8.48</v>
      </c>
      <c r="AF17" s="24">
        <f t="shared" si="3"/>
        <v>0.3</v>
      </c>
      <c r="AG17" s="24">
        <f t="shared" si="4"/>
        <v>0.21</v>
      </c>
      <c r="AH17" s="65">
        <f t="shared" si="5"/>
        <v>438298179</v>
      </c>
    </row>
    <row r="18" spans="1:34">
      <c r="A18" s="62">
        <f t="shared" si="6"/>
        <v>16</v>
      </c>
      <c r="B18" s="1">
        <v>830062282</v>
      </c>
      <c r="C18" s="50" t="s">
        <v>36</v>
      </c>
      <c r="D18" s="2" t="s">
        <v>27</v>
      </c>
      <c r="E18" s="33">
        <v>4.55</v>
      </c>
      <c r="F18" s="33">
        <v>0.12</v>
      </c>
      <c r="G18" s="33">
        <v>34.25</v>
      </c>
      <c r="H18" s="33">
        <v>0.97</v>
      </c>
      <c r="I18" s="33">
        <v>0.84</v>
      </c>
      <c r="J18" s="49">
        <v>690726372</v>
      </c>
      <c r="K18" s="49">
        <v>151569592</v>
      </c>
      <c r="L18" s="35">
        <v>539156780</v>
      </c>
      <c r="M18" s="33">
        <v>2.96</v>
      </c>
      <c r="N18" s="33">
        <v>0.17</v>
      </c>
      <c r="O18" s="33">
        <v>29.3</v>
      </c>
      <c r="P18" s="33">
        <v>0.96</v>
      </c>
      <c r="Q18" s="33">
        <v>0.79</v>
      </c>
      <c r="R18" s="49">
        <v>541868472</v>
      </c>
      <c r="S18" s="49">
        <v>182852209</v>
      </c>
      <c r="T18" s="35">
        <v>359016263</v>
      </c>
      <c r="U18" s="2">
        <v>6</v>
      </c>
      <c r="V18" s="23">
        <v>0.09</v>
      </c>
      <c r="W18" s="2">
        <v>47.13</v>
      </c>
      <c r="X18" s="2">
        <v>0.97</v>
      </c>
      <c r="Y18" s="2">
        <v>0.88</v>
      </c>
      <c r="Z18" s="4">
        <v>727626596</v>
      </c>
      <c r="AA18" s="4">
        <v>121226000</v>
      </c>
      <c r="AB18" s="3">
        <v>606400596</v>
      </c>
      <c r="AC18" s="15">
        <f t="shared" si="0"/>
        <v>2.96</v>
      </c>
      <c r="AD18" s="24">
        <f t="shared" si="1"/>
        <v>0.17</v>
      </c>
      <c r="AE18" s="15">
        <f t="shared" si="2"/>
        <v>29.3</v>
      </c>
      <c r="AF18" s="24">
        <f t="shared" si="3"/>
        <v>0.96</v>
      </c>
      <c r="AG18" s="24">
        <f t="shared" si="4"/>
        <v>0.79</v>
      </c>
      <c r="AH18" s="65">
        <f t="shared" si="5"/>
        <v>359016263</v>
      </c>
    </row>
    <row r="19" spans="1:34">
      <c r="A19" s="62">
        <f t="shared" si="6"/>
        <v>17</v>
      </c>
      <c r="B19" s="1">
        <v>830073167</v>
      </c>
      <c r="C19" s="50" t="s">
        <v>37</v>
      </c>
      <c r="D19" s="2" t="s">
        <v>21</v>
      </c>
      <c r="E19" s="33">
        <v>6.45</v>
      </c>
      <c r="F19" s="33">
        <v>0.14000000000000001</v>
      </c>
      <c r="G19" s="33">
        <v>742.12</v>
      </c>
      <c r="H19" s="33">
        <v>0.59</v>
      </c>
      <c r="I19" s="33">
        <v>0.51</v>
      </c>
      <c r="J19" s="49">
        <v>1140434318</v>
      </c>
      <c r="K19" s="49">
        <v>176691157</v>
      </c>
      <c r="L19" s="35">
        <v>963743161</v>
      </c>
      <c r="M19" s="33">
        <v>8.6</v>
      </c>
      <c r="N19" s="33">
        <v>0.26</v>
      </c>
      <c r="O19" s="33">
        <v>0</v>
      </c>
      <c r="P19" s="33">
        <v>0.23</v>
      </c>
      <c r="Q19" s="33">
        <v>0.17</v>
      </c>
      <c r="R19" s="49">
        <v>2164026306</v>
      </c>
      <c r="S19" s="49">
        <v>251347907</v>
      </c>
      <c r="T19" s="35">
        <v>1912678399</v>
      </c>
      <c r="U19" s="2">
        <v>2.58</v>
      </c>
      <c r="V19" s="23">
        <v>0.45</v>
      </c>
      <c r="W19" s="2">
        <v>0</v>
      </c>
      <c r="X19" s="2">
        <v>0.03</v>
      </c>
      <c r="Y19" s="2">
        <v>0.02</v>
      </c>
      <c r="Z19" s="4">
        <v>2862009328</v>
      </c>
      <c r="AA19" s="4">
        <v>1108290853</v>
      </c>
      <c r="AB19" s="3">
        <v>1753718475</v>
      </c>
      <c r="AC19" s="15">
        <f t="shared" si="0"/>
        <v>2.58</v>
      </c>
      <c r="AD19" s="24">
        <f t="shared" si="1"/>
        <v>0.45</v>
      </c>
      <c r="AE19" s="15">
        <f t="shared" si="2"/>
        <v>0</v>
      </c>
      <c r="AF19" s="24">
        <f t="shared" si="3"/>
        <v>0.03</v>
      </c>
      <c r="AG19" s="24">
        <f t="shared" si="4"/>
        <v>0.02</v>
      </c>
      <c r="AH19" s="65">
        <f t="shared" si="5"/>
        <v>963743161</v>
      </c>
    </row>
    <row r="20" spans="1:34">
      <c r="A20" s="62">
        <f t="shared" si="6"/>
        <v>18</v>
      </c>
      <c r="B20" s="1">
        <v>830078025</v>
      </c>
      <c r="C20" s="50" t="s">
        <v>38</v>
      </c>
      <c r="D20" s="2" t="s">
        <v>27</v>
      </c>
      <c r="E20" s="33">
        <v>1.8</v>
      </c>
      <c r="F20" s="33">
        <v>0.46</v>
      </c>
      <c r="G20" s="33">
        <v>20.93</v>
      </c>
      <c r="H20" s="33">
        <v>0.21</v>
      </c>
      <c r="I20" s="33">
        <v>0.11</v>
      </c>
      <c r="J20" s="49">
        <v>5352833540</v>
      </c>
      <c r="K20" s="49">
        <v>2963265763</v>
      </c>
      <c r="L20" s="35">
        <v>2389567777</v>
      </c>
      <c r="M20" s="33">
        <v>2.42</v>
      </c>
      <c r="N20" s="33">
        <v>0.34</v>
      </c>
      <c r="O20" s="33">
        <v>49.11</v>
      </c>
      <c r="P20" s="33">
        <v>0.2</v>
      </c>
      <c r="Q20" s="33">
        <v>0.13</v>
      </c>
      <c r="R20" s="49">
        <v>5150082964</v>
      </c>
      <c r="S20" s="49">
        <v>2127252520</v>
      </c>
      <c r="T20" s="35">
        <v>3022830444</v>
      </c>
      <c r="U20" s="2">
        <v>2.39</v>
      </c>
      <c r="V20" s="23">
        <v>0.36</v>
      </c>
      <c r="W20" s="2"/>
      <c r="X20" s="2">
        <v>0.19</v>
      </c>
      <c r="Y20" s="2">
        <v>0.12</v>
      </c>
      <c r="Z20" s="4">
        <v>6268321502</v>
      </c>
      <c r="AA20" s="4">
        <v>2622001695</v>
      </c>
      <c r="AB20" s="3">
        <v>3646319807</v>
      </c>
      <c r="AC20" s="15">
        <f t="shared" si="0"/>
        <v>1.8</v>
      </c>
      <c r="AD20" s="24">
        <f t="shared" si="1"/>
        <v>0.46</v>
      </c>
      <c r="AE20" s="15">
        <f t="shared" si="2"/>
        <v>20.93</v>
      </c>
      <c r="AF20" s="24">
        <f t="shared" si="3"/>
        <v>0.19</v>
      </c>
      <c r="AG20" s="24">
        <f t="shared" si="4"/>
        <v>0.11</v>
      </c>
      <c r="AH20" s="65">
        <f t="shared" si="5"/>
        <v>2389567777</v>
      </c>
    </row>
    <row r="21" spans="1:34">
      <c r="A21" s="62">
        <f t="shared" si="6"/>
        <v>19</v>
      </c>
      <c r="B21" s="1">
        <v>830083016</v>
      </c>
      <c r="C21" s="50" t="s">
        <v>39</v>
      </c>
      <c r="D21" s="2" t="s">
        <v>27</v>
      </c>
      <c r="E21" s="33">
        <v>7.68</v>
      </c>
      <c r="F21" s="33">
        <v>0.08</v>
      </c>
      <c r="G21" s="33">
        <v>387.8</v>
      </c>
      <c r="H21" s="33">
        <v>0.16</v>
      </c>
      <c r="I21" s="33">
        <v>0.14000000000000001</v>
      </c>
      <c r="J21" s="49">
        <v>523195302</v>
      </c>
      <c r="K21" s="49">
        <v>68057575</v>
      </c>
      <c r="L21" s="35">
        <v>455137727</v>
      </c>
      <c r="M21" s="33">
        <v>13.34</v>
      </c>
      <c r="N21" s="33">
        <v>0.05</v>
      </c>
      <c r="O21" s="33">
        <v>2.86</v>
      </c>
      <c r="P21" s="33">
        <v>0.02</v>
      </c>
      <c r="Q21" s="33">
        <v>0.02</v>
      </c>
      <c r="R21" s="49">
        <v>534466563</v>
      </c>
      <c r="S21" s="49">
        <v>40037629</v>
      </c>
      <c r="T21" s="35">
        <v>494428934</v>
      </c>
      <c r="U21" s="2">
        <v>8.24</v>
      </c>
      <c r="V21" s="23">
        <v>0.21</v>
      </c>
      <c r="W21" s="2">
        <v>27.75</v>
      </c>
      <c r="X21" s="2">
        <v>0.16</v>
      </c>
      <c r="Y21" s="2">
        <v>0.13</v>
      </c>
      <c r="Z21" s="4">
        <v>863716772</v>
      </c>
      <c r="AA21" s="4">
        <v>104801557</v>
      </c>
      <c r="AB21" s="3">
        <v>758915215</v>
      </c>
      <c r="AC21" s="15">
        <f t="shared" si="0"/>
        <v>7.68</v>
      </c>
      <c r="AD21" s="24">
        <f t="shared" si="1"/>
        <v>0.21</v>
      </c>
      <c r="AE21" s="15">
        <f t="shared" si="2"/>
        <v>2.86</v>
      </c>
      <c r="AF21" s="24">
        <f t="shared" si="3"/>
        <v>0.02</v>
      </c>
      <c r="AG21" s="24">
        <f t="shared" si="4"/>
        <v>0.02</v>
      </c>
      <c r="AH21" s="65">
        <f t="shared" si="5"/>
        <v>455137727</v>
      </c>
    </row>
    <row r="22" spans="1:34">
      <c r="A22" s="62">
        <f t="shared" si="6"/>
        <v>20</v>
      </c>
      <c r="B22" s="1">
        <v>830084135</v>
      </c>
      <c r="C22" s="50" t="s">
        <v>40</v>
      </c>
      <c r="D22" s="2" t="s">
        <v>18</v>
      </c>
      <c r="E22" s="33">
        <v>23.48</v>
      </c>
      <c r="F22" s="33">
        <v>0.28000000000000003</v>
      </c>
      <c r="G22" s="33">
        <v>0</v>
      </c>
      <c r="H22" s="33">
        <v>0.35</v>
      </c>
      <c r="I22" s="33">
        <v>0.25</v>
      </c>
      <c r="J22" s="49">
        <v>2414584212</v>
      </c>
      <c r="K22" s="49">
        <v>102802156</v>
      </c>
      <c r="L22" s="35">
        <v>2311782056</v>
      </c>
      <c r="M22" s="33">
        <v>27.01</v>
      </c>
      <c r="N22" s="33">
        <v>0.03</v>
      </c>
      <c r="O22" s="33">
        <v>0</v>
      </c>
      <c r="P22" s="33">
        <v>0.47</v>
      </c>
      <c r="Q22" s="33">
        <v>0.45</v>
      </c>
      <c r="R22" s="49">
        <v>2899856423</v>
      </c>
      <c r="S22" s="49">
        <v>107331870</v>
      </c>
      <c r="T22" s="35">
        <v>2792524553</v>
      </c>
      <c r="U22" s="2">
        <v>73.08</v>
      </c>
      <c r="V22" s="23">
        <v>0.08</v>
      </c>
      <c r="W22" s="2">
        <v>0</v>
      </c>
      <c r="X22" s="2">
        <v>0.2</v>
      </c>
      <c r="Y22" s="2">
        <v>0.18</v>
      </c>
      <c r="Z22" s="4">
        <v>3306802718</v>
      </c>
      <c r="AA22" s="4">
        <v>45246909</v>
      </c>
      <c r="AB22" s="3">
        <v>3261555809</v>
      </c>
      <c r="AC22" s="15">
        <f t="shared" si="0"/>
        <v>23.48</v>
      </c>
      <c r="AD22" s="24">
        <f t="shared" si="1"/>
        <v>0.28000000000000003</v>
      </c>
      <c r="AE22" s="15">
        <f t="shared" si="2"/>
        <v>0</v>
      </c>
      <c r="AF22" s="24">
        <f t="shared" si="3"/>
        <v>0.2</v>
      </c>
      <c r="AG22" s="24">
        <f t="shared" si="4"/>
        <v>0.18</v>
      </c>
      <c r="AH22" s="65">
        <f t="shared" si="5"/>
        <v>2311782056</v>
      </c>
    </row>
    <row r="23" spans="1:34">
      <c r="A23" s="62">
        <f t="shared" si="6"/>
        <v>21</v>
      </c>
      <c r="B23" s="1">
        <v>830084359</v>
      </c>
      <c r="C23" s="50" t="s">
        <v>41</v>
      </c>
      <c r="D23" s="2" t="s">
        <v>27</v>
      </c>
      <c r="E23" s="33">
        <v>9.7799999999999994</v>
      </c>
      <c r="F23" s="33">
        <v>7.0000000000000007E-2</v>
      </c>
      <c r="G23" s="33">
        <v>0</v>
      </c>
      <c r="H23" s="33">
        <v>0</v>
      </c>
      <c r="I23" s="33">
        <v>0</v>
      </c>
      <c r="J23" s="49">
        <v>238887899</v>
      </c>
      <c r="K23" s="49">
        <v>24403644</v>
      </c>
      <c r="L23" s="35">
        <v>214484255</v>
      </c>
      <c r="M23" s="33">
        <v>14.55</v>
      </c>
      <c r="N23" s="33">
        <v>0.05</v>
      </c>
      <c r="O23" s="33">
        <v>0</v>
      </c>
      <c r="P23" s="33">
        <v>0</v>
      </c>
      <c r="Q23" s="33">
        <v>0</v>
      </c>
      <c r="R23" s="49">
        <v>233159703</v>
      </c>
      <c r="S23" s="49">
        <v>16018485</v>
      </c>
      <c r="T23" s="35">
        <v>217141218</v>
      </c>
      <c r="U23" s="2">
        <v>10.38</v>
      </c>
      <c r="V23" s="23">
        <v>6.9999999999999999E-4</v>
      </c>
      <c r="W23" s="2">
        <v>0</v>
      </c>
      <c r="X23" s="2">
        <v>0.04</v>
      </c>
      <c r="Y23" s="2">
        <v>0.03</v>
      </c>
      <c r="Z23" s="4">
        <v>255623795</v>
      </c>
      <c r="AA23" s="4">
        <v>24617865</v>
      </c>
      <c r="AB23" s="3">
        <v>231005930</v>
      </c>
      <c r="AC23" s="15">
        <f t="shared" si="0"/>
        <v>9.7799999999999994</v>
      </c>
      <c r="AD23" s="24">
        <f t="shared" si="1"/>
        <v>7.0000000000000007E-2</v>
      </c>
      <c r="AE23" s="15">
        <f t="shared" si="2"/>
        <v>0</v>
      </c>
      <c r="AF23" s="24">
        <f t="shared" si="3"/>
        <v>0</v>
      </c>
      <c r="AG23" s="24">
        <f t="shared" si="4"/>
        <v>0</v>
      </c>
      <c r="AH23" s="65">
        <f t="shared" si="5"/>
        <v>214484255</v>
      </c>
    </row>
    <row r="24" spans="1:34">
      <c r="A24" s="62">
        <f t="shared" si="6"/>
        <v>22</v>
      </c>
      <c r="B24" s="1">
        <v>830087786</v>
      </c>
      <c r="C24" s="50" t="s">
        <v>42</v>
      </c>
      <c r="D24" s="2" t="s">
        <v>27</v>
      </c>
      <c r="E24" s="33">
        <v>57.91</v>
      </c>
      <c r="F24" s="33">
        <v>0.1</v>
      </c>
      <c r="G24" s="33">
        <v>0</v>
      </c>
      <c r="H24" s="33">
        <v>0.06</v>
      </c>
      <c r="I24" s="33">
        <v>0.05</v>
      </c>
      <c r="J24" s="49">
        <v>499968656</v>
      </c>
      <c r="K24" s="49">
        <v>8632801</v>
      </c>
      <c r="L24" s="35">
        <v>491335855</v>
      </c>
      <c r="M24" s="33">
        <v>93.45</v>
      </c>
      <c r="N24" s="33">
        <v>0.1</v>
      </c>
      <c r="O24" s="33">
        <v>0</v>
      </c>
      <c r="P24" s="33">
        <v>0.01</v>
      </c>
      <c r="Q24" s="33">
        <v>0.01</v>
      </c>
      <c r="R24" s="49">
        <v>471919357</v>
      </c>
      <c r="S24" s="49">
        <v>5049950</v>
      </c>
      <c r="T24" s="35">
        <v>466869407</v>
      </c>
      <c r="U24" s="2">
        <v>13.26</v>
      </c>
      <c r="V24" s="23">
        <v>0.25</v>
      </c>
      <c r="W24" s="2">
        <v>0</v>
      </c>
      <c r="X24" s="2">
        <v>0.04</v>
      </c>
      <c r="Y24" s="2">
        <v>0.03</v>
      </c>
      <c r="Z24" s="4">
        <v>541587792</v>
      </c>
      <c r="AA24" s="4">
        <v>40838999</v>
      </c>
      <c r="AB24" s="3">
        <v>500748793</v>
      </c>
      <c r="AC24" s="15">
        <f t="shared" si="0"/>
        <v>13.26</v>
      </c>
      <c r="AD24" s="24">
        <f t="shared" si="1"/>
        <v>0.25</v>
      </c>
      <c r="AE24" s="15">
        <f t="shared" si="2"/>
        <v>0</v>
      </c>
      <c r="AF24" s="24">
        <f t="shared" si="3"/>
        <v>0.01</v>
      </c>
      <c r="AG24" s="24">
        <f t="shared" si="4"/>
        <v>0.01</v>
      </c>
      <c r="AH24" s="65">
        <f t="shared" si="5"/>
        <v>466869407</v>
      </c>
    </row>
    <row r="25" spans="1:34">
      <c r="A25" s="62">
        <f t="shared" si="6"/>
        <v>23</v>
      </c>
      <c r="B25" s="1">
        <v>830089058</v>
      </c>
      <c r="C25" s="50" t="s">
        <v>43</v>
      </c>
      <c r="D25" s="2" t="s">
        <v>18</v>
      </c>
      <c r="E25" s="33">
        <v>23.82</v>
      </c>
      <c r="F25" s="33">
        <v>0.3</v>
      </c>
      <c r="G25" s="33">
        <v>0</v>
      </c>
      <c r="H25" s="33">
        <v>0.26</v>
      </c>
      <c r="I25" s="33">
        <v>0.18</v>
      </c>
      <c r="J25" s="49">
        <v>1740736468</v>
      </c>
      <c r="K25" s="49">
        <v>73061300</v>
      </c>
      <c r="L25" s="35">
        <v>1667675168</v>
      </c>
      <c r="M25" s="33">
        <v>23.2</v>
      </c>
      <c r="N25" s="33">
        <v>0.19</v>
      </c>
      <c r="O25" s="33">
        <v>97002.44</v>
      </c>
      <c r="P25" s="33">
        <v>0.13</v>
      </c>
      <c r="Q25" s="33">
        <v>0.1</v>
      </c>
      <c r="R25" s="49">
        <v>727824432</v>
      </c>
      <c r="S25" s="49">
        <v>333061300</v>
      </c>
      <c r="T25" s="35">
        <v>394763132</v>
      </c>
      <c r="U25" s="2">
        <v>36.409999999999997</v>
      </c>
      <c r="V25" s="23">
        <v>1.9E-3</v>
      </c>
      <c r="W25" s="2">
        <v>0</v>
      </c>
      <c r="X25" s="2">
        <v>0.16</v>
      </c>
      <c r="Y25" s="2">
        <v>0.13</v>
      </c>
      <c r="Z25" s="4">
        <v>7752943540</v>
      </c>
      <c r="AA25" s="4">
        <v>212888115</v>
      </c>
      <c r="AB25" s="3">
        <v>7540055425</v>
      </c>
      <c r="AC25" s="15">
        <f t="shared" si="0"/>
        <v>23.2</v>
      </c>
      <c r="AD25" s="24">
        <f t="shared" si="1"/>
        <v>0.3</v>
      </c>
      <c r="AE25" s="15">
        <f t="shared" si="2"/>
        <v>0</v>
      </c>
      <c r="AF25" s="24">
        <f t="shared" si="3"/>
        <v>0.13</v>
      </c>
      <c r="AG25" s="24">
        <f t="shared" si="4"/>
        <v>0.1</v>
      </c>
      <c r="AH25" s="65">
        <f t="shared" si="5"/>
        <v>394763132</v>
      </c>
    </row>
    <row r="26" spans="1:34">
      <c r="A26" s="62">
        <f t="shared" si="6"/>
        <v>24</v>
      </c>
      <c r="B26" s="1">
        <v>830091143</v>
      </c>
      <c r="C26" s="50" t="s">
        <v>44</v>
      </c>
      <c r="D26" s="2" t="s">
        <v>27</v>
      </c>
      <c r="E26" s="33">
        <v>2.8</v>
      </c>
      <c r="F26" s="33">
        <v>0.34</v>
      </c>
      <c r="G26" s="33">
        <v>0</v>
      </c>
      <c r="H26" s="33">
        <v>0.28999999999999998</v>
      </c>
      <c r="I26" s="33">
        <v>0.19</v>
      </c>
      <c r="J26" s="49">
        <v>466079925</v>
      </c>
      <c r="K26" s="49">
        <v>166227653</v>
      </c>
      <c r="L26" s="35">
        <v>299852272</v>
      </c>
      <c r="M26" s="33">
        <v>3.63</v>
      </c>
      <c r="N26" s="33">
        <v>0.26</v>
      </c>
      <c r="O26" s="33">
        <v>0</v>
      </c>
      <c r="P26" s="33">
        <v>0</v>
      </c>
      <c r="Q26" s="33">
        <v>0</v>
      </c>
      <c r="R26" s="49">
        <v>404151776</v>
      </c>
      <c r="S26" s="49">
        <v>111121824</v>
      </c>
      <c r="T26" s="35">
        <v>293029952</v>
      </c>
      <c r="U26" s="2">
        <v>2.57</v>
      </c>
      <c r="V26" s="23">
        <v>3.2000000000000002E-3</v>
      </c>
      <c r="W26" s="2">
        <v>0</v>
      </c>
      <c r="X26" s="2">
        <v>0.01</v>
      </c>
      <c r="Y26" s="2">
        <v>0</v>
      </c>
      <c r="Z26" s="4">
        <v>483315905</v>
      </c>
      <c r="AA26" s="4">
        <v>187431880</v>
      </c>
      <c r="AB26" s="3">
        <v>295884025</v>
      </c>
      <c r="AC26" s="15">
        <f t="shared" si="0"/>
        <v>2.57</v>
      </c>
      <c r="AD26" s="24">
        <f t="shared" si="1"/>
        <v>0.34</v>
      </c>
      <c r="AE26" s="15">
        <f t="shared" si="2"/>
        <v>0</v>
      </c>
      <c r="AF26" s="24">
        <f t="shared" si="3"/>
        <v>0</v>
      </c>
      <c r="AG26" s="24">
        <f t="shared" si="4"/>
        <v>0</v>
      </c>
      <c r="AH26" s="65">
        <f t="shared" si="5"/>
        <v>293029952</v>
      </c>
    </row>
    <row r="27" spans="1:34">
      <c r="A27" s="62">
        <f t="shared" si="6"/>
        <v>25</v>
      </c>
      <c r="B27" s="1">
        <v>830092706</v>
      </c>
      <c r="C27" s="50" t="s">
        <v>45</v>
      </c>
      <c r="D27" s="2" t="s">
        <v>21</v>
      </c>
      <c r="E27" s="33">
        <v>6.01</v>
      </c>
      <c r="F27" s="33">
        <v>0.25</v>
      </c>
      <c r="G27" s="33">
        <v>17.329999999999998</v>
      </c>
      <c r="H27" s="33">
        <v>0.22</v>
      </c>
      <c r="I27" s="33">
        <v>0.16</v>
      </c>
      <c r="J27" s="49">
        <v>3380115051</v>
      </c>
      <c r="K27" s="49">
        <v>562107790</v>
      </c>
      <c r="L27" s="35">
        <v>2818007261</v>
      </c>
      <c r="M27" s="33">
        <v>5.93</v>
      </c>
      <c r="N27" s="33">
        <v>0.28999999999999998</v>
      </c>
      <c r="O27" s="33">
        <v>41.26</v>
      </c>
      <c r="P27" s="33">
        <v>0.27</v>
      </c>
      <c r="Q27" s="33">
        <v>0.19</v>
      </c>
      <c r="R27" s="49">
        <v>3465842292</v>
      </c>
      <c r="S27" s="49">
        <v>583559967</v>
      </c>
      <c r="T27" s="35">
        <v>2882282325</v>
      </c>
      <c r="U27" s="2">
        <v>7.19</v>
      </c>
      <c r="V27" s="23">
        <v>0.28999999999999998</v>
      </c>
      <c r="W27" s="2">
        <v>36.96</v>
      </c>
      <c r="X27" s="2">
        <v>0.28000000000000003</v>
      </c>
      <c r="Y27" s="2">
        <v>0.19</v>
      </c>
      <c r="Z27" s="4">
        <v>4300599215</v>
      </c>
      <c r="AA27" s="4">
        <v>597668503</v>
      </c>
      <c r="AB27" s="3">
        <v>3702930712</v>
      </c>
      <c r="AC27" s="15">
        <f t="shared" si="0"/>
        <v>5.93</v>
      </c>
      <c r="AD27" s="24">
        <f t="shared" si="1"/>
        <v>0.28999999999999998</v>
      </c>
      <c r="AE27" s="15">
        <f t="shared" si="2"/>
        <v>17.329999999999998</v>
      </c>
      <c r="AF27" s="24">
        <f t="shared" si="3"/>
        <v>0.22</v>
      </c>
      <c r="AG27" s="24">
        <f t="shared" si="4"/>
        <v>0.16</v>
      </c>
      <c r="AH27" s="65">
        <f t="shared" si="5"/>
        <v>2818007261</v>
      </c>
    </row>
    <row r="28" spans="1:34">
      <c r="A28" s="62">
        <f t="shared" si="6"/>
        <v>26</v>
      </c>
      <c r="B28" s="1">
        <v>830095352</v>
      </c>
      <c r="C28" s="50" t="s">
        <v>46</v>
      </c>
      <c r="D28" s="2" t="s">
        <v>47</v>
      </c>
      <c r="E28" s="33">
        <v>3.41</v>
      </c>
      <c r="F28" s="33">
        <v>0.26</v>
      </c>
      <c r="G28" s="33">
        <v>9.4</v>
      </c>
      <c r="H28" s="33">
        <v>0.08</v>
      </c>
      <c r="I28" s="33">
        <v>0.05</v>
      </c>
      <c r="J28" s="49">
        <v>4406755488</v>
      </c>
      <c r="K28" s="49">
        <v>1290826325</v>
      </c>
      <c r="L28" s="35">
        <v>3115929163</v>
      </c>
      <c r="M28" s="33">
        <v>3.52</v>
      </c>
      <c r="N28" s="33">
        <v>0.26</v>
      </c>
      <c r="O28" s="33">
        <v>14.23</v>
      </c>
      <c r="P28" s="33">
        <v>7.0000000000000007E-2</v>
      </c>
      <c r="Q28" s="33">
        <v>0.05</v>
      </c>
      <c r="R28" s="49">
        <v>5639740772</v>
      </c>
      <c r="S28" s="49">
        <v>1597752747</v>
      </c>
      <c r="T28" s="35">
        <v>4041988025</v>
      </c>
      <c r="U28" s="2">
        <v>4.97</v>
      </c>
      <c r="V28" s="23">
        <v>0.4</v>
      </c>
      <c r="W28" s="2">
        <v>3.77</v>
      </c>
      <c r="X28" s="2">
        <v>0.03</v>
      </c>
      <c r="Y28" s="2">
        <v>0.02</v>
      </c>
      <c r="Z28" s="4">
        <v>5377132724</v>
      </c>
      <c r="AA28" s="4">
        <v>1081341584</v>
      </c>
      <c r="AB28" s="3">
        <v>4295791140</v>
      </c>
      <c r="AC28" s="15">
        <f t="shared" si="0"/>
        <v>3.41</v>
      </c>
      <c r="AD28" s="24">
        <f t="shared" si="1"/>
        <v>0.4</v>
      </c>
      <c r="AE28" s="15">
        <f t="shared" si="2"/>
        <v>3.77</v>
      </c>
      <c r="AF28" s="24">
        <f t="shared" si="3"/>
        <v>0.03</v>
      </c>
      <c r="AG28" s="24">
        <f t="shared" si="4"/>
        <v>0.02</v>
      </c>
      <c r="AH28" s="65">
        <f t="shared" si="5"/>
        <v>3115929163</v>
      </c>
    </row>
    <row r="29" spans="1:34">
      <c r="A29" s="62">
        <f t="shared" si="6"/>
        <v>27</v>
      </c>
      <c r="B29" s="1">
        <v>830095614</v>
      </c>
      <c r="C29" s="50" t="s">
        <v>48</v>
      </c>
      <c r="D29" s="2" t="s">
        <v>18</v>
      </c>
      <c r="E29" s="33">
        <v>15.52</v>
      </c>
      <c r="F29" s="33">
        <v>0.05</v>
      </c>
      <c r="G29" s="33">
        <v>91.2</v>
      </c>
      <c r="H29" s="33">
        <v>0.31</v>
      </c>
      <c r="I29" s="33">
        <v>0.28999999999999998</v>
      </c>
      <c r="J29" s="49">
        <v>1550087792</v>
      </c>
      <c r="K29" s="49">
        <v>99847208</v>
      </c>
      <c r="L29" s="35">
        <v>1450240584</v>
      </c>
      <c r="M29" s="33">
        <v>19.32</v>
      </c>
      <c r="N29" s="33">
        <v>0.04</v>
      </c>
      <c r="O29" s="33">
        <v>151.16</v>
      </c>
      <c r="P29" s="33">
        <v>0.43</v>
      </c>
      <c r="Q29" s="33">
        <v>0.4</v>
      </c>
      <c r="R29" s="49">
        <v>1884476805</v>
      </c>
      <c r="S29" s="49">
        <v>97531808</v>
      </c>
      <c r="T29" s="35">
        <v>1786944997</v>
      </c>
      <c r="U29" s="2">
        <v>4.53</v>
      </c>
      <c r="V29" s="23">
        <v>0.2</v>
      </c>
      <c r="W29" s="2">
        <v>1678.57</v>
      </c>
      <c r="X29" s="2">
        <v>0.51</v>
      </c>
      <c r="Y29" s="2">
        <v>0.41</v>
      </c>
      <c r="Z29" s="4">
        <v>1972009897</v>
      </c>
      <c r="AA29" s="4">
        <v>434498471</v>
      </c>
      <c r="AB29" s="3">
        <v>1537511426</v>
      </c>
      <c r="AC29" s="15">
        <f t="shared" si="0"/>
        <v>4.53</v>
      </c>
      <c r="AD29" s="24">
        <f t="shared" si="1"/>
        <v>0.2</v>
      </c>
      <c r="AE29" s="15">
        <f t="shared" si="2"/>
        <v>91.2</v>
      </c>
      <c r="AF29" s="24">
        <f t="shared" si="3"/>
        <v>0.31</v>
      </c>
      <c r="AG29" s="24">
        <f t="shared" si="4"/>
        <v>0.28999999999999998</v>
      </c>
      <c r="AH29" s="65">
        <f t="shared" si="5"/>
        <v>1450240584</v>
      </c>
    </row>
    <row r="30" spans="1:34">
      <c r="A30" s="62">
        <f t="shared" si="6"/>
        <v>28</v>
      </c>
      <c r="B30" s="1">
        <v>830100582</v>
      </c>
      <c r="C30" s="50" t="s">
        <v>49</v>
      </c>
      <c r="D30" s="2" t="s">
        <v>50</v>
      </c>
      <c r="E30" s="33">
        <v>2.71</v>
      </c>
      <c r="F30" s="33">
        <v>0.49</v>
      </c>
      <c r="G30" s="33">
        <v>39.409999999999997</v>
      </c>
      <c r="H30" s="33">
        <v>0.49</v>
      </c>
      <c r="I30" s="33">
        <v>0.24</v>
      </c>
      <c r="J30" s="49">
        <v>4420609032</v>
      </c>
      <c r="K30" s="49">
        <v>1629933685</v>
      </c>
      <c r="L30" s="35">
        <v>2790675347</v>
      </c>
      <c r="M30" s="33">
        <v>2.6</v>
      </c>
      <c r="N30" s="33">
        <v>0.49</v>
      </c>
      <c r="O30" s="33">
        <v>24.45</v>
      </c>
      <c r="P30" s="33">
        <v>0.45</v>
      </c>
      <c r="Q30" s="33">
        <v>0.23</v>
      </c>
      <c r="R30" s="49">
        <v>6995066167</v>
      </c>
      <c r="S30" s="49">
        <v>2680566489</v>
      </c>
      <c r="T30" s="35">
        <v>4314499678</v>
      </c>
      <c r="U30" s="2">
        <v>2.5499999999999998</v>
      </c>
      <c r="V30" s="23">
        <v>0.45</v>
      </c>
      <c r="W30" s="2">
        <v>36.44</v>
      </c>
      <c r="X30" s="2">
        <v>0.34</v>
      </c>
      <c r="Y30" s="2">
        <v>0.18</v>
      </c>
      <c r="Z30" s="4">
        <v>7391954264</v>
      </c>
      <c r="AA30" s="4">
        <v>2889206070</v>
      </c>
      <c r="AB30" s="3">
        <v>4502748194</v>
      </c>
      <c r="AC30" s="15">
        <f t="shared" si="0"/>
        <v>2.5499999999999998</v>
      </c>
      <c r="AD30" s="24">
        <f t="shared" si="1"/>
        <v>0.49</v>
      </c>
      <c r="AE30" s="15">
        <f t="shared" si="2"/>
        <v>24.45</v>
      </c>
      <c r="AF30" s="24">
        <f t="shared" si="3"/>
        <v>0.34</v>
      </c>
      <c r="AG30" s="24">
        <f t="shared" si="4"/>
        <v>0.18</v>
      </c>
      <c r="AH30" s="65">
        <f t="shared" si="5"/>
        <v>2790675347</v>
      </c>
    </row>
    <row r="31" spans="1:34">
      <c r="A31" s="62">
        <f t="shared" si="6"/>
        <v>29</v>
      </c>
      <c r="B31" s="1">
        <v>830103156</v>
      </c>
      <c r="C31" s="50" t="s">
        <v>51</v>
      </c>
      <c r="D31" s="2" t="s">
        <v>47</v>
      </c>
      <c r="E31" s="33">
        <v>1.36</v>
      </c>
      <c r="F31" s="33">
        <v>0.48</v>
      </c>
      <c r="G31" s="33">
        <v>18.809999999999999</v>
      </c>
      <c r="H31" s="33">
        <v>0.56000000000000005</v>
      </c>
      <c r="I31" s="33">
        <v>0.28000000000000003</v>
      </c>
      <c r="J31" s="49">
        <v>5659218713</v>
      </c>
      <c r="K31" s="49">
        <v>4154697898</v>
      </c>
      <c r="L31" s="35">
        <v>1504520815</v>
      </c>
      <c r="M31" s="33">
        <v>2.0299999999999998</v>
      </c>
      <c r="N31" s="33">
        <v>0.36</v>
      </c>
      <c r="O31" s="33">
        <v>388.97</v>
      </c>
      <c r="P31" s="33">
        <v>0.79</v>
      </c>
      <c r="Q31" s="33">
        <v>0.5</v>
      </c>
      <c r="R31" s="49">
        <v>4719377329</v>
      </c>
      <c r="S31" s="49">
        <v>2320029261</v>
      </c>
      <c r="T31" s="35">
        <v>2399348068</v>
      </c>
      <c r="U31" s="2">
        <v>2.39</v>
      </c>
      <c r="V31" s="23">
        <v>0.32</v>
      </c>
      <c r="W31" s="2">
        <v>35.01</v>
      </c>
      <c r="X31" s="2">
        <v>0.22</v>
      </c>
      <c r="Y31" s="2">
        <v>0.15</v>
      </c>
      <c r="Z31" s="4">
        <v>5848342254</v>
      </c>
      <c r="AA31" s="4">
        <v>2443888967</v>
      </c>
      <c r="AB31" s="3">
        <v>3404453287</v>
      </c>
      <c r="AC31" s="15">
        <f t="shared" si="0"/>
        <v>1.36</v>
      </c>
      <c r="AD31" s="24">
        <f t="shared" si="1"/>
        <v>0.48</v>
      </c>
      <c r="AE31" s="15">
        <f t="shared" si="2"/>
        <v>18.809999999999999</v>
      </c>
      <c r="AF31" s="24">
        <f t="shared" si="3"/>
        <v>0.22</v>
      </c>
      <c r="AG31" s="24">
        <f t="shared" si="4"/>
        <v>0.15</v>
      </c>
      <c r="AH31" s="65">
        <f t="shared" si="5"/>
        <v>1504520815</v>
      </c>
    </row>
    <row r="32" spans="1:34">
      <c r="A32" s="62">
        <f t="shared" si="6"/>
        <v>30</v>
      </c>
      <c r="B32" s="1">
        <v>830103750</v>
      </c>
      <c r="C32" s="50" t="s">
        <v>52</v>
      </c>
      <c r="D32" s="2" t="s">
        <v>27</v>
      </c>
      <c r="E32" s="33">
        <v>10.25</v>
      </c>
      <c r="F32" s="33">
        <v>0.06</v>
      </c>
      <c r="G32" s="33">
        <v>467.55</v>
      </c>
      <c r="H32" s="33">
        <v>0.04</v>
      </c>
      <c r="I32" s="33">
        <v>0.04</v>
      </c>
      <c r="J32" s="49">
        <v>585324077</v>
      </c>
      <c r="K32" s="49">
        <v>57067493</v>
      </c>
      <c r="L32" s="35">
        <v>528256584</v>
      </c>
      <c r="M32" s="33">
        <v>43.48</v>
      </c>
      <c r="N32" s="33">
        <v>0.01</v>
      </c>
      <c r="O32" s="33">
        <v>3374.46</v>
      </c>
      <c r="P32" s="33">
        <v>0.03</v>
      </c>
      <c r="Q32" s="33">
        <v>0.03</v>
      </c>
      <c r="R32" s="49">
        <v>600459701</v>
      </c>
      <c r="S32" s="49">
        <v>13807776</v>
      </c>
      <c r="T32" s="35">
        <v>586651925</v>
      </c>
      <c r="U32" s="2">
        <v>12.71</v>
      </c>
      <c r="V32" s="23">
        <v>5.0000000000000001E-4</v>
      </c>
      <c r="W32" s="2">
        <v>832.92</v>
      </c>
      <c r="X32" s="2">
        <v>0.12</v>
      </c>
      <c r="Y32" s="2">
        <v>0.11</v>
      </c>
      <c r="Z32" s="4">
        <v>591609903</v>
      </c>
      <c r="AA32" s="4">
        <v>46540640</v>
      </c>
      <c r="AB32" s="3">
        <v>545069263</v>
      </c>
      <c r="AC32" s="15">
        <f t="shared" si="0"/>
        <v>10.25</v>
      </c>
      <c r="AD32" s="24">
        <f t="shared" si="1"/>
        <v>0.06</v>
      </c>
      <c r="AE32" s="15">
        <f t="shared" si="2"/>
        <v>467.55</v>
      </c>
      <c r="AF32" s="24">
        <f t="shared" si="3"/>
        <v>0.03</v>
      </c>
      <c r="AG32" s="24">
        <f t="shared" si="4"/>
        <v>0.03</v>
      </c>
      <c r="AH32" s="65">
        <f t="shared" si="5"/>
        <v>528256584</v>
      </c>
    </row>
    <row r="33" spans="1:34">
      <c r="A33" s="62">
        <f t="shared" si="6"/>
        <v>31</v>
      </c>
      <c r="B33" s="1">
        <v>830112276</v>
      </c>
      <c r="C33" s="50" t="s">
        <v>53</v>
      </c>
      <c r="D33" s="2" t="s">
        <v>27</v>
      </c>
      <c r="E33" s="33">
        <v>27.09</v>
      </c>
      <c r="F33" s="33">
        <v>0.03</v>
      </c>
      <c r="G33" s="33">
        <v>0</v>
      </c>
      <c r="H33" s="33">
        <v>0.57999999999999996</v>
      </c>
      <c r="I33" s="33">
        <v>0.56000000000000005</v>
      </c>
      <c r="J33" s="49">
        <v>1047823750</v>
      </c>
      <c r="K33" s="49">
        <v>38668926</v>
      </c>
      <c r="L33" s="35">
        <v>1009154824</v>
      </c>
      <c r="M33" s="33">
        <v>9.82</v>
      </c>
      <c r="N33" s="33">
        <v>0.09</v>
      </c>
      <c r="O33" s="33">
        <v>0</v>
      </c>
      <c r="P33" s="33">
        <v>0.28000000000000003</v>
      </c>
      <c r="Q33" s="33">
        <v>0.25</v>
      </c>
      <c r="R33" s="49">
        <v>1600114370</v>
      </c>
      <c r="S33" s="49">
        <v>162784951</v>
      </c>
      <c r="T33" s="35">
        <v>1437329419</v>
      </c>
      <c r="U33" s="2">
        <v>2.98</v>
      </c>
      <c r="V33" s="23">
        <v>0.3</v>
      </c>
      <c r="W33" s="2">
        <v>0</v>
      </c>
      <c r="X33" s="2">
        <v>0.44</v>
      </c>
      <c r="Y33" s="2">
        <v>0.3</v>
      </c>
      <c r="Z33" s="4">
        <v>582078437</v>
      </c>
      <c r="AA33" s="4">
        <v>194744298</v>
      </c>
      <c r="AB33" s="3">
        <v>387334139</v>
      </c>
      <c r="AC33" s="15">
        <f t="shared" si="0"/>
        <v>2.98</v>
      </c>
      <c r="AD33" s="24">
        <f t="shared" si="1"/>
        <v>0.3</v>
      </c>
      <c r="AE33" s="15">
        <f t="shared" si="2"/>
        <v>0</v>
      </c>
      <c r="AF33" s="24">
        <f t="shared" si="3"/>
        <v>0.28000000000000003</v>
      </c>
      <c r="AG33" s="24">
        <f t="shared" si="4"/>
        <v>0.25</v>
      </c>
      <c r="AH33" s="65">
        <f t="shared" si="5"/>
        <v>387334139</v>
      </c>
    </row>
    <row r="34" spans="1:34">
      <c r="A34" s="62">
        <f t="shared" si="6"/>
        <v>32</v>
      </c>
      <c r="B34" s="1">
        <v>830114338</v>
      </c>
      <c r="C34" s="50" t="s">
        <v>54</v>
      </c>
      <c r="D34" s="2" t="s">
        <v>27</v>
      </c>
      <c r="E34" s="33">
        <v>0</v>
      </c>
      <c r="F34" s="33">
        <v>0</v>
      </c>
      <c r="G34" s="33">
        <v>2914.97</v>
      </c>
      <c r="H34" s="33">
        <v>0.13</v>
      </c>
      <c r="I34" s="33">
        <v>0.13</v>
      </c>
      <c r="J34" s="49">
        <v>4362878</v>
      </c>
      <c r="K34" s="49">
        <v>0</v>
      </c>
      <c r="L34" s="35">
        <v>4362878</v>
      </c>
      <c r="M34" s="33">
        <v>9434.0400000000009</v>
      </c>
      <c r="N34" s="33">
        <v>0</v>
      </c>
      <c r="O34" s="33">
        <v>0</v>
      </c>
      <c r="P34" s="33">
        <v>0.1</v>
      </c>
      <c r="Q34" s="33">
        <v>0.1</v>
      </c>
      <c r="R34" s="49">
        <v>5743382</v>
      </c>
      <c r="S34" s="49">
        <v>0</v>
      </c>
      <c r="T34" s="35">
        <v>5743382</v>
      </c>
      <c r="U34" s="2">
        <v>0</v>
      </c>
      <c r="V34" s="23">
        <v>0</v>
      </c>
      <c r="W34" s="2">
        <v>189500</v>
      </c>
      <c r="X34" s="2">
        <v>0.03</v>
      </c>
      <c r="Y34" s="2">
        <v>0.03</v>
      </c>
      <c r="Z34" s="4">
        <v>6611138</v>
      </c>
      <c r="AA34" s="4">
        <v>0</v>
      </c>
      <c r="AB34" s="3">
        <v>6611138</v>
      </c>
      <c r="AC34" s="15">
        <f t="shared" si="0"/>
        <v>0</v>
      </c>
      <c r="AD34" s="24">
        <f t="shared" si="1"/>
        <v>0</v>
      </c>
      <c r="AE34" s="15">
        <f t="shared" si="2"/>
        <v>0</v>
      </c>
      <c r="AF34" s="24">
        <f t="shared" si="3"/>
        <v>0.03</v>
      </c>
      <c r="AG34" s="24">
        <f t="shared" si="4"/>
        <v>0.03</v>
      </c>
      <c r="AH34" s="65">
        <f t="shared" si="5"/>
        <v>4362878</v>
      </c>
    </row>
    <row r="35" spans="1:34">
      <c r="A35" s="62">
        <f t="shared" si="6"/>
        <v>33</v>
      </c>
      <c r="B35" s="1">
        <v>830133329</v>
      </c>
      <c r="C35" s="50" t="s">
        <v>55</v>
      </c>
      <c r="D35" s="2" t="s">
        <v>27</v>
      </c>
      <c r="E35" s="33">
        <v>25.26</v>
      </c>
      <c r="F35" s="33">
        <v>0.16</v>
      </c>
      <c r="G35" s="33">
        <v>56.67</v>
      </c>
      <c r="H35" s="33">
        <v>0.51</v>
      </c>
      <c r="I35" s="33">
        <v>0.42</v>
      </c>
      <c r="J35" s="49">
        <v>2201478426</v>
      </c>
      <c r="K35" s="49">
        <v>87137549</v>
      </c>
      <c r="L35" s="35">
        <v>2114340877</v>
      </c>
      <c r="M35" s="33">
        <v>32.409999999999997</v>
      </c>
      <c r="N35" s="33">
        <v>0.04</v>
      </c>
      <c r="O35" s="33">
        <v>49.12</v>
      </c>
      <c r="P35" s="33">
        <v>0.21</v>
      </c>
      <c r="Q35" s="33">
        <v>0.2</v>
      </c>
      <c r="R35" s="49">
        <v>2297923000</v>
      </c>
      <c r="S35" s="49">
        <v>70900000</v>
      </c>
      <c r="T35" s="35">
        <v>2227023000</v>
      </c>
      <c r="U35" s="2">
        <v>12.04</v>
      </c>
      <c r="V35" s="23">
        <v>0.08</v>
      </c>
      <c r="W35" s="2">
        <v>0</v>
      </c>
      <c r="X35" s="2">
        <v>0.34</v>
      </c>
      <c r="Y35" s="2">
        <v>0.31</v>
      </c>
      <c r="Z35" s="4">
        <v>2587781510</v>
      </c>
      <c r="AA35" s="4">
        <v>214779202</v>
      </c>
      <c r="AB35" s="3">
        <v>2373002308</v>
      </c>
      <c r="AC35" s="15">
        <f t="shared" ref="AC35:AC66" si="7">MIN(E35,M35,U35)</f>
        <v>12.04</v>
      </c>
      <c r="AD35" s="24">
        <f t="shared" ref="AD35:AD66" si="8">MAX(F35,N35,V35)</f>
        <v>0.16</v>
      </c>
      <c r="AE35" s="15">
        <f t="shared" ref="AE35:AE66" si="9">MIN(G35,O35,W35)</f>
        <v>0</v>
      </c>
      <c r="AF35" s="24">
        <f t="shared" ref="AF35:AF66" si="10">MIN(H35,P35,X35)</f>
        <v>0.21</v>
      </c>
      <c r="AG35" s="24">
        <f t="shared" ref="AG35:AG66" si="11">MIN(I35,Q35,Y35)</f>
        <v>0.2</v>
      </c>
      <c r="AH35" s="65">
        <f t="shared" ref="AH35:AH66" si="12">MIN(L35,T35,AB35)</f>
        <v>2114340877</v>
      </c>
    </row>
    <row r="36" spans="1:34">
      <c r="A36" s="62">
        <f t="shared" si="6"/>
        <v>34</v>
      </c>
      <c r="B36" s="1">
        <v>830143378</v>
      </c>
      <c r="C36" s="50" t="s">
        <v>56</v>
      </c>
      <c r="D36" s="2" t="s">
        <v>18</v>
      </c>
      <c r="E36" s="33">
        <v>3.4</v>
      </c>
      <c r="F36" s="33">
        <v>0.12</v>
      </c>
      <c r="G36" s="33"/>
      <c r="H36" s="33">
        <v>0.48</v>
      </c>
      <c r="I36" s="33">
        <v>0.42</v>
      </c>
      <c r="J36" s="49">
        <v>1175615161</v>
      </c>
      <c r="K36" s="49">
        <v>345366483</v>
      </c>
      <c r="L36" s="35">
        <v>830248678</v>
      </c>
      <c r="M36" s="33">
        <v>6.58</v>
      </c>
      <c r="N36" s="33">
        <v>0.05</v>
      </c>
      <c r="O36" s="33"/>
      <c r="P36" s="33">
        <v>0.17</v>
      </c>
      <c r="Q36" s="33">
        <v>0.16</v>
      </c>
      <c r="R36" s="49">
        <v>1087203463</v>
      </c>
      <c r="S36" s="49">
        <v>165102181</v>
      </c>
      <c r="T36" s="35">
        <v>922101282</v>
      </c>
      <c r="U36" s="2">
        <v>6.23</v>
      </c>
      <c r="V36" s="23">
        <v>0.27</v>
      </c>
      <c r="W36" s="2"/>
      <c r="X36" s="2">
        <v>0.3</v>
      </c>
      <c r="Y36" s="2">
        <v>0.22</v>
      </c>
      <c r="Z36" s="4">
        <v>2473824641</v>
      </c>
      <c r="AA36" s="4">
        <v>396588065</v>
      </c>
      <c r="AB36" s="3">
        <v>2077236576</v>
      </c>
      <c r="AC36" s="15">
        <f t="shared" si="7"/>
        <v>3.4</v>
      </c>
      <c r="AD36" s="24">
        <f t="shared" si="8"/>
        <v>0.27</v>
      </c>
      <c r="AE36" s="15">
        <f t="shared" si="9"/>
        <v>0</v>
      </c>
      <c r="AF36" s="24">
        <f t="shared" si="10"/>
        <v>0.17</v>
      </c>
      <c r="AG36" s="24">
        <f t="shared" si="11"/>
        <v>0.16</v>
      </c>
      <c r="AH36" s="65">
        <f t="shared" si="12"/>
        <v>830248678</v>
      </c>
    </row>
    <row r="37" spans="1:34">
      <c r="A37" s="62">
        <f t="shared" si="6"/>
        <v>35</v>
      </c>
      <c r="B37" s="1">
        <v>830145023</v>
      </c>
      <c r="C37" s="50" t="s">
        <v>57</v>
      </c>
      <c r="D37" s="2" t="s">
        <v>18</v>
      </c>
      <c r="E37" s="33">
        <v>4.84</v>
      </c>
      <c r="F37" s="33">
        <v>0.21</v>
      </c>
      <c r="G37" s="33">
        <v>24.12</v>
      </c>
      <c r="H37" s="33">
        <v>0.54</v>
      </c>
      <c r="I37" s="33">
        <v>0.42</v>
      </c>
      <c r="J37" s="49">
        <v>1069076000</v>
      </c>
      <c r="K37" s="49">
        <v>220653000</v>
      </c>
      <c r="L37" s="35">
        <v>848423000</v>
      </c>
      <c r="M37" s="33">
        <v>6.67</v>
      </c>
      <c r="N37" s="33">
        <v>0.28000000000000003</v>
      </c>
      <c r="O37" s="33">
        <v>12.41</v>
      </c>
      <c r="P37" s="33">
        <v>0.18</v>
      </c>
      <c r="Q37" s="33">
        <v>0.13</v>
      </c>
      <c r="R37" s="49">
        <v>1117605000</v>
      </c>
      <c r="S37" s="49">
        <v>167502000</v>
      </c>
      <c r="T37" s="35">
        <v>950103000</v>
      </c>
      <c r="U37" s="2">
        <v>3.02</v>
      </c>
      <c r="V37" s="23">
        <v>0.4</v>
      </c>
      <c r="W37" s="2">
        <v>20.420000000000002</v>
      </c>
      <c r="X37" s="2">
        <v>0.13</v>
      </c>
      <c r="Y37" s="2">
        <v>7.0000000000000007E-2</v>
      </c>
      <c r="Z37" s="4">
        <v>2625753000</v>
      </c>
      <c r="AA37" s="4">
        <v>868259000</v>
      </c>
      <c r="AB37" s="3">
        <v>1757494000</v>
      </c>
      <c r="AC37" s="15">
        <f t="shared" si="7"/>
        <v>3.02</v>
      </c>
      <c r="AD37" s="24">
        <f t="shared" si="8"/>
        <v>0.4</v>
      </c>
      <c r="AE37" s="15">
        <f t="shared" si="9"/>
        <v>12.41</v>
      </c>
      <c r="AF37" s="24">
        <f t="shared" si="10"/>
        <v>0.13</v>
      </c>
      <c r="AG37" s="24">
        <f t="shared" si="11"/>
        <v>7.0000000000000007E-2</v>
      </c>
      <c r="AH37" s="65">
        <f t="shared" si="12"/>
        <v>848423000</v>
      </c>
    </row>
    <row r="38" spans="1:34">
      <c r="A38" s="62">
        <f t="shared" si="6"/>
        <v>36</v>
      </c>
      <c r="B38" s="1">
        <v>832003813</v>
      </c>
      <c r="C38" s="50" t="s">
        <v>58</v>
      </c>
      <c r="D38" s="2" t="s">
        <v>21</v>
      </c>
      <c r="E38" s="33">
        <v>2.2799999999999998</v>
      </c>
      <c r="F38" s="33">
        <v>0.26</v>
      </c>
      <c r="G38" s="33">
        <v>2.97</v>
      </c>
      <c r="H38" s="33">
        <v>0.06</v>
      </c>
      <c r="I38" s="33">
        <v>0.05</v>
      </c>
      <c r="J38" s="49">
        <v>464859360</v>
      </c>
      <c r="K38" s="49">
        <v>203880477</v>
      </c>
      <c r="L38" s="35">
        <v>260978883</v>
      </c>
      <c r="M38" s="33">
        <v>2.5099999999999998</v>
      </c>
      <c r="N38" s="33">
        <v>0.31</v>
      </c>
      <c r="O38" s="33">
        <v>3.87</v>
      </c>
      <c r="P38" s="33">
        <v>0.09</v>
      </c>
      <c r="Q38" s="33">
        <v>0.06</v>
      </c>
      <c r="R38" s="49">
        <v>594831402</v>
      </c>
      <c r="S38" s="49">
        <v>236362568</v>
      </c>
      <c r="T38" s="35">
        <v>358468834</v>
      </c>
      <c r="U38" s="2">
        <v>3.77</v>
      </c>
      <c r="V38" s="23">
        <v>4.4999999999999997E-3</v>
      </c>
      <c r="W38" s="2">
        <v>11.87</v>
      </c>
      <c r="X38" s="2">
        <v>0.1</v>
      </c>
      <c r="Y38" s="2">
        <v>0.05</v>
      </c>
      <c r="Z38" s="4">
        <v>1021951752</v>
      </c>
      <c r="AA38" s="4">
        <v>270604436</v>
      </c>
      <c r="AB38" s="3">
        <v>751347316</v>
      </c>
      <c r="AC38" s="15">
        <f t="shared" si="7"/>
        <v>2.2799999999999998</v>
      </c>
      <c r="AD38" s="24">
        <f t="shared" si="8"/>
        <v>0.31</v>
      </c>
      <c r="AE38" s="15">
        <f t="shared" si="9"/>
        <v>2.97</v>
      </c>
      <c r="AF38" s="24">
        <f t="shared" si="10"/>
        <v>0.06</v>
      </c>
      <c r="AG38" s="24">
        <f t="shared" si="11"/>
        <v>0.05</v>
      </c>
      <c r="AH38" s="65">
        <f t="shared" si="12"/>
        <v>260978883</v>
      </c>
    </row>
    <row r="39" spans="1:34">
      <c r="A39" s="62">
        <f t="shared" si="6"/>
        <v>37</v>
      </c>
      <c r="B39" s="1">
        <v>860049903</v>
      </c>
      <c r="C39" s="50" t="s">
        <v>59</v>
      </c>
      <c r="D39" s="2" t="s">
        <v>18</v>
      </c>
      <c r="E39" s="33">
        <v>8.91</v>
      </c>
      <c r="F39" s="33">
        <v>0.23</v>
      </c>
      <c r="G39" s="33">
        <v>5.35</v>
      </c>
      <c r="H39" s="33">
        <v>0.18</v>
      </c>
      <c r="I39" s="33">
        <v>0.13</v>
      </c>
      <c r="J39" s="49">
        <v>4320609533</v>
      </c>
      <c r="K39" s="49">
        <v>484688727</v>
      </c>
      <c r="L39" s="35">
        <v>3835920806</v>
      </c>
      <c r="M39" s="33">
        <v>1.34</v>
      </c>
      <c r="N39" s="33">
        <v>0.49</v>
      </c>
      <c r="O39" s="33">
        <v>47.81</v>
      </c>
      <c r="P39" s="33">
        <v>0.22</v>
      </c>
      <c r="Q39" s="33">
        <v>0.11</v>
      </c>
      <c r="R39" s="49">
        <v>13115246592</v>
      </c>
      <c r="S39" s="49">
        <v>9727626680</v>
      </c>
      <c r="T39" s="35">
        <v>3387619912</v>
      </c>
      <c r="U39" s="2">
        <v>12.42</v>
      </c>
      <c r="V39" s="23">
        <v>5.9999999999999995E-4</v>
      </c>
      <c r="W39" s="2">
        <v>2736.2</v>
      </c>
      <c r="X39" s="2">
        <v>0.46</v>
      </c>
      <c r="Y39" s="2">
        <v>0.43</v>
      </c>
      <c r="Z39" s="4">
        <v>11751977847</v>
      </c>
      <c r="AA39" s="4">
        <v>945707926</v>
      </c>
      <c r="AB39" s="3">
        <v>10806269921</v>
      </c>
      <c r="AC39" s="15">
        <f t="shared" si="7"/>
        <v>1.34</v>
      </c>
      <c r="AD39" s="24">
        <f t="shared" si="8"/>
        <v>0.49</v>
      </c>
      <c r="AE39" s="15">
        <f t="shared" si="9"/>
        <v>5.35</v>
      </c>
      <c r="AF39" s="24">
        <f t="shared" si="10"/>
        <v>0.18</v>
      </c>
      <c r="AG39" s="24">
        <f t="shared" si="11"/>
        <v>0.11</v>
      </c>
      <c r="AH39" s="65">
        <f t="shared" si="12"/>
        <v>3387619912</v>
      </c>
    </row>
    <row r="40" spans="1:34">
      <c r="A40" s="62">
        <f t="shared" si="6"/>
        <v>38</v>
      </c>
      <c r="B40" s="1">
        <v>860058002</v>
      </c>
      <c r="C40" s="50" t="s">
        <v>60</v>
      </c>
      <c r="D40" s="2" t="s">
        <v>21</v>
      </c>
      <c r="E40" s="33">
        <v>2.35</v>
      </c>
      <c r="F40" s="33">
        <v>0.4</v>
      </c>
      <c r="G40" s="33">
        <v>59.06</v>
      </c>
      <c r="H40" s="33">
        <v>1.33</v>
      </c>
      <c r="I40" s="33">
        <v>0.79</v>
      </c>
      <c r="J40" s="49">
        <v>2615681921</v>
      </c>
      <c r="K40" s="49">
        <v>1108606679</v>
      </c>
      <c r="L40" s="35">
        <v>1507075242</v>
      </c>
      <c r="M40" s="33">
        <v>1.84</v>
      </c>
      <c r="N40" s="33">
        <v>0.51</v>
      </c>
      <c r="O40" s="33">
        <v>12.47</v>
      </c>
      <c r="P40" s="33">
        <v>0.17</v>
      </c>
      <c r="Q40" s="33">
        <v>0.08</v>
      </c>
      <c r="R40" s="49">
        <v>3720877089</v>
      </c>
      <c r="S40" s="49">
        <v>2012988905</v>
      </c>
      <c r="T40" s="35">
        <v>1707888184</v>
      </c>
      <c r="U40" s="2">
        <v>2.02</v>
      </c>
      <c r="V40" s="23">
        <v>0.35</v>
      </c>
      <c r="W40" s="2">
        <v>17.7</v>
      </c>
      <c r="X40" s="2">
        <v>0.27</v>
      </c>
      <c r="Y40" s="2">
        <v>0.17</v>
      </c>
      <c r="Z40" s="4">
        <v>2933096644</v>
      </c>
      <c r="AA40" s="4">
        <v>1448667596</v>
      </c>
      <c r="AB40" s="3">
        <v>1484429048</v>
      </c>
      <c r="AC40" s="15">
        <f t="shared" si="7"/>
        <v>1.84</v>
      </c>
      <c r="AD40" s="24">
        <f t="shared" si="8"/>
        <v>0.51</v>
      </c>
      <c r="AE40" s="15">
        <f t="shared" si="9"/>
        <v>12.47</v>
      </c>
      <c r="AF40" s="24">
        <f t="shared" si="10"/>
        <v>0.17</v>
      </c>
      <c r="AG40" s="24">
        <f t="shared" si="11"/>
        <v>0.08</v>
      </c>
      <c r="AH40" s="65">
        <f t="shared" si="12"/>
        <v>1484429048</v>
      </c>
    </row>
    <row r="41" spans="1:34">
      <c r="A41" s="62">
        <f t="shared" si="6"/>
        <v>39</v>
      </c>
      <c r="B41" s="1">
        <v>860066674</v>
      </c>
      <c r="C41" s="50" t="s">
        <v>61</v>
      </c>
      <c r="D41" s="2" t="s">
        <v>18</v>
      </c>
      <c r="E41" s="33">
        <v>7.64</v>
      </c>
      <c r="F41" s="33">
        <v>0.18</v>
      </c>
      <c r="G41" s="33">
        <v>8.3699999999999992</v>
      </c>
      <c r="H41" s="33">
        <v>0.15</v>
      </c>
      <c r="I41" s="33">
        <v>0.12</v>
      </c>
      <c r="J41" s="49">
        <v>2255448908</v>
      </c>
      <c r="K41" s="49">
        <v>294855063</v>
      </c>
      <c r="L41" s="35">
        <v>1960593845</v>
      </c>
      <c r="M41" s="33">
        <v>10.56</v>
      </c>
      <c r="N41" s="33">
        <v>0.14000000000000001</v>
      </c>
      <c r="O41" s="33">
        <v>5.0599999999999996</v>
      </c>
      <c r="P41" s="33">
        <v>0.16</v>
      </c>
      <c r="Q41" s="33">
        <v>0.14000000000000001</v>
      </c>
      <c r="R41" s="49">
        <v>2382675369</v>
      </c>
      <c r="S41" s="49">
        <v>225509515</v>
      </c>
      <c r="T41" s="35">
        <v>2157165854</v>
      </c>
      <c r="U41" s="2">
        <v>5.18</v>
      </c>
      <c r="V41" s="23">
        <v>0.34</v>
      </c>
      <c r="W41" s="2">
        <v>6.6</v>
      </c>
      <c r="X41" s="2">
        <v>0.19</v>
      </c>
      <c r="Y41" s="2">
        <v>0.12</v>
      </c>
      <c r="Z41" s="4">
        <v>4672264193</v>
      </c>
      <c r="AA41" s="4">
        <v>900983891</v>
      </c>
      <c r="AB41" s="3">
        <v>3771280302</v>
      </c>
      <c r="AC41" s="15">
        <f t="shared" si="7"/>
        <v>5.18</v>
      </c>
      <c r="AD41" s="24">
        <f t="shared" si="8"/>
        <v>0.34</v>
      </c>
      <c r="AE41" s="15">
        <f t="shared" si="9"/>
        <v>5.0599999999999996</v>
      </c>
      <c r="AF41" s="24">
        <f t="shared" si="10"/>
        <v>0.15</v>
      </c>
      <c r="AG41" s="24">
        <f t="shared" si="11"/>
        <v>0.12</v>
      </c>
      <c r="AH41" s="65">
        <f t="shared" si="12"/>
        <v>1960593845</v>
      </c>
    </row>
    <row r="42" spans="1:34" ht="22.5">
      <c r="A42" s="62">
        <f t="shared" si="6"/>
        <v>40</v>
      </c>
      <c r="B42" s="1">
        <v>860503837</v>
      </c>
      <c r="C42" s="50" t="s">
        <v>62</v>
      </c>
      <c r="D42" s="2" t="s">
        <v>50</v>
      </c>
      <c r="E42" s="33" t="s">
        <v>63</v>
      </c>
      <c r="F42" s="33">
        <v>0.44</v>
      </c>
      <c r="G42" s="33">
        <v>9.68</v>
      </c>
      <c r="H42" s="33">
        <v>0.04</v>
      </c>
      <c r="I42" s="33">
        <v>0.02</v>
      </c>
      <c r="J42" s="49">
        <v>25460397000</v>
      </c>
      <c r="K42" s="49">
        <v>15530364000</v>
      </c>
      <c r="L42" s="35">
        <v>9930033000</v>
      </c>
      <c r="M42" s="33">
        <v>0.89</v>
      </c>
      <c r="N42" s="33">
        <v>0.35</v>
      </c>
      <c r="O42" s="33">
        <v>2.17</v>
      </c>
      <c r="P42" s="33">
        <v>0.01</v>
      </c>
      <c r="Q42" s="33">
        <v>0.01</v>
      </c>
      <c r="R42" s="49">
        <v>13327376000</v>
      </c>
      <c r="S42" s="49">
        <v>14961987000</v>
      </c>
      <c r="T42" s="35"/>
      <c r="U42" s="2">
        <v>1.21</v>
      </c>
      <c r="V42" s="23">
        <v>0.45</v>
      </c>
      <c r="W42" s="2">
        <v>7.92</v>
      </c>
      <c r="X42" s="2">
        <v>0.01</v>
      </c>
      <c r="Y42" s="2">
        <v>0</v>
      </c>
      <c r="Z42" s="4">
        <v>23525913</v>
      </c>
      <c r="AA42" s="4">
        <v>19289140</v>
      </c>
      <c r="AB42" s="3">
        <v>4236773</v>
      </c>
      <c r="AC42" s="15">
        <f t="shared" si="7"/>
        <v>0.89</v>
      </c>
      <c r="AD42" s="24">
        <f t="shared" si="8"/>
        <v>0.45</v>
      </c>
      <c r="AE42" s="15">
        <f t="shared" si="9"/>
        <v>2.17</v>
      </c>
      <c r="AF42" s="24">
        <f t="shared" si="10"/>
        <v>0.01</v>
      </c>
      <c r="AG42" s="24">
        <f t="shared" si="11"/>
        <v>0</v>
      </c>
      <c r="AH42" s="65">
        <f t="shared" si="12"/>
        <v>4236773</v>
      </c>
    </row>
    <row r="43" spans="1:34">
      <c r="A43" s="62">
        <f t="shared" si="6"/>
        <v>41</v>
      </c>
      <c r="B43" s="1">
        <v>860524015</v>
      </c>
      <c r="C43" s="50" t="s">
        <v>64</v>
      </c>
      <c r="D43" s="2" t="s">
        <v>18</v>
      </c>
      <c r="E43" s="33">
        <v>6.52</v>
      </c>
      <c r="F43" s="33">
        <v>0.36</v>
      </c>
      <c r="G43" s="33">
        <v>1.61</v>
      </c>
      <c r="H43" s="33">
        <v>0.14000000000000001</v>
      </c>
      <c r="I43" s="33">
        <v>0.09</v>
      </c>
      <c r="J43" s="49">
        <v>586281520</v>
      </c>
      <c r="K43" s="49">
        <v>89830729</v>
      </c>
      <c r="L43" s="35">
        <v>496450791</v>
      </c>
      <c r="M43" s="33">
        <v>2.09</v>
      </c>
      <c r="N43" s="33">
        <v>0.42</v>
      </c>
      <c r="O43" s="33">
        <v>1.41</v>
      </c>
      <c r="P43" s="33">
        <v>0.06</v>
      </c>
      <c r="Q43" s="33">
        <v>0.04</v>
      </c>
      <c r="R43" s="49">
        <v>644632575</v>
      </c>
      <c r="S43" s="49">
        <v>307015891</v>
      </c>
      <c r="T43" s="35">
        <v>337616684</v>
      </c>
      <c r="U43" s="2">
        <v>2.1</v>
      </c>
      <c r="V43" s="23">
        <v>0.36</v>
      </c>
      <c r="W43" s="2">
        <v>11.21</v>
      </c>
      <c r="X43" s="2">
        <v>0.04</v>
      </c>
      <c r="Y43" s="2">
        <v>0.03</v>
      </c>
      <c r="Z43" s="4">
        <v>668071159</v>
      </c>
      <c r="AA43" s="4">
        <v>317497517</v>
      </c>
      <c r="AB43" s="3">
        <v>350573642</v>
      </c>
      <c r="AC43" s="15">
        <f t="shared" si="7"/>
        <v>2.09</v>
      </c>
      <c r="AD43" s="24">
        <f t="shared" si="8"/>
        <v>0.42</v>
      </c>
      <c r="AE43" s="15">
        <f t="shared" si="9"/>
        <v>1.41</v>
      </c>
      <c r="AF43" s="24">
        <f t="shared" si="10"/>
        <v>0.04</v>
      </c>
      <c r="AG43" s="24">
        <f t="shared" si="11"/>
        <v>0.03</v>
      </c>
      <c r="AH43" s="65">
        <f t="shared" si="12"/>
        <v>337616684</v>
      </c>
    </row>
    <row r="44" spans="1:34">
      <c r="A44" s="62">
        <f t="shared" si="6"/>
        <v>42</v>
      </c>
      <c r="B44" s="1">
        <v>860531851</v>
      </c>
      <c r="C44" s="50" t="s">
        <v>65</v>
      </c>
      <c r="D44" s="2" t="s">
        <v>27</v>
      </c>
      <c r="E44" s="33">
        <v>18.82</v>
      </c>
      <c r="F44" s="33">
        <v>0.03</v>
      </c>
      <c r="G44" s="33">
        <v>38.950000000000003</v>
      </c>
      <c r="H44" s="33">
        <v>0.78</v>
      </c>
      <c r="I44" s="33">
        <v>0.75</v>
      </c>
      <c r="J44" s="49">
        <v>238004446</v>
      </c>
      <c r="K44" s="49">
        <v>12642350</v>
      </c>
      <c r="L44" s="35">
        <v>225362096</v>
      </c>
      <c r="M44" s="33">
        <v>6.85</v>
      </c>
      <c r="N44" s="33">
        <v>0.09</v>
      </c>
      <c r="O44" s="33">
        <v>29.45</v>
      </c>
      <c r="P44" s="33">
        <v>0.62</v>
      </c>
      <c r="Q44" s="33">
        <v>0.56000000000000005</v>
      </c>
      <c r="R44" s="49">
        <v>157676573</v>
      </c>
      <c r="S44" s="49">
        <v>23018225</v>
      </c>
      <c r="T44" s="35">
        <v>134658348</v>
      </c>
      <c r="U44" s="2">
        <v>1.91</v>
      </c>
      <c r="V44" s="23">
        <v>0.22</v>
      </c>
      <c r="W44" s="2">
        <v>7.96</v>
      </c>
      <c r="X44" s="2">
        <v>0.43</v>
      </c>
      <c r="Y44" s="2">
        <v>0.33</v>
      </c>
      <c r="Z44" s="4">
        <v>75590487</v>
      </c>
      <c r="AA44" s="4">
        <v>39547330</v>
      </c>
      <c r="AB44" s="3">
        <v>36043157</v>
      </c>
      <c r="AC44" s="15">
        <f t="shared" si="7"/>
        <v>1.91</v>
      </c>
      <c r="AD44" s="24">
        <f t="shared" si="8"/>
        <v>0.22</v>
      </c>
      <c r="AE44" s="15">
        <f t="shared" si="9"/>
        <v>7.96</v>
      </c>
      <c r="AF44" s="24">
        <f t="shared" si="10"/>
        <v>0.43</v>
      </c>
      <c r="AG44" s="24">
        <f t="shared" si="11"/>
        <v>0.33</v>
      </c>
      <c r="AH44" s="65">
        <f t="shared" si="12"/>
        <v>36043157</v>
      </c>
    </row>
    <row r="45" spans="1:34">
      <c r="A45" s="62">
        <f t="shared" si="6"/>
        <v>43</v>
      </c>
      <c r="B45" s="1">
        <v>900004535</v>
      </c>
      <c r="C45" s="50" t="s">
        <v>66</v>
      </c>
      <c r="D45" s="2" t="s">
        <v>27</v>
      </c>
      <c r="E45" s="33">
        <v>59.56</v>
      </c>
      <c r="F45" s="33">
        <v>0.2</v>
      </c>
      <c r="G45" s="33">
        <v>76.91</v>
      </c>
      <c r="H45" s="33">
        <v>0.13</v>
      </c>
      <c r="I45" s="33">
        <v>0.1</v>
      </c>
      <c r="J45" s="49">
        <v>383129160</v>
      </c>
      <c r="K45" s="49">
        <v>6432555</v>
      </c>
      <c r="L45" s="35">
        <v>376696605</v>
      </c>
      <c r="M45" s="33">
        <v>79.239999999999995</v>
      </c>
      <c r="N45" s="33">
        <v>0.12</v>
      </c>
      <c r="O45" s="33">
        <v>80.25</v>
      </c>
      <c r="P45" s="33">
        <v>0.12</v>
      </c>
      <c r="Q45" s="33">
        <v>0.1</v>
      </c>
      <c r="R45" s="49">
        <v>393284069</v>
      </c>
      <c r="S45" s="49">
        <v>4962670</v>
      </c>
      <c r="T45" s="35">
        <v>388321399</v>
      </c>
      <c r="U45" s="2">
        <v>217.93</v>
      </c>
      <c r="V45" s="23">
        <v>0.1</v>
      </c>
      <c r="W45" s="2">
        <v>81.16</v>
      </c>
      <c r="X45" s="2">
        <v>0.24</v>
      </c>
      <c r="Y45" s="2">
        <v>0.22</v>
      </c>
      <c r="Z45" s="4">
        <v>487667360</v>
      </c>
      <c r="AA45" s="4">
        <v>2237670</v>
      </c>
      <c r="AB45" s="3">
        <v>485429690</v>
      </c>
      <c r="AC45" s="15">
        <f t="shared" si="7"/>
        <v>59.56</v>
      </c>
      <c r="AD45" s="24">
        <f t="shared" si="8"/>
        <v>0.2</v>
      </c>
      <c r="AE45" s="15">
        <f t="shared" si="9"/>
        <v>76.91</v>
      </c>
      <c r="AF45" s="24">
        <f t="shared" si="10"/>
        <v>0.12</v>
      </c>
      <c r="AG45" s="24">
        <f t="shared" si="11"/>
        <v>0.1</v>
      </c>
      <c r="AH45" s="65">
        <f t="shared" si="12"/>
        <v>376696605</v>
      </c>
    </row>
    <row r="46" spans="1:34">
      <c r="A46" s="62">
        <f t="shared" si="6"/>
        <v>44</v>
      </c>
      <c r="B46" s="1">
        <v>900018856</v>
      </c>
      <c r="C46" s="50" t="s">
        <v>67</v>
      </c>
      <c r="D46" s="2" t="s">
        <v>27</v>
      </c>
      <c r="E46" s="33">
        <v>3.06</v>
      </c>
      <c r="F46" s="33">
        <v>0.27</v>
      </c>
      <c r="G46" s="33">
        <v>0</v>
      </c>
      <c r="H46" s="33">
        <v>0.16</v>
      </c>
      <c r="I46" s="33">
        <v>0.12</v>
      </c>
      <c r="J46" s="49">
        <v>724410000</v>
      </c>
      <c r="K46" s="49">
        <v>236000000</v>
      </c>
      <c r="L46" s="35">
        <v>488410000</v>
      </c>
      <c r="M46" s="33">
        <v>5.75</v>
      </c>
      <c r="N46" s="33">
        <v>0.15</v>
      </c>
      <c r="O46" s="33">
        <v>0</v>
      </c>
      <c r="P46" s="33">
        <v>0</v>
      </c>
      <c r="Q46" s="33">
        <v>0</v>
      </c>
      <c r="R46" s="49">
        <v>443100596</v>
      </c>
      <c r="S46" s="49">
        <v>77023082</v>
      </c>
      <c r="T46" s="35">
        <v>366077514</v>
      </c>
      <c r="U46" s="2">
        <v>4.4000000000000004</v>
      </c>
      <c r="V46" s="23">
        <v>1.2999999999999999E-3</v>
      </c>
      <c r="W46" s="2">
        <v>0</v>
      </c>
      <c r="X46" s="2">
        <v>0.24</v>
      </c>
      <c r="Y46" s="2">
        <v>0.21</v>
      </c>
      <c r="Z46" s="4">
        <v>443130596</v>
      </c>
      <c r="AA46" s="4">
        <v>100514735</v>
      </c>
      <c r="AB46" s="3">
        <v>342615861</v>
      </c>
      <c r="AC46" s="15">
        <f t="shared" si="7"/>
        <v>3.06</v>
      </c>
      <c r="AD46" s="24">
        <f t="shared" si="8"/>
        <v>0.27</v>
      </c>
      <c r="AE46" s="15">
        <f t="shared" si="9"/>
        <v>0</v>
      </c>
      <c r="AF46" s="24">
        <f t="shared" si="10"/>
        <v>0</v>
      </c>
      <c r="AG46" s="24">
        <f t="shared" si="11"/>
        <v>0</v>
      </c>
      <c r="AH46" s="65">
        <f t="shared" si="12"/>
        <v>342615861</v>
      </c>
    </row>
    <row r="47" spans="1:34">
      <c r="A47" s="62">
        <f t="shared" si="6"/>
        <v>45</v>
      </c>
      <c r="B47" s="1">
        <v>900033813</v>
      </c>
      <c r="C47" s="50" t="s">
        <v>68</v>
      </c>
      <c r="D47" s="2" t="s">
        <v>18</v>
      </c>
      <c r="E47" s="33">
        <v>4.34</v>
      </c>
      <c r="F47" s="33">
        <v>0.37</v>
      </c>
      <c r="G47" s="33">
        <v>124.38</v>
      </c>
      <c r="H47" s="33">
        <v>0.86</v>
      </c>
      <c r="I47" s="33">
        <v>0.53</v>
      </c>
      <c r="J47" s="49">
        <v>2785293792</v>
      </c>
      <c r="K47" s="49">
        <v>640705537</v>
      </c>
      <c r="L47" s="35">
        <v>2144588255</v>
      </c>
      <c r="M47" s="33">
        <v>10.56</v>
      </c>
      <c r="N47" s="33">
        <v>0.23</v>
      </c>
      <c r="O47" s="33">
        <v>7.17</v>
      </c>
      <c r="P47" s="33">
        <v>1.17</v>
      </c>
      <c r="Q47" s="33">
        <v>0.73</v>
      </c>
      <c r="R47" s="49">
        <v>1460639528</v>
      </c>
      <c r="S47" s="49">
        <v>138188569</v>
      </c>
      <c r="T47" s="35">
        <v>1322450959</v>
      </c>
      <c r="U47" s="2">
        <v>5.41</v>
      </c>
      <c r="V47" s="23">
        <v>0.42</v>
      </c>
      <c r="W47" s="2">
        <v>0.74</v>
      </c>
      <c r="X47" s="2">
        <v>0.06</v>
      </c>
      <c r="Y47" s="2">
        <v>0.04</v>
      </c>
      <c r="Z47" s="4">
        <v>2138426749</v>
      </c>
      <c r="AA47" s="4">
        <v>394939132</v>
      </c>
      <c r="AB47" s="3">
        <v>1743487617</v>
      </c>
      <c r="AC47" s="15">
        <f t="shared" si="7"/>
        <v>4.34</v>
      </c>
      <c r="AD47" s="24">
        <f t="shared" si="8"/>
        <v>0.42</v>
      </c>
      <c r="AE47" s="15">
        <f t="shared" si="9"/>
        <v>0.74</v>
      </c>
      <c r="AF47" s="24">
        <f t="shared" si="10"/>
        <v>0.06</v>
      </c>
      <c r="AG47" s="24">
        <f t="shared" si="11"/>
        <v>0.04</v>
      </c>
      <c r="AH47" s="65">
        <f t="shared" si="12"/>
        <v>1322450959</v>
      </c>
    </row>
    <row r="48" spans="1:34">
      <c r="A48" s="62">
        <f t="shared" si="6"/>
        <v>46</v>
      </c>
      <c r="B48" s="1">
        <v>900052020</v>
      </c>
      <c r="C48" s="50" t="s">
        <v>69</v>
      </c>
      <c r="D48" s="2" t="s">
        <v>18</v>
      </c>
      <c r="E48" s="33">
        <v>1.57</v>
      </c>
      <c r="F48" s="33">
        <v>0.59</v>
      </c>
      <c r="G48" s="33">
        <v>2.7</v>
      </c>
      <c r="H48" s="33">
        <v>0.14000000000000001</v>
      </c>
      <c r="I48" s="33">
        <v>0.05</v>
      </c>
      <c r="J48" s="49">
        <v>1279174088</v>
      </c>
      <c r="K48" s="49">
        <v>813836088</v>
      </c>
      <c r="L48" s="35">
        <v>465338000</v>
      </c>
      <c r="M48" s="33">
        <v>2.31</v>
      </c>
      <c r="N48" s="33">
        <v>0.42</v>
      </c>
      <c r="O48" s="33">
        <v>5.68</v>
      </c>
      <c r="P48" s="33">
        <v>0.17</v>
      </c>
      <c r="Q48" s="33">
        <v>0.1</v>
      </c>
      <c r="R48" s="49">
        <v>873644576</v>
      </c>
      <c r="S48" s="49">
        <v>376773146</v>
      </c>
      <c r="T48" s="35">
        <v>496871430</v>
      </c>
      <c r="U48" s="2">
        <v>4.76</v>
      </c>
      <c r="V48" s="23">
        <v>0.42</v>
      </c>
      <c r="W48" s="2">
        <v>3.01</v>
      </c>
      <c r="X48" s="2">
        <v>0.1</v>
      </c>
      <c r="Y48" s="2">
        <v>0.05</v>
      </c>
      <c r="Z48" s="4">
        <v>1012289505</v>
      </c>
      <c r="AA48" s="4">
        <v>212519355</v>
      </c>
      <c r="AB48" s="3">
        <v>799770150</v>
      </c>
      <c r="AC48" s="15">
        <f t="shared" si="7"/>
        <v>1.57</v>
      </c>
      <c r="AD48" s="24">
        <f t="shared" si="8"/>
        <v>0.59</v>
      </c>
      <c r="AE48" s="15">
        <f t="shared" si="9"/>
        <v>2.7</v>
      </c>
      <c r="AF48" s="24">
        <f t="shared" si="10"/>
        <v>0.1</v>
      </c>
      <c r="AG48" s="24">
        <f t="shared" si="11"/>
        <v>0.05</v>
      </c>
      <c r="AH48" s="65">
        <f t="shared" si="12"/>
        <v>465338000</v>
      </c>
    </row>
    <row r="49" spans="1:34">
      <c r="A49" s="62">
        <f t="shared" si="6"/>
        <v>47</v>
      </c>
      <c r="B49" s="1">
        <v>900070729</v>
      </c>
      <c r="C49" s="50" t="s">
        <v>70</v>
      </c>
      <c r="D49" s="2" t="s">
        <v>27</v>
      </c>
      <c r="E49" s="33">
        <v>20.52</v>
      </c>
      <c r="F49" s="33">
        <v>0.03</v>
      </c>
      <c r="G49" s="33">
        <v>58.6</v>
      </c>
      <c r="H49" s="33">
        <v>0.17</v>
      </c>
      <c r="I49" s="33">
        <v>0.16</v>
      </c>
      <c r="J49" s="49">
        <v>892448451</v>
      </c>
      <c r="K49" s="49">
        <v>43486768</v>
      </c>
      <c r="L49" s="35">
        <v>848961683</v>
      </c>
      <c r="M49" s="33">
        <v>14.93</v>
      </c>
      <c r="N49" s="33">
        <v>0.05</v>
      </c>
      <c r="O49" s="33">
        <v>40.130000000000003</v>
      </c>
      <c r="P49" s="33">
        <v>0.1</v>
      </c>
      <c r="Q49" s="33">
        <v>0.1</v>
      </c>
      <c r="R49" s="49">
        <v>1025890774</v>
      </c>
      <c r="S49" s="49">
        <v>68671758</v>
      </c>
      <c r="T49" s="35">
        <v>957219016</v>
      </c>
      <c r="U49" s="2">
        <v>24.83</v>
      </c>
      <c r="V49" s="23">
        <v>0.03</v>
      </c>
      <c r="W49" s="2">
        <v>57.61</v>
      </c>
      <c r="X49" s="2">
        <v>0.13</v>
      </c>
      <c r="Y49" s="2">
        <v>0.12</v>
      </c>
      <c r="Z49" s="4">
        <v>1024161900</v>
      </c>
      <c r="AA49" s="4">
        <v>41242650</v>
      </c>
      <c r="AB49" s="3">
        <v>982919250</v>
      </c>
      <c r="AC49" s="15">
        <f t="shared" si="7"/>
        <v>14.93</v>
      </c>
      <c r="AD49" s="24">
        <f t="shared" si="8"/>
        <v>0.05</v>
      </c>
      <c r="AE49" s="15">
        <f t="shared" si="9"/>
        <v>40.130000000000003</v>
      </c>
      <c r="AF49" s="24">
        <f t="shared" si="10"/>
        <v>0.1</v>
      </c>
      <c r="AG49" s="24">
        <f t="shared" si="11"/>
        <v>0.1</v>
      </c>
      <c r="AH49" s="65">
        <f t="shared" si="12"/>
        <v>848961683</v>
      </c>
    </row>
    <row r="50" spans="1:34">
      <c r="A50" s="62">
        <f t="shared" si="6"/>
        <v>48</v>
      </c>
      <c r="B50" s="1">
        <v>900094963</v>
      </c>
      <c r="C50" s="50" t="s">
        <v>71</v>
      </c>
      <c r="D50" s="2" t="s">
        <v>27</v>
      </c>
      <c r="E50" s="33">
        <v>20.420000000000002</v>
      </c>
      <c r="F50" s="33">
        <v>0.04</v>
      </c>
      <c r="G50" s="33">
        <v>31.76</v>
      </c>
      <c r="H50" s="33">
        <v>0.23</v>
      </c>
      <c r="I50" s="33">
        <v>0.22</v>
      </c>
      <c r="J50" s="49">
        <v>385405825</v>
      </c>
      <c r="K50" s="49">
        <v>18871165</v>
      </c>
      <c r="L50" s="35">
        <v>366534660</v>
      </c>
      <c r="M50" s="33">
        <v>9.73</v>
      </c>
      <c r="N50" s="33">
        <v>0.08</v>
      </c>
      <c r="O50" s="33">
        <v>12.9</v>
      </c>
      <c r="P50" s="33">
        <v>0.09</v>
      </c>
      <c r="Q50" s="33">
        <v>0.08</v>
      </c>
      <c r="R50" s="49">
        <v>395667799</v>
      </c>
      <c r="S50" s="49">
        <v>40640978</v>
      </c>
      <c r="T50" s="35">
        <v>355026821</v>
      </c>
      <c r="U50" s="2">
        <v>10.38</v>
      </c>
      <c r="V50" s="23">
        <v>0.08</v>
      </c>
      <c r="W50" s="2">
        <v>27.82</v>
      </c>
      <c r="X50" s="2">
        <v>0.08</v>
      </c>
      <c r="Y50" s="2">
        <v>0.08</v>
      </c>
      <c r="Z50" s="4">
        <v>448768908</v>
      </c>
      <c r="AA50" s="4">
        <v>43209386</v>
      </c>
      <c r="AB50" s="3">
        <v>405559522</v>
      </c>
      <c r="AC50" s="15">
        <f t="shared" si="7"/>
        <v>9.73</v>
      </c>
      <c r="AD50" s="24">
        <f t="shared" si="8"/>
        <v>0.08</v>
      </c>
      <c r="AE50" s="15">
        <f t="shared" si="9"/>
        <v>12.9</v>
      </c>
      <c r="AF50" s="24">
        <f t="shared" si="10"/>
        <v>0.08</v>
      </c>
      <c r="AG50" s="24">
        <f t="shared" si="11"/>
        <v>0.08</v>
      </c>
      <c r="AH50" s="65">
        <f t="shared" si="12"/>
        <v>355026821</v>
      </c>
    </row>
    <row r="51" spans="1:34">
      <c r="A51" s="62">
        <f t="shared" si="6"/>
        <v>49</v>
      </c>
      <c r="B51" s="1">
        <v>900106789</v>
      </c>
      <c r="C51" s="50" t="s">
        <v>72</v>
      </c>
      <c r="D51" s="2" t="s">
        <v>21</v>
      </c>
      <c r="E51" s="33">
        <v>8.07</v>
      </c>
      <c r="F51" s="33">
        <v>0.39</v>
      </c>
      <c r="G51" s="33">
        <v>37.75</v>
      </c>
      <c r="H51" s="33">
        <v>0.28999999999999998</v>
      </c>
      <c r="I51" s="33">
        <v>0.13</v>
      </c>
      <c r="J51" s="49">
        <v>1833572284</v>
      </c>
      <c r="K51" s="49">
        <v>227062803</v>
      </c>
      <c r="L51" s="35">
        <v>1606509481</v>
      </c>
      <c r="M51" s="33">
        <v>12.45</v>
      </c>
      <c r="N51" s="33">
        <v>0.49</v>
      </c>
      <c r="O51" s="33">
        <v>138.12</v>
      </c>
      <c r="P51" s="33">
        <v>0.31</v>
      </c>
      <c r="Q51" s="33">
        <v>0.19</v>
      </c>
      <c r="R51" s="49">
        <v>4675393243</v>
      </c>
      <c r="S51" s="49">
        <v>375260430</v>
      </c>
      <c r="T51" s="35">
        <v>4300132813</v>
      </c>
      <c r="U51" s="2">
        <v>5.36</v>
      </c>
      <c r="V51" s="23">
        <v>0.34</v>
      </c>
      <c r="W51" s="2">
        <v>70.959999999999994</v>
      </c>
      <c r="X51" s="2">
        <v>0.56999999999999995</v>
      </c>
      <c r="Y51" s="2">
        <v>0.28999999999999998</v>
      </c>
      <c r="Z51" s="4">
        <v>3042496713</v>
      </c>
      <c r="AA51" s="4">
        <v>567322486</v>
      </c>
      <c r="AB51" s="3">
        <v>2475174227</v>
      </c>
      <c r="AC51" s="15">
        <f t="shared" si="7"/>
        <v>5.36</v>
      </c>
      <c r="AD51" s="24">
        <f t="shared" si="8"/>
        <v>0.49</v>
      </c>
      <c r="AE51" s="15">
        <f t="shared" si="9"/>
        <v>37.75</v>
      </c>
      <c r="AF51" s="24">
        <f t="shared" si="10"/>
        <v>0.28999999999999998</v>
      </c>
      <c r="AG51" s="24">
        <f t="shared" si="11"/>
        <v>0.13</v>
      </c>
      <c r="AH51" s="65">
        <f t="shared" si="12"/>
        <v>1606509481</v>
      </c>
    </row>
    <row r="52" spans="1:34">
      <c r="A52" s="62">
        <f t="shared" si="6"/>
        <v>50</v>
      </c>
      <c r="B52" s="1">
        <v>900121480</v>
      </c>
      <c r="C52" s="50" t="s">
        <v>73</v>
      </c>
      <c r="D52" s="2" t="s">
        <v>18</v>
      </c>
      <c r="E52" s="33">
        <v>4.45</v>
      </c>
      <c r="F52" s="33">
        <v>0.12</v>
      </c>
      <c r="G52" s="33">
        <v>0</v>
      </c>
      <c r="H52" s="33">
        <v>0.19</v>
      </c>
      <c r="I52" s="33">
        <v>0.17</v>
      </c>
      <c r="J52" s="49">
        <v>4154287690</v>
      </c>
      <c r="K52" s="49">
        <v>933054209</v>
      </c>
      <c r="L52" s="35">
        <v>3221233481</v>
      </c>
      <c r="M52" s="33">
        <v>6.2</v>
      </c>
      <c r="N52" s="33">
        <v>0.08</v>
      </c>
      <c r="O52" s="33">
        <v>0</v>
      </c>
      <c r="P52" s="33">
        <v>0.13</v>
      </c>
      <c r="Q52" s="33">
        <v>0.12</v>
      </c>
      <c r="R52" s="49">
        <v>3534551000</v>
      </c>
      <c r="S52" s="49">
        <v>569556000</v>
      </c>
      <c r="T52" s="35">
        <v>2964995000</v>
      </c>
      <c r="U52" s="2">
        <v>17.920000000000002</v>
      </c>
      <c r="V52" s="23">
        <v>0.05</v>
      </c>
      <c r="W52" s="2">
        <v>0</v>
      </c>
      <c r="X52" s="2">
        <v>0.28999999999999998</v>
      </c>
      <c r="Y52" s="2">
        <v>0.27</v>
      </c>
      <c r="Z52" s="4">
        <v>3357300000</v>
      </c>
      <c r="AA52" s="4">
        <v>187279000</v>
      </c>
      <c r="AB52" s="3">
        <v>3170021000</v>
      </c>
      <c r="AC52" s="15">
        <f t="shared" si="7"/>
        <v>4.45</v>
      </c>
      <c r="AD52" s="24">
        <f t="shared" si="8"/>
        <v>0.12</v>
      </c>
      <c r="AE52" s="15">
        <f t="shared" si="9"/>
        <v>0</v>
      </c>
      <c r="AF52" s="24">
        <f t="shared" si="10"/>
        <v>0.13</v>
      </c>
      <c r="AG52" s="24">
        <f t="shared" si="11"/>
        <v>0.12</v>
      </c>
      <c r="AH52" s="65">
        <f t="shared" si="12"/>
        <v>2964995000</v>
      </c>
    </row>
    <row r="53" spans="1:34">
      <c r="A53" s="62">
        <f t="shared" si="6"/>
        <v>51</v>
      </c>
      <c r="B53" s="1">
        <v>900162168</v>
      </c>
      <c r="C53" s="50" t="s">
        <v>74</v>
      </c>
      <c r="D53" s="2" t="s">
        <v>27</v>
      </c>
      <c r="E53" s="33">
        <v>3.19</v>
      </c>
      <c r="F53" s="33">
        <v>0.28000000000000003</v>
      </c>
      <c r="G53" s="33">
        <v>6.39</v>
      </c>
      <c r="H53" s="33">
        <v>0.55000000000000004</v>
      </c>
      <c r="I53" s="33">
        <v>0.39</v>
      </c>
      <c r="J53" s="49">
        <v>770071675</v>
      </c>
      <c r="K53" s="49">
        <v>240775943</v>
      </c>
      <c r="L53" s="35">
        <v>529295732</v>
      </c>
      <c r="M53" s="33">
        <v>2.06</v>
      </c>
      <c r="N53" s="33">
        <v>0.45</v>
      </c>
      <c r="O53" s="33">
        <v>16.27</v>
      </c>
      <c r="P53" s="33">
        <v>1.05</v>
      </c>
      <c r="Q53" s="33">
        <v>0.56999999999999995</v>
      </c>
      <c r="R53" s="49">
        <v>786792265</v>
      </c>
      <c r="S53" s="49">
        <v>380568631</v>
      </c>
      <c r="T53" s="35">
        <v>406223634</v>
      </c>
      <c r="U53" s="2">
        <v>1.3</v>
      </c>
      <c r="V53" s="23">
        <v>0.47</v>
      </c>
      <c r="W53" s="2">
        <v>16.18</v>
      </c>
      <c r="X53" s="2">
        <v>0.3</v>
      </c>
      <c r="Y53" s="2">
        <v>0.15</v>
      </c>
      <c r="Z53" s="4">
        <v>661008524</v>
      </c>
      <c r="AA53" s="4">
        <v>508122103</v>
      </c>
      <c r="AB53" s="3">
        <v>152886421</v>
      </c>
      <c r="AC53" s="15">
        <f t="shared" si="7"/>
        <v>1.3</v>
      </c>
      <c r="AD53" s="24">
        <f t="shared" si="8"/>
        <v>0.47</v>
      </c>
      <c r="AE53" s="15">
        <f t="shared" si="9"/>
        <v>6.39</v>
      </c>
      <c r="AF53" s="24">
        <f t="shared" si="10"/>
        <v>0.3</v>
      </c>
      <c r="AG53" s="24">
        <f t="shared" si="11"/>
        <v>0.15</v>
      </c>
      <c r="AH53" s="65">
        <f t="shared" si="12"/>
        <v>152886421</v>
      </c>
    </row>
    <row r="54" spans="1:34">
      <c r="A54" s="62">
        <f t="shared" si="6"/>
        <v>52</v>
      </c>
      <c r="B54" s="1">
        <v>900209622</v>
      </c>
      <c r="C54" s="50" t="s">
        <v>75</v>
      </c>
      <c r="D54" s="2" t="s">
        <v>50</v>
      </c>
      <c r="E54" s="33">
        <v>3.08</v>
      </c>
      <c r="F54" s="33">
        <v>0.3</v>
      </c>
      <c r="G54" s="33"/>
      <c r="H54" s="33">
        <v>0.34</v>
      </c>
      <c r="I54" s="33">
        <v>0.23</v>
      </c>
      <c r="J54" s="49">
        <v>5446757443</v>
      </c>
      <c r="K54" s="49">
        <v>1773349034</v>
      </c>
      <c r="L54" s="35">
        <v>3673408409</v>
      </c>
      <c r="M54" s="33">
        <v>3.12</v>
      </c>
      <c r="N54" s="33">
        <v>0.26</v>
      </c>
      <c r="O54" s="33"/>
      <c r="P54" s="33">
        <v>0.51</v>
      </c>
      <c r="Q54" s="33">
        <v>0.37</v>
      </c>
      <c r="R54" s="49">
        <v>9264184213</v>
      </c>
      <c r="S54" s="49">
        <v>2964661064</v>
      </c>
      <c r="T54" s="35">
        <v>6299523149</v>
      </c>
      <c r="U54" s="2">
        <v>5.32</v>
      </c>
      <c r="V54" s="23">
        <v>0.18</v>
      </c>
      <c r="W54" s="2"/>
      <c r="X54" s="2">
        <v>0.11</v>
      </c>
      <c r="Y54" s="2">
        <v>0.09</v>
      </c>
      <c r="Z54" s="4">
        <v>9470457601</v>
      </c>
      <c r="AA54" s="4">
        <v>1776858180</v>
      </c>
      <c r="AB54" s="3">
        <v>7693599421</v>
      </c>
      <c r="AC54" s="15">
        <f t="shared" si="7"/>
        <v>3.08</v>
      </c>
      <c r="AD54" s="24">
        <f t="shared" si="8"/>
        <v>0.3</v>
      </c>
      <c r="AE54" s="15">
        <f t="shared" si="9"/>
        <v>0</v>
      </c>
      <c r="AF54" s="24">
        <f t="shared" si="10"/>
        <v>0.11</v>
      </c>
      <c r="AG54" s="24">
        <f t="shared" si="11"/>
        <v>0.09</v>
      </c>
      <c r="AH54" s="65">
        <f t="shared" si="12"/>
        <v>3673408409</v>
      </c>
    </row>
    <row r="55" spans="1:34">
      <c r="A55" s="62">
        <f t="shared" si="6"/>
        <v>53</v>
      </c>
      <c r="B55" s="1">
        <v>900241931</v>
      </c>
      <c r="C55" s="50" t="s">
        <v>76</v>
      </c>
      <c r="D55" s="2" t="s">
        <v>27</v>
      </c>
      <c r="E55" s="33">
        <v>26.55</v>
      </c>
      <c r="F55" s="33">
        <v>0</v>
      </c>
      <c r="G55" s="33">
        <v>51.9</v>
      </c>
      <c r="H55" s="33">
        <v>0.15</v>
      </c>
      <c r="I55" s="33">
        <v>0.15</v>
      </c>
      <c r="J55" s="49">
        <v>31862040</v>
      </c>
      <c r="K55" s="49">
        <v>1200000</v>
      </c>
      <c r="L55" s="35">
        <v>30662040</v>
      </c>
      <c r="M55" s="33">
        <v>23.38</v>
      </c>
      <c r="N55" s="33">
        <v>0.02</v>
      </c>
      <c r="O55" s="33">
        <v>96.43</v>
      </c>
      <c r="P55" s="33">
        <v>0.2</v>
      </c>
      <c r="Q55" s="33">
        <v>0.2</v>
      </c>
      <c r="R55" s="49">
        <v>229748612</v>
      </c>
      <c r="S55" s="49">
        <v>9826672</v>
      </c>
      <c r="T55" s="35">
        <v>219921940</v>
      </c>
      <c r="U55" s="2">
        <v>37.14</v>
      </c>
      <c r="V55" s="23">
        <v>0.19</v>
      </c>
      <c r="W55" s="2">
        <v>126.41</v>
      </c>
      <c r="X55" s="2">
        <v>7.0000000000000007E-2</v>
      </c>
      <c r="Y55" s="2">
        <v>0.06</v>
      </c>
      <c r="Z55" s="4">
        <v>365011877</v>
      </c>
      <c r="AA55" s="4">
        <v>9826672</v>
      </c>
      <c r="AB55" s="3">
        <v>355185205</v>
      </c>
      <c r="AC55" s="15">
        <f t="shared" si="7"/>
        <v>23.38</v>
      </c>
      <c r="AD55" s="24">
        <f t="shared" si="8"/>
        <v>0.19</v>
      </c>
      <c r="AE55" s="15">
        <f t="shared" si="9"/>
        <v>51.9</v>
      </c>
      <c r="AF55" s="24">
        <f t="shared" si="10"/>
        <v>7.0000000000000007E-2</v>
      </c>
      <c r="AG55" s="24">
        <f t="shared" si="11"/>
        <v>0.06</v>
      </c>
      <c r="AH55" s="65">
        <f t="shared" si="12"/>
        <v>30662040</v>
      </c>
    </row>
    <row r="56" spans="1:34">
      <c r="A56" s="62">
        <f t="shared" si="6"/>
        <v>54</v>
      </c>
      <c r="B56" s="1">
        <v>900251399</v>
      </c>
      <c r="C56" s="50" t="s">
        <v>77</v>
      </c>
      <c r="D56" s="2" t="s">
        <v>25</v>
      </c>
      <c r="E56" s="33">
        <v>13.9</v>
      </c>
      <c r="F56" s="33">
        <v>0.33</v>
      </c>
      <c r="G56" s="33">
        <v>0</v>
      </c>
      <c r="H56" s="33">
        <v>0.6</v>
      </c>
      <c r="I56" s="33">
        <v>0.4</v>
      </c>
      <c r="J56" s="49">
        <v>814820584</v>
      </c>
      <c r="K56" s="49">
        <v>58607000</v>
      </c>
      <c r="L56" s="35">
        <v>756213584</v>
      </c>
      <c r="M56" s="33">
        <v>1.49</v>
      </c>
      <c r="N56" s="33">
        <v>0.57999999999999996</v>
      </c>
      <c r="O56" s="33">
        <v>0</v>
      </c>
      <c r="P56" s="33">
        <v>0.08</v>
      </c>
      <c r="Q56" s="33">
        <v>0.03</v>
      </c>
      <c r="R56" s="49">
        <v>1897285000</v>
      </c>
      <c r="S56" s="49">
        <v>1271301908</v>
      </c>
      <c r="T56" s="35">
        <v>625983092</v>
      </c>
      <c r="U56" s="2">
        <v>4.97</v>
      </c>
      <c r="V56" s="23">
        <v>0.59</v>
      </c>
      <c r="W56" s="2">
        <v>0</v>
      </c>
      <c r="X56" s="2">
        <v>0.19</v>
      </c>
      <c r="Y56" s="2">
        <v>7.0000000000000007E-2</v>
      </c>
      <c r="Z56" s="4">
        <v>1899921730</v>
      </c>
      <c r="AA56" s="4">
        <v>382165953</v>
      </c>
      <c r="AB56" s="3">
        <v>1517755777</v>
      </c>
      <c r="AC56" s="15">
        <f t="shared" si="7"/>
        <v>1.49</v>
      </c>
      <c r="AD56" s="24">
        <f t="shared" si="8"/>
        <v>0.59</v>
      </c>
      <c r="AE56" s="15">
        <f t="shared" si="9"/>
        <v>0</v>
      </c>
      <c r="AF56" s="24">
        <f t="shared" si="10"/>
        <v>0.08</v>
      </c>
      <c r="AG56" s="24">
        <f t="shared" si="11"/>
        <v>0.03</v>
      </c>
      <c r="AH56" s="65">
        <f t="shared" si="12"/>
        <v>625983092</v>
      </c>
    </row>
    <row r="57" spans="1:34">
      <c r="A57" s="62">
        <f t="shared" si="6"/>
        <v>55</v>
      </c>
      <c r="B57" s="1">
        <v>900270491</v>
      </c>
      <c r="C57" s="50" t="s">
        <v>78</v>
      </c>
      <c r="D57" s="2" t="s">
        <v>18</v>
      </c>
      <c r="E57" s="33">
        <v>11.13</v>
      </c>
      <c r="F57" s="33">
        <v>0.05</v>
      </c>
      <c r="G57" s="33">
        <v>0</v>
      </c>
      <c r="H57" s="33">
        <v>0.53</v>
      </c>
      <c r="I57" s="33">
        <v>0.5</v>
      </c>
      <c r="J57" s="49">
        <v>264713695</v>
      </c>
      <c r="K57" s="49">
        <v>23780842</v>
      </c>
      <c r="L57" s="35">
        <v>240932853</v>
      </c>
      <c r="M57" s="33">
        <v>2.06</v>
      </c>
      <c r="N57" s="33">
        <v>0.43</v>
      </c>
      <c r="O57" s="33">
        <v>0</v>
      </c>
      <c r="P57" s="33">
        <v>0.77</v>
      </c>
      <c r="Q57" s="33">
        <v>0.43</v>
      </c>
      <c r="R57" s="49">
        <v>1252611483</v>
      </c>
      <c r="S57" s="49">
        <v>606075961</v>
      </c>
      <c r="T57" s="35">
        <v>646535522</v>
      </c>
      <c r="U57" s="2">
        <v>29.1</v>
      </c>
      <c r="V57" s="23">
        <v>0.02</v>
      </c>
      <c r="W57" s="2">
        <v>0</v>
      </c>
      <c r="X57" s="2">
        <v>0.5</v>
      </c>
      <c r="Y57" s="2">
        <v>0.48</v>
      </c>
      <c r="Z57" s="4">
        <v>596343000</v>
      </c>
      <c r="AA57" s="4">
        <v>20489000</v>
      </c>
      <c r="AB57" s="3">
        <v>575854000</v>
      </c>
      <c r="AC57" s="15">
        <f t="shared" si="7"/>
        <v>2.06</v>
      </c>
      <c r="AD57" s="24">
        <f t="shared" si="8"/>
        <v>0.43</v>
      </c>
      <c r="AE57" s="15">
        <f t="shared" si="9"/>
        <v>0</v>
      </c>
      <c r="AF57" s="24">
        <f t="shared" si="10"/>
        <v>0.5</v>
      </c>
      <c r="AG57" s="24">
        <f t="shared" si="11"/>
        <v>0.43</v>
      </c>
      <c r="AH57" s="65">
        <f t="shared" si="12"/>
        <v>240932853</v>
      </c>
    </row>
    <row r="58" spans="1:34">
      <c r="A58" s="62">
        <f t="shared" si="6"/>
        <v>56</v>
      </c>
      <c r="B58" s="1">
        <v>900276220</v>
      </c>
      <c r="C58" s="50" t="s">
        <v>79</v>
      </c>
      <c r="D58" s="2" t="s">
        <v>27</v>
      </c>
      <c r="E58" s="33">
        <v>4.3</v>
      </c>
      <c r="F58" s="33">
        <v>0.42</v>
      </c>
      <c r="G58" s="33">
        <v>13.49</v>
      </c>
      <c r="H58" s="33">
        <v>0.28000000000000003</v>
      </c>
      <c r="I58" s="33">
        <v>0.16</v>
      </c>
      <c r="J58" s="49">
        <v>2867524060</v>
      </c>
      <c r="K58" s="49">
        <v>666036882</v>
      </c>
      <c r="L58" s="35">
        <v>2201487178</v>
      </c>
      <c r="M58" s="33">
        <v>7.94</v>
      </c>
      <c r="N58" s="33">
        <v>0.12</v>
      </c>
      <c r="O58" s="33">
        <v>12.8</v>
      </c>
      <c r="P58" s="33">
        <v>0.2</v>
      </c>
      <c r="Q58" s="33">
        <v>0.17</v>
      </c>
      <c r="R58" s="49">
        <v>2124008417</v>
      </c>
      <c r="S58" s="49">
        <v>267503903</v>
      </c>
      <c r="T58" s="35">
        <v>1856504514</v>
      </c>
      <c r="U58" s="2">
        <v>12.64</v>
      </c>
      <c r="V58" s="23">
        <v>0.08</v>
      </c>
      <c r="W58" s="2">
        <v>4.6900000000000004</v>
      </c>
      <c r="X58" s="2">
        <v>0.1</v>
      </c>
      <c r="Y58" s="2">
        <v>0.09</v>
      </c>
      <c r="Z58" s="4">
        <v>2117133292</v>
      </c>
      <c r="AA58" s="4">
        <v>167379287</v>
      </c>
      <c r="AB58" s="3">
        <v>1949754005</v>
      </c>
      <c r="AC58" s="15">
        <f t="shared" si="7"/>
        <v>4.3</v>
      </c>
      <c r="AD58" s="24">
        <f t="shared" si="8"/>
        <v>0.42</v>
      </c>
      <c r="AE58" s="15">
        <f t="shared" si="9"/>
        <v>4.6900000000000004</v>
      </c>
      <c r="AF58" s="24">
        <f t="shared" si="10"/>
        <v>0.1</v>
      </c>
      <c r="AG58" s="24">
        <f t="shared" si="11"/>
        <v>0.09</v>
      </c>
      <c r="AH58" s="65">
        <f t="shared" si="12"/>
        <v>1856504514</v>
      </c>
    </row>
    <row r="59" spans="1:34">
      <c r="A59" s="62">
        <f t="shared" si="6"/>
        <v>57</v>
      </c>
      <c r="B59" s="1">
        <v>900279352</v>
      </c>
      <c r="C59" s="50" t="s">
        <v>80</v>
      </c>
      <c r="D59" s="2" t="s">
        <v>18</v>
      </c>
      <c r="E59" s="33">
        <v>10.43</v>
      </c>
      <c r="F59" s="33">
        <v>0.09</v>
      </c>
      <c r="G59" s="33">
        <v>23.95</v>
      </c>
      <c r="H59" s="33">
        <v>0.11</v>
      </c>
      <c r="I59" s="33">
        <v>0.1</v>
      </c>
      <c r="J59" s="49">
        <v>1265393757</v>
      </c>
      <c r="K59" s="49">
        <v>121266906</v>
      </c>
      <c r="L59" s="35">
        <v>1144126851</v>
      </c>
      <c r="M59" s="33">
        <v>4.1100000000000003</v>
      </c>
      <c r="N59" s="33">
        <v>0.24</v>
      </c>
      <c r="O59" s="33">
        <v>99.19</v>
      </c>
      <c r="P59" s="33">
        <v>0.36</v>
      </c>
      <c r="Q59" s="33">
        <v>0.27</v>
      </c>
      <c r="R59" s="49">
        <v>1920177138</v>
      </c>
      <c r="S59" s="49">
        <v>466598348</v>
      </c>
      <c r="T59" s="35">
        <v>1453578790</v>
      </c>
      <c r="U59" s="2">
        <v>3.32</v>
      </c>
      <c r="V59" s="23">
        <v>0.3</v>
      </c>
      <c r="W59" s="2">
        <v>243.18</v>
      </c>
      <c r="X59" s="2">
        <v>0.59</v>
      </c>
      <c r="Y59" s="2">
        <v>0.41</v>
      </c>
      <c r="Z59" s="4">
        <v>3150012285</v>
      </c>
      <c r="AA59" s="4">
        <v>947688666</v>
      </c>
      <c r="AB59" s="3">
        <v>2202323619</v>
      </c>
      <c r="AC59" s="15">
        <f t="shared" si="7"/>
        <v>3.32</v>
      </c>
      <c r="AD59" s="24">
        <f t="shared" si="8"/>
        <v>0.3</v>
      </c>
      <c r="AE59" s="15">
        <f t="shared" si="9"/>
        <v>23.95</v>
      </c>
      <c r="AF59" s="24">
        <f t="shared" si="10"/>
        <v>0.11</v>
      </c>
      <c r="AG59" s="24">
        <f t="shared" si="11"/>
        <v>0.1</v>
      </c>
      <c r="AH59" s="65">
        <f t="shared" si="12"/>
        <v>1144126851</v>
      </c>
    </row>
    <row r="60" spans="1:34">
      <c r="A60" s="62">
        <f t="shared" si="6"/>
        <v>58</v>
      </c>
      <c r="B60" s="1">
        <v>900304842</v>
      </c>
      <c r="C60" s="50" t="s">
        <v>81</v>
      </c>
      <c r="D60" s="2" t="s">
        <v>27</v>
      </c>
      <c r="E60" s="33">
        <v>72.95</v>
      </c>
      <c r="F60" s="33">
        <v>0.48</v>
      </c>
      <c r="G60" s="33">
        <v>179</v>
      </c>
      <c r="H60" s="33">
        <v>0.63</v>
      </c>
      <c r="I60" s="33">
        <v>0.32</v>
      </c>
      <c r="J60" s="49">
        <v>868484145</v>
      </c>
      <c r="K60" s="49">
        <v>11904329</v>
      </c>
      <c r="L60" s="35">
        <v>856579816</v>
      </c>
      <c r="M60" s="33">
        <v>33.78</v>
      </c>
      <c r="N60" s="33">
        <v>0.17</v>
      </c>
      <c r="O60" s="33">
        <v>41.47</v>
      </c>
      <c r="P60" s="33">
        <v>0.05</v>
      </c>
      <c r="Q60" s="33">
        <v>0.04</v>
      </c>
      <c r="R60" s="49">
        <v>722503535</v>
      </c>
      <c r="S60" s="49">
        <v>21385182</v>
      </c>
      <c r="T60" s="35">
        <v>701118353</v>
      </c>
      <c r="U60" s="2">
        <v>13.73</v>
      </c>
      <c r="V60" s="23">
        <v>0.39</v>
      </c>
      <c r="W60" s="2">
        <v>721.8</v>
      </c>
      <c r="X60" s="2">
        <v>0.52</v>
      </c>
      <c r="Y60" s="2">
        <v>0.31</v>
      </c>
      <c r="Z60" s="4">
        <v>2317335058</v>
      </c>
      <c r="AA60" s="4">
        <v>168703643</v>
      </c>
      <c r="AB60" s="3">
        <v>2148631415</v>
      </c>
      <c r="AC60" s="15">
        <f t="shared" si="7"/>
        <v>13.73</v>
      </c>
      <c r="AD60" s="24">
        <f t="shared" si="8"/>
        <v>0.48</v>
      </c>
      <c r="AE60" s="15">
        <f t="shared" si="9"/>
        <v>41.47</v>
      </c>
      <c r="AF60" s="24">
        <f t="shared" si="10"/>
        <v>0.05</v>
      </c>
      <c r="AG60" s="24">
        <f t="shared" si="11"/>
        <v>0.04</v>
      </c>
      <c r="AH60" s="65">
        <f t="shared" si="12"/>
        <v>701118353</v>
      </c>
    </row>
    <row r="61" spans="1:34">
      <c r="A61" s="62">
        <f t="shared" si="6"/>
        <v>59</v>
      </c>
      <c r="B61" s="1">
        <v>900310589</v>
      </c>
      <c r="C61" s="50" t="s">
        <v>82</v>
      </c>
      <c r="D61" s="2" t="s">
        <v>27</v>
      </c>
      <c r="E61" s="33">
        <v>49.61</v>
      </c>
      <c r="F61" s="33">
        <v>0.02</v>
      </c>
      <c r="G61" s="33">
        <v>0</v>
      </c>
      <c r="H61" s="33">
        <v>0.2</v>
      </c>
      <c r="I61" s="33">
        <v>0.2</v>
      </c>
      <c r="J61" s="49">
        <v>235781000</v>
      </c>
      <c r="K61" s="49">
        <v>4752000</v>
      </c>
      <c r="L61" s="35">
        <v>231029000</v>
      </c>
      <c r="M61" s="33">
        <v>95.29</v>
      </c>
      <c r="N61" s="33">
        <v>0.01</v>
      </c>
      <c r="O61" s="33">
        <v>0</v>
      </c>
      <c r="P61" s="33">
        <v>0.17</v>
      </c>
      <c r="Q61" s="33">
        <v>0.17</v>
      </c>
      <c r="R61" s="49">
        <v>223478000</v>
      </c>
      <c r="S61" s="49">
        <v>2345000</v>
      </c>
      <c r="T61" s="35">
        <v>221133000</v>
      </c>
      <c r="U61" s="2">
        <v>174.31</v>
      </c>
      <c r="V61" s="23">
        <v>0</v>
      </c>
      <c r="W61" s="2">
        <v>0</v>
      </c>
      <c r="X61" s="2">
        <v>0.13</v>
      </c>
      <c r="Y61" s="2">
        <v>0.13</v>
      </c>
      <c r="Z61" s="4">
        <v>215622000</v>
      </c>
      <c r="AA61" s="4">
        <v>1237000</v>
      </c>
      <c r="AB61" s="3">
        <v>214385000</v>
      </c>
      <c r="AC61" s="15">
        <f t="shared" si="7"/>
        <v>49.61</v>
      </c>
      <c r="AD61" s="24">
        <f t="shared" si="8"/>
        <v>0.02</v>
      </c>
      <c r="AE61" s="15">
        <f t="shared" si="9"/>
        <v>0</v>
      </c>
      <c r="AF61" s="24">
        <f t="shared" si="10"/>
        <v>0.13</v>
      </c>
      <c r="AG61" s="24">
        <f t="shared" si="11"/>
        <v>0.13</v>
      </c>
      <c r="AH61" s="65">
        <f t="shared" si="12"/>
        <v>214385000</v>
      </c>
    </row>
    <row r="62" spans="1:34">
      <c r="A62" s="62">
        <f t="shared" si="6"/>
        <v>60</v>
      </c>
      <c r="B62" s="1">
        <v>900360948</v>
      </c>
      <c r="C62" s="50" t="s">
        <v>83</v>
      </c>
      <c r="D62" s="2" t="s">
        <v>27</v>
      </c>
      <c r="E62" s="33">
        <v>8.02</v>
      </c>
      <c r="F62" s="33">
        <v>0.13</v>
      </c>
      <c r="G62" s="33">
        <v>0</v>
      </c>
      <c r="H62" s="33">
        <v>0.2</v>
      </c>
      <c r="I62" s="33">
        <v>0.17</v>
      </c>
      <c r="J62" s="49">
        <v>799957717</v>
      </c>
      <c r="K62" s="49">
        <v>99700000</v>
      </c>
      <c r="L62" s="35">
        <v>700257717</v>
      </c>
      <c r="M62" s="33">
        <v>5.13</v>
      </c>
      <c r="N62" s="33">
        <v>0.19</v>
      </c>
      <c r="O62" s="33">
        <v>0</v>
      </c>
      <c r="P62" s="33">
        <v>0.27</v>
      </c>
      <c r="Q62" s="33">
        <v>0.21</v>
      </c>
      <c r="R62" s="49">
        <v>1282870000</v>
      </c>
      <c r="S62" s="49">
        <v>249780000</v>
      </c>
      <c r="T62" s="35">
        <v>1033090000</v>
      </c>
      <c r="U62" s="2">
        <v>26.28</v>
      </c>
      <c r="V62" s="23">
        <v>0.03</v>
      </c>
      <c r="W62" s="2">
        <v>0</v>
      </c>
      <c r="X62" s="2">
        <v>0.23</v>
      </c>
      <c r="Y62" s="2">
        <v>0.22</v>
      </c>
      <c r="Z62" s="4">
        <v>835460729</v>
      </c>
      <c r="AA62" s="4">
        <v>31780000</v>
      </c>
      <c r="AB62" s="3">
        <v>803680729</v>
      </c>
      <c r="AC62" s="15">
        <f t="shared" si="7"/>
        <v>5.13</v>
      </c>
      <c r="AD62" s="24">
        <f t="shared" si="8"/>
        <v>0.19</v>
      </c>
      <c r="AE62" s="15">
        <f t="shared" si="9"/>
        <v>0</v>
      </c>
      <c r="AF62" s="24">
        <f t="shared" si="10"/>
        <v>0.2</v>
      </c>
      <c r="AG62" s="24">
        <f t="shared" si="11"/>
        <v>0.17</v>
      </c>
      <c r="AH62" s="65">
        <f t="shared" si="12"/>
        <v>700257717</v>
      </c>
    </row>
    <row r="63" spans="1:34">
      <c r="A63" s="62">
        <f t="shared" si="6"/>
        <v>61</v>
      </c>
      <c r="B63" s="1">
        <v>900423773</v>
      </c>
      <c r="C63" s="50" t="s">
        <v>84</v>
      </c>
      <c r="D63" s="2" t="s">
        <v>18</v>
      </c>
      <c r="E63" s="33">
        <v>5.56</v>
      </c>
      <c r="F63" s="33">
        <v>0.18</v>
      </c>
      <c r="G63" s="33">
        <v>603.86</v>
      </c>
      <c r="H63" s="33">
        <v>0.19</v>
      </c>
      <c r="I63" s="33">
        <v>0.15</v>
      </c>
      <c r="J63" s="49">
        <v>227202000</v>
      </c>
      <c r="K63" s="49">
        <v>40797000</v>
      </c>
      <c r="L63" s="35">
        <v>186405000</v>
      </c>
      <c r="M63" s="33">
        <v>9.51</v>
      </c>
      <c r="N63" s="33">
        <v>7.0000000000000007E-2</v>
      </c>
      <c r="O63" s="33">
        <v>27.53</v>
      </c>
      <c r="P63" s="33">
        <v>0.31</v>
      </c>
      <c r="Q63" s="33">
        <v>0.28000000000000003</v>
      </c>
      <c r="R63" s="49">
        <v>877162065</v>
      </c>
      <c r="S63" s="49">
        <v>92163915</v>
      </c>
      <c r="T63" s="35">
        <v>784998150</v>
      </c>
      <c r="U63" s="2">
        <v>10.41</v>
      </c>
      <c r="V63" s="23">
        <v>0.2</v>
      </c>
      <c r="W63" s="2">
        <v>40.11</v>
      </c>
      <c r="X63" s="2">
        <v>0.32</v>
      </c>
      <c r="Y63" s="2">
        <v>0.25</v>
      </c>
      <c r="Z63" s="4">
        <v>1808906029</v>
      </c>
      <c r="AA63" s="4">
        <v>173704759</v>
      </c>
      <c r="AB63" s="3">
        <v>1635201270</v>
      </c>
      <c r="AC63" s="15">
        <f t="shared" si="7"/>
        <v>5.56</v>
      </c>
      <c r="AD63" s="24">
        <f t="shared" si="8"/>
        <v>0.2</v>
      </c>
      <c r="AE63" s="15">
        <f t="shared" si="9"/>
        <v>27.53</v>
      </c>
      <c r="AF63" s="24">
        <f t="shared" si="10"/>
        <v>0.19</v>
      </c>
      <c r="AG63" s="24">
        <f t="shared" si="11"/>
        <v>0.15</v>
      </c>
      <c r="AH63" s="65">
        <f t="shared" si="12"/>
        <v>186405000</v>
      </c>
    </row>
    <row r="64" spans="1:34">
      <c r="A64" s="62">
        <f t="shared" si="6"/>
        <v>62</v>
      </c>
      <c r="B64" s="1">
        <v>900442808</v>
      </c>
      <c r="C64" s="50" t="s">
        <v>85</v>
      </c>
      <c r="D64" s="2" t="s">
        <v>18</v>
      </c>
      <c r="E64" s="33">
        <v>1.44</v>
      </c>
      <c r="F64" s="33">
        <v>0.64</v>
      </c>
      <c r="G64" s="33">
        <v>365.77</v>
      </c>
      <c r="H64" s="33">
        <v>1.02</v>
      </c>
      <c r="I64" s="33">
        <v>0.36</v>
      </c>
      <c r="J64" s="49">
        <v>621471152</v>
      </c>
      <c r="K64" s="49">
        <v>431170305</v>
      </c>
      <c r="L64" s="35">
        <v>190300847</v>
      </c>
      <c r="M64" s="33">
        <v>2.19</v>
      </c>
      <c r="N64" s="33">
        <v>0.43</v>
      </c>
      <c r="O64" s="33"/>
      <c r="P64" s="33">
        <v>0.77</v>
      </c>
      <c r="Q64" s="33">
        <v>0.43</v>
      </c>
      <c r="R64" s="49">
        <v>808654336</v>
      </c>
      <c r="S64" s="49">
        <v>368420423</v>
      </c>
      <c r="T64" s="35">
        <v>440233913</v>
      </c>
      <c r="U64" s="2">
        <v>2.9</v>
      </c>
      <c r="V64" s="23">
        <v>0.32</v>
      </c>
      <c r="W64" s="2">
        <v>1075.45</v>
      </c>
      <c r="X64" s="2">
        <v>0.59</v>
      </c>
      <c r="Y64" s="2">
        <v>0.4</v>
      </c>
      <c r="Z64" s="4">
        <v>1164113966</v>
      </c>
      <c r="AA64" s="4">
        <v>400802999</v>
      </c>
      <c r="AB64" s="3">
        <v>763310967</v>
      </c>
      <c r="AC64" s="15">
        <f t="shared" si="7"/>
        <v>1.44</v>
      </c>
      <c r="AD64" s="24">
        <f t="shared" si="8"/>
        <v>0.64</v>
      </c>
      <c r="AE64" s="15">
        <f t="shared" si="9"/>
        <v>365.77</v>
      </c>
      <c r="AF64" s="24">
        <f t="shared" si="10"/>
        <v>0.59</v>
      </c>
      <c r="AG64" s="24">
        <f t="shared" si="11"/>
        <v>0.36</v>
      </c>
      <c r="AH64" s="65">
        <f t="shared" si="12"/>
        <v>190300847</v>
      </c>
    </row>
    <row r="65" spans="1:34">
      <c r="A65" s="62">
        <f t="shared" si="6"/>
        <v>63</v>
      </c>
      <c r="B65" s="1">
        <v>900453166</v>
      </c>
      <c r="C65" s="50" t="s">
        <v>86</v>
      </c>
      <c r="D65" s="2" t="s">
        <v>27</v>
      </c>
      <c r="E65" s="33">
        <v>7.6</v>
      </c>
      <c r="F65" s="33">
        <v>0.17</v>
      </c>
      <c r="G65" s="33">
        <v>14.34</v>
      </c>
      <c r="H65" s="33">
        <v>0.13</v>
      </c>
      <c r="I65" s="33">
        <v>0.1</v>
      </c>
      <c r="J65" s="49">
        <v>1794541637</v>
      </c>
      <c r="K65" s="49">
        <v>236026900</v>
      </c>
      <c r="L65" s="35">
        <v>1558514737</v>
      </c>
      <c r="M65" s="33">
        <v>8.75</v>
      </c>
      <c r="N65" s="33">
        <v>0.14000000000000001</v>
      </c>
      <c r="O65" s="33">
        <v>6.92</v>
      </c>
      <c r="P65" s="33">
        <v>0.05</v>
      </c>
      <c r="Q65" s="33">
        <v>0.05</v>
      </c>
      <c r="R65" s="49">
        <v>1822625186</v>
      </c>
      <c r="S65" s="49">
        <v>208189082</v>
      </c>
      <c r="T65" s="35">
        <v>1614436104</v>
      </c>
      <c r="U65" s="2">
        <v>17.420000000000002</v>
      </c>
      <c r="V65" s="23">
        <v>0.11</v>
      </c>
      <c r="W65" s="2">
        <v>8.27</v>
      </c>
      <c r="X65" s="2">
        <v>0.03</v>
      </c>
      <c r="Y65" s="2">
        <v>0.03</v>
      </c>
      <c r="Z65" s="4">
        <v>1609213125</v>
      </c>
      <c r="AA65" s="4">
        <v>92328922</v>
      </c>
      <c r="AB65" s="3">
        <v>1516884203</v>
      </c>
      <c r="AC65" s="15">
        <f t="shared" si="7"/>
        <v>7.6</v>
      </c>
      <c r="AD65" s="24">
        <f t="shared" si="8"/>
        <v>0.17</v>
      </c>
      <c r="AE65" s="15">
        <f t="shared" si="9"/>
        <v>6.92</v>
      </c>
      <c r="AF65" s="24">
        <f t="shared" si="10"/>
        <v>0.03</v>
      </c>
      <c r="AG65" s="24">
        <f t="shared" si="11"/>
        <v>0.03</v>
      </c>
      <c r="AH65" s="65">
        <f t="shared" si="12"/>
        <v>1516884203</v>
      </c>
    </row>
    <row r="66" spans="1:34">
      <c r="A66" s="62">
        <f t="shared" si="6"/>
        <v>64</v>
      </c>
      <c r="B66" s="1">
        <v>900454188</v>
      </c>
      <c r="C66" s="50" t="s">
        <v>87</v>
      </c>
      <c r="D66" s="2" t="s">
        <v>21</v>
      </c>
      <c r="E66" s="33">
        <v>10.25</v>
      </c>
      <c r="F66" s="33">
        <v>0.1</v>
      </c>
      <c r="G66" s="33">
        <v>70.38</v>
      </c>
      <c r="H66" s="33">
        <v>0.56000000000000005</v>
      </c>
      <c r="I66" s="33">
        <v>0.5</v>
      </c>
      <c r="J66" s="49">
        <v>7439248597</v>
      </c>
      <c r="K66" s="49">
        <v>725297981</v>
      </c>
      <c r="L66" s="35">
        <v>6713950616</v>
      </c>
      <c r="M66" s="33">
        <v>11.35</v>
      </c>
      <c r="N66" s="33">
        <v>0.08</v>
      </c>
      <c r="O66" s="33">
        <v>27.93</v>
      </c>
      <c r="P66" s="33">
        <v>0.22</v>
      </c>
      <c r="Q66" s="33">
        <v>0.2</v>
      </c>
      <c r="R66" s="49">
        <v>7199703997</v>
      </c>
      <c r="S66" s="49">
        <v>633938017</v>
      </c>
      <c r="T66" s="35">
        <v>6565765980</v>
      </c>
      <c r="U66" s="2" t="s">
        <v>88</v>
      </c>
      <c r="V66" s="23">
        <v>0.05</v>
      </c>
      <c r="W66" s="2">
        <v>27.66</v>
      </c>
      <c r="X66" s="2">
        <v>0.69</v>
      </c>
      <c r="Y66" s="2" t="s">
        <v>89</v>
      </c>
      <c r="Z66" s="4">
        <v>13496832658</v>
      </c>
      <c r="AA66" s="4">
        <v>703185149</v>
      </c>
      <c r="AB66" s="3">
        <v>12793647509</v>
      </c>
      <c r="AC66" s="15">
        <f t="shared" si="7"/>
        <v>10.25</v>
      </c>
      <c r="AD66" s="24">
        <f t="shared" si="8"/>
        <v>0.1</v>
      </c>
      <c r="AE66" s="15">
        <f t="shared" si="9"/>
        <v>27.66</v>
      </c>
      <c r="AF66" s="24">
        <f t="shared" si="10"/>
        <v>0.22</v>
      </c>
      <c r="AG66" s="24">
        <f t="shared" si="11"/>
        <v>0.2</v>
      </c>
      <c r="AH66" s="65">
        <f t="shared" si="12"/>
        <v>6565765980</v>
      </c>
    </row>
    <row r="67" spans="1:34">
      <c r="A67" s="62">
        <f t="shared" si="6"/>
        <v>65</v>
      </c>
      <c r="B67" s="1">
        <v>900524994</v>
      </c>
      <c r="C67" s="50" t="s">
        <v>90</v>
      </c>
      <c r="D67" s="2" t="s">
        <v>27</v>
      </c>
      <c r="E67" s="33">
        <v>6.51</v>
      </c>
      <c r="F67" s="33">
        <v>0.12</v>
      </c>
      <c r="G67" s="33">
        <v>38.15</v>
      </c>
      <c r="H67" s="33">
        <v>0.31</v>
      </c>
      <c r="I67" s="33">
        <v>0.27</v>
      </c>
      <c r="J67" s="49">
        <v>323499000</v>
      </c>
      <c r="K67" s="49">
        <v>49656000</v>
      </c>
      <c r="L67" s="35">
        <v>273843000</v>
      </c>
      <c r="M67" s="33">
        <v>21.38</v>
      </c>
      <c r="N67" s="33">
        <v>0.03</v>
      </c>
      <c r="O67" s="33">
        <v>5.28</v>
      </c>
      <c r="P67" s="33">
        <v>0.01</v>
      </c>
      <c r="Q67" s="33">
        <v>0.01</v>
      </c>
      <c r="R67" s="49">
        <v>293147858</v>
      </c>
      <c r="S67" s="49">
        <v>13705672</v>
      </c>
      <c r="T67" s="35">
        <v>279442186</v>
      </c>
      <c r="U67" s="2">
        <v>29.21</v>
      </c>
      <c r="V67" s="23">
        <v>0.06</v>
      </c>
      <c r="W67" s="2">
        <v>68.430000000000007</v>
      </c>
      <c r="X67" s="2">
        <v>0.16</v>
      </c>
      <c r="Y67" s="2">
        <v>0.15</v>
      </c>
      <c r="Z67" s="4">
        <v>342676171</v>
      </c>
      <c r="AA67" s="4">
        <v>11727857</v>
      </c>
      <c r="AB67" s="3">
        <v>330948314</v>
      </c>
      <c r="AC67" s="15">
        <f t="shared" ref="AC67:AC83" si="13">MIN(E67,M67,U67)</f>
        <v>6.51</v>
      </c>
      <c r="AD67" s="24">
        <f t="shared" ref="AD67:AD83" si="14">MAX(F67,N67,V67)</f>
        <v>0.12</v>
      </c>
      <c r="AE67" s="15">
        <f t="shared" ref="AE67:AE83" si="15">MIN(G67,O67,W67)</f>
        <v>5.28</v>
      </c>
      <c r="AF67" s="24">
        <f t="shared" ref="AF67:AF83" si="16">MIN(H67,P67,X67)</f>
        <v>0.01</v>
      </c>
      <c r="AG67" s="24">
        <f t="shared" ref="AG67:AG83" si="17">MIN(I67,Q67,Y67)</f>
        <v>0.01</v>
      </c>
      <c r="AH67" s="65">
        <f t="shared" ref="AH67:AH83" si="18">MIN(L67,T67,AB67)</f>
        <v>273843000</v>
      </c>
    </row>
    <row r="68" spans="1:34">
      <c r="A68" s="62">
        <f t="shared" si="6"/>
        <v>66</v>
      </c>
      <c r="B68" s="1">
        <v>900552715</v>
      </c>
      <c r="C68" s="50" t="s">
        <v>38</v>
      </c>
      <c r="D68" s="2" t="s">
        <v>27</v>
      </c>
      <c r="E68" s="33">
        <v>26.58</v>
      </c>
      <c r="F68" s="33">
        <v>0.06</v>
      </c>
      <c r="G68" s="33">
        <v>10.93</v>
      </c>
      <c r="H68" s="33">
        <v>0.15</v>
      </c>
      <c r="I68" s="33">
        <v>0.14000000000000001</v>
      </c>
      <c r="J68" s="49">
        <v>922989376</v>
      </c>
      <c r="K68" s="49">
        <v>34716777</v>
      </c>
      <c r="L68" s="35">
        <v>888272599</v>
      </c>
      <c r="M68" s="33">
        <v>9.5</v>
      </c>
      <c r="N68" s="33">
        <v>0.14000000000000001</v>
      </c>
      <c r="O68" s="33">
        <v>9.68</v>
      </c>
      <c r="P68" s="33">
        <v>0.14000000000000001</v>
      </c>
      <c r="Q68" s="33">
        <v>0.12</v>
      </c>
      <c r="R68" s="49">
        <v>1260081022</v>
      </c>
      <c r="S68" s="49">
        <v>132577067</v>
      </c>
      <c r="T68" s="35">
        <v>1127503955</v>
      </c>
      <c r="U68" s="2">
        <v>4.74</v>
      </c>
      <c r="V68" s="23">
        <v>0.37</v>
      </c>
      <c r="W68" s="2">
        <v>5.88</v>
      </c>
      <c r="X68" s="2">
        <v>0.08</v>
      </c>
      <c r="Y68" s="2">
        <v>0.05</v>
      </c>
      <c r="Z68" s="4">
        <v>1826933928</v>
      </c>
      <c r="AA68" s="4">
        <v>384806649</v>
      </c>
      <c r="AB68" s="3">
        <v>1442127279</v>
      </c>
      <c r="AC68" s="15">
        <f t="shared" si="13"/>
        <v>4.74</v>
      </c>
      <c r="AD68" s="24">
        <f t="shared" si="14"/>
        <v>0.37</v>
      </c>
      <c r="AE68" s="15">
        <f t="shared" si="15"/>
        <v>5.88</v>
      </c>
      <c r="AF68" s="24">
        <f t="shared" si="16"/>
        <v>0.08</v>
      </c>
      <c r="AG68" s="24">
        <f t="shared" si="17"/>
        <v>0.05</v>
      </c>
      <c r="AH68" s="65">
        <f t="shared" si="18"/>
        <v>888272599</v>
      </c>
    </row>
    <row r="69" spans="1:34">
      <c r="A69" s="62">
        <f t="shared" ref="A69:A83" si="19">A68+1</f>
        <v>67</v>
      </c>
      <c r="B69" s="1">
        <v>900709887</v>
      </c>
      <c r="C69" s="50" t="s">
        <v>91</v>
      </c>
      <c r="D69" s="2" t="s">
        <v>18</v>
      </c>
      <c r="E69" s="33">
        <v>3.57</v>
      </c>
      <c r="F69" s="33">
        <v>0.27</v>
      </c>
      <c r="G69" s="33">
        <v>81.459999999999994</v>
      </c>
      <c r="H69" s="33">
        <v>0.63</v>
      </c>
      <c r="I69" s="33">
        <v>0.45</v>
      </c>
      <c r="J69" s="49">
        <v>1392359177</v>
      </c>
      <c r="K69" s="49">
        <v>389257328</v>
      </c>
      <c r="L69" s="35">
        <v>1003101849</v>
      </c>
      <c r="M69" s="33">
        <v>5.1100000000000003</v>
      </c>
      <c r="N69" s="33">
        <v>0.47</v>
      </c>
      <c r="O69" s="33">
        <v>27.16</v>
      </c>
      <c r="P69" s="33">
        <v>0.28000000000000003</v>
      </c>
      <c r="Q69" s="33">
        <v>0.15</v>
      </c>
      <c r="R69" s="49">
        <v>3002387796</v>
      </c>
      <c r="S69" s="49">
        <v>587294227</v>
      </c>
      <c r="T69" s="35">
        <v>2415093569</v>
      </c>
      <c r="U69" s="2">
        <v>2.99</v>
      </c>
      <c r="V69" s="23">
        <v>0.36</v>
      </c>
      <c r="W69" s="2"/>
      <c r="X69" s="2"/>
      <c r="Y69" s="2"/>
      <c r="Z69" s="4">
        <v>2103854725</v>
      </c>
      <c r="AA69" s="4">
        <v>703168020</v>
      </c>
      <c r="AB69" s="3">
        <v>1400686705</v>
      </c>
      <c r="AC69" s="15">
        <f t="shared" si="13"/>
        <v>2.99</v>
      </c>
      <c r="AD69" s="24">
        <f t="shared" si="14"/>
        <v>0.47</v>
      </c>
      <c r="AE69" s="15">
        <f t="shared" si="15"/>
        <v>27.16</v>
      </c>
      <c r="AF69" s="24">
        <f t="shared" si="16"/>
        <v>0.28000000000000003</v>
      </c>
      <c r="AG69" s="24">
        <f t="shared" si="17"/>
        <v>0.15</v>
      </c>
      <c r="AH69" s="65">
        <f t="shared" si="18"/>
        <v>1003101849</v>
      </c>
    </row>
    <row r="70" spans="1:34">
      <c r="A70" s="62">
        <f t="shared" si="19"/>
        <v>68</v>
      </c>
      <c r="B70" s="1">
        <v>900718731</v>
      </c>
      <c r="C70" s="50" t="s">
        <v>92</v>
      </c>
      <c r="D70" s="2" t="s">
        <v>27</v>
      </c>
      <c r="E70" s="33">
        <v>18.3</v>
      </c>
      <c r="F70" s="33">
        <v>0.04</v>
      </c>
      <c r="G70" s="33">
        <v>0</v>
      </c>
      <c r="H70" s="33">
        <v>0.16</v>
      </c>
      <c r="I70" s="33">
        <v>0.15</v>
      </c>
      <c r="J70" s="49">
        <v>162079979</v>
      </c>
      <c r="K70" s="49">
        <v>8855795</v>
      </c>
      <c r="L70" s="35">
        <v>153224184</v>
      </c>
      <c r="M70" s="33">
        <v>20.5</v>
      </c>
      <c r="N70" s="33">
        <v>0.03</v>
      </c>
      <c r="O70" s="33">
        <v>0</v>
      </c>
      <c r="P70" s="33">
        <v>0.12</v>
      </c>
      <c r="Q70" s="33">
        <v>0.12</v>
      </c>
      <c r="R70" s="49">
        <v>197723486</v>
      </c>
      <c r="S70" s="49">
        <v>9644521</v>
      </c>
      <c r="T70" s="35">
        <v>188078965</v>
      </c>
      <c r="U70" s="2">
        <v>25.48</v>
      </c>
      <c r="V70" s="23">
        <v>2.9999999999999997E-4</v>
      </c>
      <c r="W70" s="2">
        <v>0</v>
      </c>
      <c r="X70" s="2">
        <v>0.09</v>
      </c>
      <c r="Y70" s="2">
        <v>0.09</v>
      </c>
      <c r="Z70" s="4">
        <v>225673185</v>
      </c>
      <c r="AA70" s="4">
        <v>8855795</v>
      </c>
      <c r="AB70" s="3">
        <v>216817390</v>
      </c>
      <c r="AC70" s="15">
        <f t="shared" si="13"/>
        <v>18.3</v>
      </c>
      <c r="AD70" s="24">
        <f t="shared" si="14"/>
        <v>0.04</v>
      </c>
      <c r="AE70" s="15">
        <f t="shared" si="15"/>
        <v>0</v>
      </c>
      <c r="AF70" s="24">
        <f t="shared" si="16"/>
        <v>0.09</v>
      </c>
      <c r="AG70" s="24">
        <f t="shared" si="17"/>
        <v>0.09</v>
      </c>
      <c r="AH70" s="65">
        <f t="shared" si="18"/>
        <v>153224184</v>
      </c>
    </row>
    <row r="71" spans="1:34">
      <c r="A71" s="62">
        <f t="shared" si="19"/>
        <v>69</v>
      </c>
      <c r="B71" s="1">
        <v>900758638</v>
      </c>
      <c r="C71" s="50" t="s">
        <v>93</v>
      </c>
      <c r="D71" s="2" t="s">
        <v>27</v>
      </c>
      <c r="E71" s="33">
        <v>7.76</v>
      </c>
      <c r="F71" s="33">
        <v>0.2</v>
      </c>
      <c r="G71" s="33">
        <v>7.35</v>
      </c>
      <c r="H71" s="33">
        <v>0.14000000000000001</v>
      </c>
      <c r="I71" s="33">
        <v>0.11</v>
      </c>
      <c r="J71" s="49">
        <v>314775901</v>
      </c>
      <c r="K71" s="49">
        <v>40549169</v>
      </c>
      <c r="L71" s="35">
        <v>274226732</v>
      </c>
      <c r="M71" s="33">
        <v>8</v>
      </c>
      <c r="N71" s="33">
        <v>0.08</v>
      </c>
      <c r="O71" s="33">
        <v>0</v>
      </c>
      <c r="P71" s="33">
        <v>0.06</v>
      </c>
      <c r="Q71" s="33">
        <v>0.05</v>
      </c>
      <c r="R71" s="49">
        <v>276457412</v>
      </c>
      <c r="S71" s="49">
        <v>34517987</v>
      </c>
      <c r="T71" s="35">
        <v>241939425</v>
      </c>
      <c r="U71" s="2">
        <v>11.65</v>
      </c>
      <c r="V71" s="23">
        <v>0.06</v>
      </c>
      <c r="W71" s="2">
        <v>0</v>
      </c>
      <c r="X71" s="2">
        <v>7.0000000000000007E-2</v>
      </c>
      <c r="Y71" s="2">
        <v>7.0000000000000007E-2</v>
      </c>
      <c r="Z71" s="4">
        <v>310612376</v>
      </c>
      <c r="AA71" s="4">
        <v>26649406</v>
      </c>
      <c r="AB71" s="3">
        <v>283962970</v>
      </c>
      <c r="AC71" s="15">
        <f t="shared" si="13"/>
        <v>7.76</v>
      </c>
      <c r="AD71" s="24">
        <f t="shared" si="14"/>
        <v>0.2</v>
      </c>
      <c r="AE71" s="15">
        <f t="shared" si="15"/>
        <v>0</v>
      </c>
      <c r="AF71" s="24">
        <f t="shared" si="16"/>
        <v>0.06</v>
      </c>
      <c r="AG71" s="24">
        <f t="shared" si="17"/>
        <v>0.05</v>
      </c>
      <c r="AH71" s="65">
        <f t="shared" si="18"/>
        <v>241939425</v>
      </c>
    </row>
    <row r="72" spans="1:34">
      <c r="A72" s="62">
        <f t="shared" si="19"/>
        <v>70</v>
      </c>
      <c r="B72" s="1">
        <v>900764350</v>
      </c>
      <c r="C72" s="50" t="s">
        <v>94</v>
      </c>
      <c r="D72" s="2" t="s">
        <v>21</v>
      </c>
      <c r="E72" s="33">
        <v>7.05</v>
      </c>
      <c r="F72" s="33">
        <v>0.21</v>
      </c>
      <c r="G72" s="33"/>
      <c r="H72" s="33">
        <v>0.98</v>
      </c>
      <c r="I72" s="33">
        <v>0.76</v>
      </c>
      <c r="J72" s="49">
        <v>6549463639</v>
      </c>
      <c r="K72" s="49">
        <v>927701029</v>
      </c>
      <c r="L72" s="35">
        <v>5621762610</v>
      </c>
      <c r="M72" s="33">
        <v>11.84</v>
      </c>
      <c r="N72" s="33">
        <v>0.09</v>
      </c>
      <c r="O72" s="33"/>
      <c r="P72" s="33">
        <v>0.65</v>
      </c>
      <c r="Q72" s="33">
        <v>0.59</v>
      </c>
      <c r="R72" s="49">
        <v>10666017472</v>
      </c>
      <c r="S72" s="49">
        <v>900731891</v>
      </c>
      <c r="T72" s="35">
        <v>9765285581</v>
      </c>
      <c r="U72" s="2">
        <v>11.95</v>
      </c>
      <c r="V72" s="23">
        <v>0.08</v>
      </c>
      <c r="W72" s="2"/>
      <c r="X72" s="2">
        <v>0.36</v>
      </c>
      <c r="Y72" s="2">
        <v>0.32</v>
      </c>
      <c r="Z72" s="4">
        <v>14888090987</v>
      </c>
      <c r="AA72" s="4">
        <v>1245393247</v>
      </c>
      <c r="AB72" s="3">
        <v>13642697740</v>
      </c>
      <c r="AC72" s="15">
        <f t="shared" si="13"/>
        <v>7.05</v>
      </c>
      <c r="AD72" s="24">
        <f t="shared" si="14"/>
        <v>0.21</v>
      </c>
      <c r="AE72" s="15">
        <f t="shared" si="15"/>
        <v>0</v>
      </c>
      <c r="AF72" s="24">
        <f t="shared" si="16"/>
        <v>0.36</v>
      </c>
      <c r="AG72" s="24">
        <f t="shared" si="17"/>
        <v>0.32</v>
      </c>
      <c r="AH72" s="65">
        <f t="shared" si="18"/>
        <v>5621762610</v>
      </c>
    </row>
    <row r="73" spans="1:34">
      <c r="A73" s="62">
        <f t="shared" si="19"/>
        <v>71</v>
      </c>
      <c r="B73" s="1">
        <v>900782536</v>
      </c>
      <c r="C73" s="50" t="s">
        <v>95</v>
      </c>
      <c r="D73" s="2" t="s">
        <v>27</v>
      </c>
      <c r="E73" s="33">
        <v>5.8</v>
      </c>
      <c r="F73" s="33">
        <v>0.18</v>
      </c>
      <c r="G73" s="33">
        <v>14.44</v>
      </c>
      <c r="H73" s="33">
        <v>0.16</v>
      </c>
      <c r="I73" s="33">
        <v>0.13</v>
      </c>
      <c r="J73" s="49">
        <v>2509765307</v>
      </c>
      <c r="K73" s="49">
        <v>432141185</v>
      </c>
      <c r="L73" s="35">
        <v>2077624122</v>
      </c>
      <c r="M73" s="33">
        <v>4.49</v>
      </c>
      <c r="N73" s="33">
        <v>0.24</v>
      </c>
      <c r="O73" s="33"/>
      <c r="P73" s="33">
        <v>0.3</v>
      </c>
      <c r="Q73" s="33">
        <v>0.23</v>
      </c>
      <c r="R73" s="49">
        <v>3608255756</v>
      </c>
      <c r="S73" s="49">
        <v>803150927</v>
      </c>
      <c r="T73" s="35">
        <v>2805104829</v>
      </c>
      <c r="U73" s="2">
        <v>5.75</v>
      </c>
      <c r="V73" s="23">
        <v>0.23</v>
      </c>
      <c r="W73" s="2">
        <v>19.52</v>
      </c>
      <c r="X73" s="2">
        <v>0.22</v>
      </c>
      <c r="Y73" s="2">
        <v>0.17</v>
      </c>
      <c r="Z73" s="4">
        <v>4222482336</v>
      </c>
      <c r="AA73" s="4">
        <v>734175420</v>
      </c>
      <c r="AB73" s="3">
        <v>3488306916</v>
      </c>
      <c r="AC73" s="15">
        <f t="shared" si="13"/>
        <v>4.49</v>
      </c>
      <c r="AD73" s="24">
        <f t="shared" si="14"/>
        <v>0.24</v>
      </c>
      <c r="AE73" s="15">
        <f t="shared" si="15"/>
        <v>14.44</v>
      </c>
      <c r="AF73" s="24">
        <f t="shared" si="16"/>
        <v>0.16</v>
      </c>
      <c r="AG73" s="24">
        <f t="shared" si="17"/>
        <v>0.13</v>
      </c>
      <c r="AH73" s="65">
        <f t="shared" si="18"/>
        <v>2077624122</v>
      </c>
    </row>
    <row r="74" spans="1:34">
      <c r="A74" s="62">
        <f t="shared" si="19"/>
        <v>72</v>
      </c>
      <c r="B74" s="1">
        <v>900796786</v>
      </c>
      <c r="C74" s="50" t="s">
        <v>96</v>
      </c>
      <c r="D74" s="2" t="s">
        <v>27</v>
      </c>
      <c r="E74" s="33">
        <v>2.2000000000000002</v>
      </c>
      <c r="F74" s="33">
        <v>0.43</v>
      </c>
      <c r="G74" s="33">
        <v>3.54</v>
      </c>
      <c r="H74" s="33">
        <v>0.19</v>
      </c>
      <c r="I74" s="33">
        <v>0.11</v>
      </c>
      <c r="J74" s="49">
        <v>213088290</v>
      </c>
      <c r="K74" s="49">
        <v>96736443</v>
      </c>
      <c r="L74" s="35">
        <v>116351847</v>
      </c>
      <c r="M74" s="33">
        <v>2.75</v>
      </c>
      <c r="N74" s="33">
        <v>0.46</v>
      </c>
      <c r="O74" s="33">
        <v>1.66</v>
      </c>
      <c r="P74" s="33">
        <v>0.05</v>
      </c>
      <c r="Q74" s="33">
        <v>0.02</v>
      </c>
      <c r="R74" s="49">
        <v>270995608</v>
      </c>
      <c r="S74" s="49">
        <v>98357695</v>
      </c>
      <c r="T74" s="35">
        <v>172637913</v>
      </c>
      <c r="U74" s="2">
        <v>4.51</v>
      </c>
      <c r="V74" s="23">
        <v>0.33</v>
      </c>
      <c r="W74" s="2">
        <v>7.46</v>
      </c>
      <c r="X74" s="2">
        <v>0.28999999999999998</v>
      </c>
      <c r="Y74" s="2">
        <v>0.19</v>
      </c>
      <c r="Z74" s="4">
        <v>287258298</v>
      </c>
      <c r="AA74" s="4">
        <v>63653381</v>
      </c>
      <c r="AB74" s="3">
        <v>223604917</v>
      </c>
      <c r="AC74" s="15">
        <f t="shared" si="13"/>
        <v>2.2000000000000002</v>
      </c>
      <c r="AD74" s="24">
        <f t="shared" si="14"/>
        <v>0.46</v>
      </c>
      <c r="AE74" s="15">
        <f t="shared" si="15"/>
        <v>1.66</v>
      </c>
      <c r="AF74" s="24">
        <f t="shared" si="16"/>
        <v>0.05</v>
      </c>
      <c r="AG74" s="24">
        <f t="shared" si="17"/>
        <v>0.02</v>
      </c>
      <c r="AH74" s="65">
        <f t="shared" si="18"/>
        <v>116351847</v>
      </c>
    </row>
    <row r="75" spans="1:34">
      <c r="A75" s="62">
        <f t="shared" si="19"/>
        <v>73</v>
      </c>
      <c r="B75" s="1">
        <v>900810120</v>
      </c>
      <c r="C75" s="50" t="s">
        <v>97</v>
      </c>
      <c r="D75" s="2" t="s">
        <v>27</v>
      </c>
      <c r="E75" s="33">
        <v>1.62</v>
      </c>
      <c r="F75" s="33">
        <v>0.42</v>
      </c>
      <c r="G75" s="33">
        <v>0</v>
      </c>
      <c r="H75" s="33">
        <v>0.42</v>
      </c>
      <c r="I75" s="33">
        <v>0.27</v>
      </c>
      <c r="J75" s="49">
        <v>182604862</v>
      </c>
      <c r="K75" s="49">
        <v>112321568</v>
      </c>
      <c r="L75" s="35">
        <v>70283294</v>
      </c>
      <c r="M75" s="33">
        <v>7.78</v>
      </c>
      <c r="N75" s="33">
        <v>0.35</v>
      </c>
      <c r="O75" s="33">
        <v>0</v>
      </c>
      <c r="P75" s="33">
        <v>0.08</v>
      </c>
      <c r="Q75" s="33">
        <v>0.05</v>
      </c>
      <c r="R75" s="49">
        <v>158802120</v>
      </c>
      <c r="S75" s="49">
        <v>20396186</v>
      </c>
      <c r="T75" s="35">
        <v>138405934</v>
      </c>
      <c r="U75" s="2">
        <v>5</v>
      </c>
      <c r="V75" s="23">
        <v>0.3</v>
      </c>
      <c r="W75" s="2">
        <v>1232.71</v>
      </c>
      <c r="X75" s="2">
        <v>0.26</v>
      </c>
      <c r="Y75" s="2">
        <v>0.18</v>
      </c>
      <c r="Z75" s="4">
        <v>166243742</v>
      </c>
      <c r="AA75" s="4">
        <v>33235057</v>
      </c>
      <c r="AB75" s="3">
        <v>133008685</v>
      </c>
      <c r="AC75" s="15">
        <f t="shared" si="13"/>
        <v>1.62</v>
      </c>
      <c r="AD75" s="24">
        <f t="shared" si="14"/>
        <v>0.42</v>
      </c>
      <c r="AE75" s="15">
        <f t="shared" si="15"/>
        <v>0</v>
      </c>
      <c r="AF75" s="24">
        <f t="shared" si="16"/>
        <v>0.08</v>
      </c>
      <c r="AG75" s="24">
        <f t="shared" si="17"/>
        <v>0.05</v>
      </c>
      <c r="AH75" s="65">
        <f t="shared" si="18"/>
        <v>70283294</v>
      </c>
    </row>
    <row r="76" spans="1:34">
      <c r="A76" s="62">
        <f t="shared" si="19"/>
        <v>74</v>
      </c>
      <c r="B76" s="1">
        <v>900843188</v>
      </c>
      <c r="C76" s="50" t="s">
        <v>98</v>
      </c>
      <c r="D76" s="2" t="s">
        <v>27</v>
      </c>
      <c r="E76" s="33">
        <v>2.76</v>
      </c>
      <c r="F76" s="33">
        <v>0.51</v>
      </c>
      <c r="G76" s="33">
        <v>34.78</v>
      </c>
      <c r="H76" s="33">
        <v>0.77</v>
      </c>
      <c r="I76" s="33">
        <v>0.37</v>
      </c>
      <c r="J76" s="49">
        <v>311439184</v>
      </c>
      <c r="K76" s="49">
        <v>170471011</v>
      </c>
      <c r="L76" s="35">
        <v>140968173</v>
      </c>
      <c r="M76" s="33">
        <v>9.1</v>
      </c>
      <c r="N76" s="33">
        <v>0.38</v>
      </c>
      <c r="O76" s="33">
        <v>22.01</v>
      </c>
      <c r="P76" s="33">
        <v>0.64</v>
      </c>
      <c r="Q76" s="33">
        <v>0.4</v>
      </c>
      <c r="R76" s="49">
        <v>143314889</v>
      </c>
      <c r="S76" s="49">
        <v>15733000</v>
      </c>
      <c r="T76" s="35">
        <v>127581889</v>
      </c>
      <c r="U76" s="2">
        <v>7.36</v>
      </c>
      <c r="V76" s="23">
        <v>0.38</v>
      </c>
      <c r="W76" s="2">
        <v>54.98</v>
      </c>
      <c r="X76" s="2">
        <v>0.83</v>
      </c>
      <c r="Y76" s="2">
        <v>0.51</v>
      </c>
      <c r="Z76" s="4">
        <v>296850960</v>
      </c>
      <c r="AA76" s="4">
        <v>40299075</v>
      </c>
      <c r="AB76" s="3">
        <v>256551885</v>
      </c>
      <c r="AC76" s="15">
        <f t="shared" si="13"/>
        <v>2.76</v>
      </c>
      <c r="AD76" s="24">
        <f t="shared" si="14"/>
        <v>0.51</v>
      </c>
      <c r="AE76" s="15">
        <f t="shared" si="15"/>
        <v>22.01</v>
      </c>
      <c r="AF76" s="24">
        <f t="shared" si="16"/>
        <v>0.64</v>
      </c>
      <c r="AG76" s="24">
        <f t="shared" si="17"/>
        <v>0.37</v>
      </c>
      <c r="AH76" s="65">
        <f t="shared" si="18"/>
        <v>127581889</v>
      </c>
    </row>
    <row r="77" spans="1:34">
      <c r="A77" s="62">
        <f t="shared" si="19"/>
        <v>75</v>
      </c>
      <c r="B77" s="1">
        <v>900937079</v>
      </c>
      <c r="C77" s="50" t="s">
        <v>99</v>
      </c>
      <c r="D77" s="2" t="s">
        <v>27</v>
      </c>
      <c r="E77" s="33">
        <v>6.57</v>
      </c>
      <c r="F77" s="33">
        <v>0.25</v>
      </c>
      <c r="G77" s="33">
        <v>19.8</v>
      </c>
      <c r="H77" s="33">
        <v>0.3</v>
      </c>
      <c r="I77" s="33">
        <v>0.22</v>
      </c>
      <c r="J77" s="49">
        <v>212447000</v>
      </c>
      <c r="K77" s="49">
        <v>32300000</v>
      </c>
      <c r="L77" s="35">
        <v>180147000</v>
      </c>
      <c r="M77" s="33">
        <v>9.25</v>
      </c>
      <c r="N77" s="33">
        <v>0.21</v>
      </c>
      <c r="O77" s="33">
        <v>0</v>
      </c>
      <c r="P77" s="33">
        <v>0.11</v>
      </c>
      <c r="Q77" s="33">
        <v>0.09</v>
      </c>
      <c r="R77" s="49">
        <v>217875254</v>
      </c>
      <c r="S77" s="49">
        <v>23541125</v>
      </c>
      <c r="T77" s="35">
        <v>194334129</v>
      </c>
      <c r="U77" s="2">
        <v>9.61</v>
      </c>
      <c r="V77" s="23">
        <v>0.21</v>
      </c>
      <c r="W77" s="2">
        <v>0</v>
      </c>
      <c r="X77" s="2">
        <v>0.14000000000000001</v>
      </c>
      <c r="Y77" s="2">
        <v>0.11</v>
      </c>
      <c r="Z77" s="4">
        <v>242369532</v>
      </c>
      <c r="AA77" s="4">
        <v>25199022</v>
      </c>
      <c r="AB77" s="3">
        <v>217170510</v>
      </c>
      <c r="AC77" s="15">
        <f t="shared" si="13"/>
        <v>6.57</v>
      </c>
      <c r="AD77" s="24">
        <f t="shared" si="14"/>
        <v>0.25</v>
      </c>
      <c r="AE77" s="15">
        <f t="shared" si="15"/>
        <v>0</v>
      </c>
      <c r="AF77" s="24">
        <f t="shared" si="16"/>
        <v>0.11</v>
      </c>
      <c r="AG77" s="24">
        <f t="shared" si="17"/>
        <v>0.09</v>
      </c>
      <c r="AH77" s="65">
        <f t="shared" si="18"/>
        <v>180147000</v>
      </c>
    </row>
    <row r="78" spans="1:34">
      <c r="A78" s="62">
        <f t="shared" si="19"/>
        <v>76</v>
      </c>
      <c r="B78" s="1">
        <v>901096303</v>
      </c>
      <c r="C78" s="50" t="s">
        <v>100</v>
      </c>
      <c r="D78" s="2" t="s">
        <v>27</v>
      </c>
      <c r="E78" s="33">
        <v>1.33</v>
      </c>
      <c r="F78" s="33">
        <v>0.65</v>
      </c>
      <c r="G78" s="33">
        <v>0</v>
      </c>
      <c r="H78" s="33">
        <v>0.51</v>
      </c>
      <c r="I78" s="33">
        <v>0.17</v>
      </c>
      <c r="J78" s="49">
        <v>451918410</v>
      </c>
      <c r="K78" s="49">
        <v>339420383</v>
      </c>
      <c r="L78" s="35">
        <v>112498027</v>
      </c>
      <c r="M78" s="33">
        <v>2.23</v>
      </c>
      <c r="N78" s="33">
        <v>0.38</v>
      </c>
      <c r="O78" s="33">
        <v>0</v>
      </c>
      <c r="P78" s="33">
        <v>0.55000000000000004</v>
      </c>
      <c r="Q78" s="33">
        <v>0.34</v>
      </c>
      <c r="R78" s="49">
        <v>389260919</v>
      </c>
      <c r="S78" s="49">
        <v>174095834</v>
      </c>
      <c r="T78" s="35">
        <v>215165085</v>
      </c>
      <c r="U78" s="2">
        <v>3.65</v>
      </c>
      <c r="V78" s="23">
        <v>0.21</v>
      </c>
      <c r="W78" s="2">
        <v>0</v>
      </c>
      <c r="X78" s="2">
        <v>0.37</v>
      </c>
      <c r="Y78" s="2">
        <v>0.28999999999999998</v>
      </c>
      <c r="Z78" s="4">
        <v>392456632</v>
      </c>
      <c r="AA78" s="4">
        <v>107251938</v>
      </c>
      <c r="AB78" s="3">
        <v>285204694</v>
      </c>
      <c r="AC78" s="15">
        <f t="shared" si="13"/>
        <v>1.33</v>
      </c>
      <c r="AD78" s="24">
        <f t="shared" si="14"/>
        <v>0.65</v>
      </c>
      <c r="AE78" s="15">
        <f t="shared" si="15"/>
        <v>0</v>
      </c>
      <c r="AF78" s="24">
        <f t="shared" si="16"/>
        <v>0.37</v>
      </c>
      <c r="AG78" s="24">
        <f t="shared" si="17"/>
        <v>0.17</v>
      </c>
      <c r="AH78" s="65">
        <f t="shared" si="18"/>
        <v>112498027</v>
      </c>
    </row>
    <row r="79" spans="1:34">
      <c r="A79" s="62">
        <f t="shared" si="19"/>
        <v>77</v>
      </c>
      <c r="B79" s="1">
        <v>901132402</v>
      </c>
      <c r="C79" s="50" t="s">
        <v>101</v>
      </c>
      <c r="D79" s="2" t="s">
        <v>27</v>
      </c>
      <c r="E79" s="33" t="s">
        <v>102</v>
      </c>
      <c r="F79" s="33">
        <v>0.25</v>
      </c>
      <c r="G79" s="33">
        <v>59.78</v>
      </c>
      <c r="H79" s="33">
        <v>0.13</v>
      </c>
      <c r="I79" s="33">
        <v>0.1</v>
      </c>
      <c r="J79" s="49">
        <v>346626002</v>
      </c>
      <c r="K79" s="49">
        <v>5026909</v>
      </c>
      <c r="L79" s="35">
        <v>341599093</v>
      </c>
      <c r="M79" s="33">
        <v>3.25</v>
      </c>
      <c r="N79" s="33">
        <v>0.33</v>
      </c>
      <c r="O79" s="33">
        <v>98.96</v>
      </c>
      <c r="P79" s="33">
        <v>0.7</v>
      </c>
      <c r="Q79" s="33">
        <v>0.47</v>
      </c>
      <c r="R79" s="49">
        <v>749008344</v>
      </c>
      <c r="S79" s="49">
        <v>230461946</v>
      </c>
      <c r="T79" s="35">
        <v>518546398</v>
      </c>
      <c r="U79" s="2">
        <v>2.19</v>
      </c>
      <c r="V79" s="23">
        <v>0.49</v>
      </c>
      <c r="W79" s="2">
        <v>0</v>
      </c>
      <c r="X79" s="2">
        <v>0.06</v>
      </c>
      <c r="Y79" s="2">
        <v>0.03</v>
      </c>
      <c r="Z79" s="4">
        <v>1025186038</v>
      </c>
      <c r="AA79" s="4">
        <v>467967686</v>
      </c>
      <c r="AB79" s="3">
        <v>557218352</v>
      </c>
      <c r="AC79" s="15">
        <f t="shared" si="13"/>
        <v>2.19</v>
      </c>
      <c r="AD79" s="24">
        <f t="shared" si="14"/>
        <v>0.49</v>
      </c>
      <c r="AE79" s="15">
        <f t="shared" si="15"/>
        <v>0</v>
      </c>
      <c r="AF79" s="24">
        <f t="shared" si="16"/>
        <v>0.06</v>
      </c>
      <c r="AG79" s="24">
        <f t="shared" si="17"/>
        <v>0.03</v>
      </c>
      <c r="AH79" s="65">
        <f t="shared" si="18"/>
        <v>341599093</v>
      </c>
    </row>
    <row r="80" spans="1:34">
      <c r="A80" s="62">
        <f t="shared" si="19"/>
        <v>78</v>
      </c>
      <c r="B80" s="1">
        <v>901186219</v>
      </c>
      <c r="C80" s="50" t="s">
        <v>103</v>
      </c>
      <c r="D80" s="2" t="s">
        <v>27</v>
      </c>
      <c r="E80" s="33">
        <v>10.029999999999999</v>
      </c>
      <c r="F80" s="33">
        <v>0.12</v>
      </c>
      <c r="G80" s="33">
        <v>0</v>
      </c>
      <c r="H80" s="33">
        <v>0.48</v>
      </c>
      <c r="I80" s="33">
        <v>0.42</v>
      </c>
      <c r="J80" s="49">
        <v>100351000</v>
      </c>
      <c r="K80" s="49">
        <v>10000000</v>
      </c>
      <c r="L80" s="35">
        <v>90351000</v>
      </c>
      <c r="M80" s="33">
        <v>7.05</v>
      </c>
      <c r="N80" s="33">
        <v>0.13</v>
      </c>
      <c r="O80" s="33">
        <v>0</v>
      </c>
      <c r="P80" s="33">
        <v>0.27</v>
      </c>
      <c r="Q80" s="33">
        <v>0.23</v>
      </c>
      <c r="R80" s="49">
        <v>126979378</v>
      </c>
      <c r="S80" s="49">
        <v>17988002</v>
      </c>
      <c r="T80" s="35">
        <v>108991376</v>
      </c>
      <c r="U80" s="2">
        <v>9.8800000000000008</v>
      </c>
      <c r="V80" s="23">
        <v>0.09</v>
      </c>
      <c r="W80" s="2">
        <v>0</v>
      </c>
      <c r="X80" s="2">
        <v>0.21</v>
      </c>
      <c r="Y80" s="2">
        <v>0.19</v>
      </c>
      <c r="Z80" s="4">
        <v>168116000</v>
      </c>
      <c r="AA80" s="4">
        <v>17000000</v>
      </c>
      <c r="AB80" s="3">
        <v>151116000</v>
      </c>
      <c r="AC80" s="15">
        <f t="shared" si="13"/>
        <v>7.05</v>
      </c>
      <c r="AD80" s="24">
        <f t="shared" si="14"/>
        <v>0.13</v>
      </c>
      <c r="AE80" s="15">
        <f t="shared" si="15"/>
        <v>0</v>
      </c>
      <c r="AF80" s="24">
        <f t="shared" si="16"/>
        <v>0.21</v>
      </c>
      <c r="AG80" s="24">
        <f t="shared" si="17"/>
        <v>0.19</v>
      </c>
      <c r="AH80" s="65">
        <f t="shared" si="18"/>
        <v>90351000</v>
      </c>
    </row>
    <row r="81" spans="1:37">
      <c r="A81" s="62">
        <f t="shared" si="19"/>
        <v>79</v>
      </c>
      <c r="B81" s="1">
        <v>901233617</v>
      </c>
      <c r="C81" s="50" t="s">
        <v>104</v>
      </c>
      <c r="D81" s="2" t="s">
        <v>27</v>
      </c>
      <c r="E81" s="33">
        <v>23.84</v>
      </c>
      <c r="F81" s="33">
        <v>0.18</v>
      </c>
      <c r="G81" s="33">
        <v>0</v>
      </c>
      <c r="H81" s="33">
        <v>0.25</v>
      </c>
      <c r="I81" s="33">
        <v>0.2</v>
      </c>
      <c r="J81" s="49">
        <v>453861700</v>
      </c>
      <c r="K81" s="49">
        <v>19032600</v>
      </c>
      <c r="L81" s="35">
        <v>434829100</v>
      </c>
      <c r="M81" s="33">
        <v>24.57</v>
      </c>
      <c r="N81" s="33">
        <v>0.03</v>
      </c>
      <c r="O81" s="33">
        <v>0</v>
      </c>
      <c r="P81" s="33">
        <v>0.27</v>
      </c>
      <c r="Q81" s="33">
        <v>0.26</v>
      </c>
      <c r="R81" s="49">
        <v>546377020</v>
      </c>
      <c r="S81" s="49">
        <v>22235620</v>
      </c>
      <c r="T81" s="35">
        <v>524141400</v>
      </c>
      <c r="U81" s="2">
        <v>24.3</v>
      </c>
      <c r="V81" s="23">
        <v>0.03</v>
      </c>
      <c r="W81" s="2">
        <v>0</v>
      </c>
      <c r="X81" s="2">
        <v>0.02</v>
      </c>
      <c r="Y81" s="2">
        <v>0.02</v>
      </c>
      <c r="Z81" s="4">
        <v>445684000</v>
      </c>
      <c r="AA81" s="4">
        <v>18335780</v>
      </c>
      <c r="AB81" s="3">
        <v>427348220</v>
      </c>
      <c r="AC81" s="15">
        <f t="shared" si="13"/>
        <v>23.84</v>
      </c>
      <c r="AD81" s="24">
        <f t="shared" si="14"/>
        <v>0.18</v>
      </c>
      <c r="AE81" s="15">
        <f t="shared" si="15"/>
        <v>0</v>
      </c>
      <c r="AF81" s="24">
        <f t="shared" si="16"/>
        <v>0.02</v>
      </c>
      <c r="AG81" s="24">
        <f t="shared" si="17"/>
        <v>0.02</v>
      </c>
      <c r="AH81" s="65">
        <f t="shared" si="18"/>
        <v>427348220</v>
      </c>
    </row>
    <row r="82" spans="1:37">
      <c r="A82" s="62">
        <f t="shared" si="19"/>
        <v>80</v>
      </c>
      <c r="B82" s="1">
        <v>901251958</v>
      </c>
      <c r="C82" s="50" t="s">
        <v>105</v>
      </c>
      <c r="D82" s="2" t="s">
        <v>18</v>
      </c>
      <c r="E82" s="33">
        <v>7.15</v>
      </c>
      <c r="F82" s="33">
        <v>0.13</v>
      </c>
      <c r="G82" s="33">
        <v>0</v>
      </c>
      <c r="H82" s="33">
        <v>0.26</v>
      </c>
      <c r="I82" s="33">
        <v>0.23</v>
      </c>
      <c r="J82" s="49">
        <v>1413888476</v>
      </c>
      <c r="K82" s="49">
        <v>197581852</v>
      </c>
      <c r="L82" s="35">
        <v>1216306624</v>
      </c>
      <c r="M82" s="33">
        <v>3.61</v>
      </c>
      <c r="N82" s="33">
        <v>0.27</v>
      </c>
      <c r="O82" s="33">
        <v>0</v>
      </c>
      <c r="P82" s="33">
        <v>0.24</v>
      </c>
      <c r="Q82" s="33">
        <v>0.18</v>
      </c>
      <c r="R82" s="49">
        <v>2099981531</v>
      </c>
      <c r="S82" s="49">
        <v>580376154</v>
      </c>
      <c r="T82" s="35">
        <v>1519605377</v>
      </c>
      <c r="U82" s="2">
        <v>4.05</v>
      </c>
      <c r="V82" s="23">
        <v>0.47</v>
      </c>
      <c r="W82" s="2">
        <v>0</v>
      </c>
      <c r="X82" s="2">
        <v>0.24</v>
      </c>
      <c r="Y82" s="2">
        <v>0.12</v>
      </c>
      <c r="Z82" s="4">
        <v>2578693535</v>
      </c>
      <c r="AA82" s="4">
        <v>635669656</v>
      </c>
      <c r="AB82" s="3">
        <v>1943023879</v>
      </c>
      <c r="AC82" s="15">
        <f t="shared" si="13"/>
        <v>3.61</v>
      </c>
      <c r="AD82" s="24">
        <f t="shared" si="14"/>
        <v>0.47</v>
      </c>
      <c r="AE82" s="15">
        <f t="shared" si="15"/>
        <v>0</v>
      </c>
      <c r="AF82" s="24">
        <f t="shared" si="16"/>
        <v>0.24</v>
      </c>
      <c r="AG82" s="24">
        <f t="shared" si="17"/>
        <v>0.12</v>
      </c>
      <c r="AH82" s="65">
        <f t="shared" si="18"/>
        <v>1216306624</v>
      </c>
    </row>
    <row r="83" spans="1:37" ht="15.75" thickBot="1">
      <c r="A83" s="62">
        <f t="shared" si="19"/>
        <v>81</v>
      </c>
      <c r="B83" s="1">
        <v>901352122</v>
      </c>
      <c r="C83" s="50" t="s">
        <v>106</v>
      </c>
      <c r="D83" s="2" t="s">
        <v>27</v>
      </c>
      <c r="E83" s="33"/>
      <c r="F83" s="33"/>
      <c r="G83" s="33"/>
      <c r="H83" s="33"/>
      <c r="I83" s="33"/>
      <c r="J83" s="49"/>
      <c r="K83" s="49"/>
      <c r="L83" s="35"/>
      <c r="M83" s="33">
        <v>19.82</v>
      </c>
      <c r="N83" s="33">
        <v>0.05</v>
      </c>
      <c r="O83" s="33">
        <v>0</v>
      </c>
      <c r="P83" s="33">
        <v>0.05</v>
      </c>
      <c r="Q83" s="33">
        <v>0.05</v>
      </c>
      <c r="R83" s="49">
        <v>341420462</v>
      </c>
      <c r="S83" s="49">
        <v>17218174</v>
      </c>
      <c r="T83" s="35">
        <v>324202288</v>
      </c>
      <c r="U83" s="2">
        <v>24.73</v>
      </c>
      <c r="V83" s="23">
        <v>0.04</v>
      </c>
      <c r="W83" s="2">
        <v>196.72</v>
      </c>
      <c r="X83" s="2">
        <v>0.06</v>
      </c>
      <c r="Y83" s="2">
        <v>0.06</v>
      </c>
      <c r="Z83" s="4">
        <v>349572727</v>
      </c>
      <c r="AA83" s="4">
        <v>14133786</v>
      </c>
      <c r="AB83" s="66">
        <v>335438941</v>
      </c>
      <c r="AC83" s="26">
        <f t="shared" si="13"/>
        <v>19.82</v>
      </c>
      <c r="AD83" s="27">
        <f t="shared" si="14"/>
        <v>0.05</v>
      </c>
      <c r="AE83" s="26">
        <f t="shared" si="15"/>
        <v>0</v>
      </c>
      <c r="AF83" s="27">
        <f t="shared" si="16"/>
        <v>0.05</v>
      </c>
      <c r="AG83" s="27">
        <f t="shared" si="17"/>
        <v>0.05</v>
      </c>
      <c r="AH83" s="67">
        <f t="shared" si="18"/>
        <v>324202288</v>
      </c>
    </row>
    <row r="84" spans="1:37">
      <c r="A84" s="5"/>
      <c r="B84" s="6"/>
      <c r="C84" s="29"/>
      <c r="E84" s="37"/>
      <c r="F84" s="37"/>
      <c r="G84" s="37"/>
      <c r="H84" s="37"/>
      <c r="I84" s="37"/>
      <c r="J84" s="7"/>
      <c r="K84" s="7"/>
      <c r="L84" s="7"/>
      <c r="M84" s="37"/>
      <c r="N84" s="37"/>
      <c r="O84" s="39"/>
      <c r="P84" s="37"/>
      <c r="Q84" s="37"/>
      <c r="R84" s="7"/>
      <c r="S84" s="7"/>
      <c r="T84" s="7"/>
      <c r="U84" s="6"/>
      <c r="V84" s="25"/>
      <c r="W84" s="6"/>
      <c r="X84" s="6"/>
      <c r="Y84" s="6"/>
      <c r="Z84" s="7"/>
      <c r="AA84" s="7"/>
      <c r="AB84" s="17" t="s">
        <v>107</v>
      </c>
      <c r="AC84" s="53">
        <f t="shared" ref="AC84:AH84" si="20">MEDIAN(AC3:AC83)</f>
        <v>4.34</v>
      </c>
      <c r="AD84" s="61">
        <f t="shared" si="20"/>
        <v>0.3</v>
      </c>
      <c r="AE84" s="53">
        <f t="shared" si="20"/>
        <v>2.97</v>
      </c>
      <c r="AF84" s="61">
        <f t="shared" si="20"/>
        <v>0.13</v>
      </c>
      <c r="AG84" s="61">
        <f t="shared" si="20"/>
        <v>0.1</v>
      </c>
      <c r="AH84" s="56">
        <f t="shared" si="20"/>
        <v>700257717</v>
      </c>
      <c r="AI84" s="47"/>
      <c r="AJ84" s="48"/>
      <c r="AK84" s="28"/>
    </row>
    <row r="85" spans="1:37">
      <c r="A85" s="5"/>
      <c r="B85" s="6"/>
      <c r="C85" s="29"/>
      <c r="E85" s="37"/>
      <c r="F85" s="37"/>
      <c r="G85" s="37"/>
      <c r="H85" s="37"/>
      <c r="I85" s="37"/>
      <c r="J85" s="7"/>
      <c r="K85" s="7"/>
      <c r="L85" s="7"/>
      <c r="M85" s="37"/>
      <c r="N85" s="37"/>
      <c r="O85" s="39"/>
      <c r="P85" s="37"/>
      <c r="Q85" s="37"/>
      <c r="R85" s="7"/>
      <c r="S85" s="7"/>
      <c r="T85" s="7"/>
      <c r="U85" s="6"/>
      <c r="V85" s="25"/>
      <c r="W85" s="6"/>
      <c r="X85" s="6"/>
      <c r="Y85" s="6"/>
      <c r="Z85" s="7"/>
      <c r="AA85" s="7"/>
      <c r="AB85" s="18" t="s">
        <v>108</v>
      </c>
      <c r="AC85" s="9">
        <f t="shared" ref="AC85:AH85" si="21">AVERAGE(AC3:AC83)</f>
        <v>7.3149382716049427</v>
      </c>
      <c r="AD85" s="9">
        <f t="shared" si="21"/>
        <v>0.31296296296296305</v>
      </c>
      <c r="AE85" s="9">
        <f t="shared" si="21"/>
        <v>23.055308641975323</v>
      </c>
      <c r="AF85" s="9">
        <f t="shared" si="21"/>
        <v>0.16950617283950617</v>
      </c>
      <c r="AG85" s="9">
        <f t="shared" si="21"/>
        <v>0.12555555555555556</v>
      </c>
      <c r="AH85" s="57">
        <f t="shared" si="21"/>
        <v>1311876984.1604939</v>
      </c>
    </row>
    <row r="86" spans="1:37">
      <c r="A86" s="5"/>
      <c r="B86" s="6"/>
      <c r="C86" s="29"/>
      <c r="E86" s="37"/>
      <c r="F86" s="37"/>
      <c r="G86" s="37"/>
      <c r="H86" s="37"/>
      <c r="I86" s="37"/>
      <c r="J86" s="7"/>
      <c r="K86" s="7"/>
      <c r="L86" s="7"/>
      <c r="M86" s="37"/>
      <c r="N86" s="37"/>
      <c r="O86" s="39"/>
      <c r="P86" s="37"/>
      <c r="Q86" s="37"/>
      <c r="R86" s="7"/>
      <c r="S86" s="7"/>
      <c r="T86" s="7"/>
      <c r="U86" s="6"/>
      <c r="V86" s="25"/>
      <c r="W86" s="6"/>
      <c r="X86" s="6"/>
      <c r="Y86" s="6"/>
      <c r="Z86" s="7"/>
      <c r="AA86" s="7"/>
      <c r="AB86" s="18" t="s">
        <v>109</v>
      </c>
      <c r="AC86" s="9">
        <f t="shared" ref="AC86:AH86" si="22">_xlfn.QUARTILE.INC(AC3:AC83,1)</f>
        <v>2.31</v>
      </c>
      <c r="AD86" s="9">
        <f t="shared" si="22"/>
        <v>0.19</v>
      </c>
      <c r="AE86" s="9">
        <f t="shared" si="22"/>
        <v>0</v>
      </c>
      <c r="AF86" s="9">
        <f t="shared" si="22"/>
        <v>0.06</v>
      </c>
      <c r="AG86" s="9">
        <f t="shared" si="22"/>
        <v>0.04</v>
      </c>
      <c r="AH86" s="57">
        <f t="shared" si="22"/>
        <v>273843000</v>
      </c>
    </row>
    <row r="87" spans="1:37" ht="15.75" thickBot="1">
      <c r="A87" s="5"/>
      <c r="B87" s="6"/>
      <c r="C87" s="29"/>
      <c r="E87" s="37"/>
      <c r="F87" s="37"/>
      <c r="G87" s="37"/>
      <c r="H87" s="37"/>
      <c r="I87" s="37"/>
      <c r="J87" s="7"/>
      <c r="K87" s="7"/>
      <c r="L87" s="7"/>
      <c r="M87" s="37"/>
      <c r="N87" s="37"/>
      <c r="O87" s="39"/>
      <c r="P87" s="37"/>
      <c r="Q87" s="37"/>
      <c r="R87" s="7"/>
      <c r="S87" s="7"/>
      <c r="T87" s="7"/>
      <c r="U87" s="6"/>
      <c r="V87" s="25"/>
      <c r="W87" s="6"/>
      <c r="X87" s="6"/>
      <c r="Y87" s="6"/>
      <c r="Z87" s="7"/>
      <c r="AA87" s="7"/>
      <c r="AB87" s="19" t="s">
        <v>110</v>
      </c>
      <c r="AC87" s="11">
        <f t="shared" ref="AC87:AH87" si="23">_xlfn.QUARTILE.INC(AC3:AC83,3)</f>
        <v>7.76</v>
      </c>
      <c r="AD87" s="11">
        <f t="shared" si="23"/>
        <v>0.45</v>
      </c>
      <c r="AE87" s="11">
        <f t="shared" si="23"/>
        <v>20.149999999999999</v>
      </c>
      <c r="AF87" s="11">
        <f t="shared" si="23"/>
        <v>0.22</v>
      </c>
      <c r="AG87" s="11">
        <f t="shared" si="23"/>
        <v>0.16</v>
      </c>
      <c r="AH87" s="58">
        <f t="shared" si="23"/>
        <v>1856504514</v>
      </c>
    </row>
    <row r="88" spans="1:37" ht="15.75" thickBot="1">
      <c r="A88" s="5"/>
      <c r="B88" s="6"/>
      <c r="C88" s="5"/>
      <c r="D88" s="6"/>
      <c r="E88" s="37"/>
      <c r="F88" s="37"/>
      <c r="G88" s="37"/>
      <c r="H88" s="37"/>
      <c r="I88" s="37"/>
      <c r="J88" s="7"/>
      <c r="K88" s="7"/>
      <c r="L88" s="7"/>
      <c r="M88" s="37"/>
      <c r="N88" s="37"/>
      <c r="O88" s="39"/>
      <c r="P88" s="37"/>
      <c r="Q88" s="37"/>
      <c r="R88" s="7"/>
      <c r="S88" s="7"/>
      <c r="T88" s="7"/>
      <c r="U88" s="6"/>
      <c r="V88" s="25"/>
      <c r="W88" s="6"/>
      <c r="X88" s="6"/>
      <c r="Y88" s="6"/>
      <c r="Z88" s="7"/>
      <c r="AA88" s="7"/>
      <c r="AB88" s="7"/>
      <c r="AC88" s="21"/>
      <c r="AD88" s="25"/>
      <c r="AE88" s="21"/>
      <c r="AF88" s="25"/>
      <c r="AG88" s="25"/>
      <c r="AH88" s="59"/>
    </row>
    <row r="89" spans="1:37" ht="15.75" thickBot="1">
      <c r="A89" s="5"/>
      <c r="B89" s="6"/>
      <c r="C89" s="5"/>
      <c r="D89" s="6"/>
      <c r="E89" s="37"/>
      <c r="F89" s="37"/>
      <c r="G89" s="37"/>
      <c r="H89" s="37"/>
      <c r="I89" s="37"/>
      <c r="J89" s="7"/>
      <c r="K89" s="7"/>
      <c r="L89" s="7"/>
      <c r="M89" s="37"/>
      <c r="N89" s="37"/>
      <c r="O89" s="39"/>
      <c r="P89" s="37"/>
      <c r="Q89" s="37"/>
      <c r="R89" s="7"/>
      <c r="S89" s="7"/>
      <c r="T89" s="7"/>
      <c r="U89" s="6"/>
      <c r="V89" s="25"/>
      <c r="W89" s="6"/>
      <c r="X89" s="6"/>
      <c r="Y89" s="6"/>
      <c r="Z89" s="7"/>
      <c r="AA89" s="7"/>
      <c r="AB89" s="114" t="s">
        <v>111</v>
      </c>
      <c r="AC89" s="115"/>
      <c r="AD89" s="115" t="s">
        <v>112</v>
      </c>
      <c r="AE89" s="115"/>
      <c r="AF89" s="115" t="s">
        <v>113</v>
      </c>
      <c r="AG89" s="115"/>
      <c r="AH89" s="139"/>
    </row>
    <row r="90" spans="1:37" ht="23.25" customHeight="1">
      <c r="A90" s="5"/>
      <c r="B90" s="6"/>
      <c r="C90" s="5"/>
      <c r="D90" s="6"/>
      <c r="E90" s="37"/>
      <c r="F90" s="37"/>
      <c r="G90" s="37"/>
      <c r="H90" s="37"/>
      <c r="I90" s="37"/>
      <c r="J90" s="7"/>
      <c r="K90" s="7"/>
      <c r="L90" s="7"/>
      <c r="M90" s="37"/>
      <c r="N90" s="37"/>
      <c r="O90" s="39"/>
      <c r="P90" s="37"/>
      <c r="Q90" s="37"/>
      <c r="R90" s="7"/>
      <c r="S90" s="7"/>
      <c r="T90" s="7"/>
      <c r="U90" s="6"/>
      <c r="V90" s="25"/>
      <c r="W90" s="6"/>
      <c r="X90" s="6"/>
      <c r="Y90" s="6"/>
      <c r="Z90" s="7"/>
      <c r="AA90" s="7"/>
      <c r="AB90" s="104" t="s">
        <v>114</v>
      </c>
      <c r="AC90" s="105"/>
      <c r="AD90" s="105" t="s">
        <v>115</v>
      </c>
      <c r="AE90" s="105"/>
      <c r="AF90" s="105" t="s">
        <v>116</v>
      </c>
      <c r="AG90" s="105"/>
      <c r="AH90" s="121"/>
    </row>
    <row r="91" spans="1:37" ht="23.25" customHeight="1">
      <c r="A91" s="5"/>
      <c r="B91" s="6"/>
      <c r="C91" s="5"/>
      <c r="D91" s="6"/>
      <c r="E91" s="37"/>
      <c r="F91" s="37"/>
      <c r="G91" s="37"/>
      <c r="H91" s="37"/>
      <c r="I91" s="37"/>
      <c r="J91" s="7"/>
      <c r="K91" s="7"/>
      <c r="L91" s="7"/>
      <c r="M91" s="37"/>
      <c r="N91" s="37"/>
      <c r="O91" s="39"/>
      <c r="P91" s="37"/>
      <c r="Q91" s="37"/>
      <c r="R91" s="7"/>
      <c r="S91" s="7"/>
      <c r="T91" s="7"/>
      <c r="U91" s="6"/>
      <c r="V91" s="25"/>
      <c r="W91" s="6"/>
      <c r="X91" s="6"/>
      <c r="Y91" s="6"/>
      <c r="Z91" s="7"/>
      <c r="AA91" s="7"/>
      <c r="AB91" s="118" t="s">
        <v>117</v>
      </c>
      <c r="AC91" s="119"/>
      <c r="AD91" s="119" t="s">
        <v>118</v>
      </c>
      <c r="AE91" s="119"/>
      <c r="AF91" s="119" t="s">
        <v>119</v>
      </c>
      <c r="AG91" s="119"/>
      <c r="AH91" s="120"/>
    </row>
    <row r="92" spans="1:37" ht="23.25" customHeight="1">
      <c r="A92" s="5"/>
      <c r="B92" s="6"/>
      <c r="C92" s="5"/>
      <c r="D92" s="6"/>
      <c r="E92" s="37"/>
      <c r="F92" s="37"/>
      <c r="G92" s="37"/>
      <c r="H92" s="37"/>
      <c r="I92" s="37"/>
      <c r="J92" s="7"/>
      <c r="K92" s="7"/>
      <c r="L92" s="7"/>
      <c r="M92" s="37"/>
      <c r="N92" s="37"/>
      <c r="O92" s="39"/>
      <c r="P92" s="37"/>
      <c r="Q92" s="37"/>
      <c r="R92" s="7"/>
      <c r="S92" s="7"/>
      <c r="T92" s="7"/>
      <c r="U92" s="6"/>
      <c r="V92" s="25"/>
      <c r="W92" s="6"/>
      <c r="X92" s="6"/>
      <c r="Y92" s="6"/>
      <c r="Z92" s="7"/>
      <c r="AA92" s="7"/>
      <c r="AB92" s="118" t="s">
        <v>120</v>
      </c>
      <c r="AC92" s="119"/>
      <c r="AD92" s="119" t="s">
        <v>121</v>
      </c>
      <c r="AE92" s="119"/>
      <c r="AF92" s="119" t="s">
        <v>122</v>
      </c>
      <c r="AG92" s="119"/>
      <c r="AH92" s="120"/>
    </row>
    <row r="93" spans="1:37" ht="68.25" customHeight="1" thickBot="1">
      <c r="A93" s="5"/>
      <c r="B93" s="6"/>
      <c r="C93" s="5"/>
      <c r="D93" s="6"/>
      <c r="E93" s="37"/>
      <c r="F93" s="37"/>
      <c r="G93" s="37"/>
      <c r="H93" s="37"/>
      <c r="I93" s="37"/>
      <c r="J93" s="7"/>
      <c r="K93" s="7"/>
      <c r="L93" s="7"/>
      <c r="M93" s="37"/>
      <c r="N93" s="37"/>
      <c r="O93" s="39"/>
      <c r="P93" s="37"/>
      <c r="Q93" s="37"/>
      <c r="R93" s="7"/>
      <c r="S93" s="7"/>
      <c r="T93" s="7"/>
      <c r="U93" s="6"/>
      <c r="V93" s="25"/>
      <c r="W93" s="6"/>
      <c r="X93" s="6"/>
      <c r="Y93" s="6"/>
      <c r="Z93" s="7"/>
      <c r="AA93" s="7"/>
      <c r="AB93" s="108" t="s">
        <v>123</v>
      </c>
      <c r="AC93" s="109"/>
      <c r="AD93" s="109" t="s">
        <v>124</v>
      </c>
      <c r="AE93" s="109"/>
      <c r="AF93" s="112" t="s">
        <v>125</v>
      </c>
      <c r="AG93" s="112"/>
      <c r="AH93" s="113"/>
    </row>
    <row r="94" spans="1:37" ht="15.75" thickBot="1">
      <c r="A94" s="5"/>
      <c r="B94" s="6"/>
      <c r="C94" s="5"/>
      <c r="D94" s="6"/>
      <c r="E94" s="37"/>
      <c r="F94" s="37"/>
      <c r="G94" s="37"/>
      <c r="H94" s="37"/>
      <c r="I94" s="37"/>
      <c r="J94" s="7"/>
      <c r="K94" s="7"/>
      <c r="L94" s="7"/>
      <c r="M94" s="37"/>
      <c r="N94" s="37"/>
      <c r="O94" s="39"/>
      <c r="P94" s="37"/>
      <c r="Q94" s="37"/>
      <c r="R94" s="7"/>
      <c r="S94" s="7"/>
      <c r="T94" s="7"/>
      <c r="U94" s="6"/>
      <c r="V94" s="25"/>
      <c r="W94" s="6"/>
      <c r="X94" s="6"/>
      <c r="Y94" s="6"/>
      <c r="Z94" s="7"/>
      <c r="AA94" s="7"/>
      <c r="AB94" s="5"/>
      <c r="AC94" s="6"/>
      <c r="AD94" s="25"/>
      <c r="AE94" s="6"/>
      <c r="AF94" s="25"/>
      <c r="AG94" s="25"/>
      <c r="AH94" s="59"/>
    </row>
    <row r="95" spans="1:37" ht="15.75" thickBot="1">
      <c r="A95" s="5"/>
      <c r="B95" s="6"/>
      <c r="C95" s="5"/>
      <c r="D95" s="6"/>
      <c r="E95" s="37"/>
      <c r="F95" s="37"/>
      <c r="G95" s="37"/>
      <c r="H95" s="37"/>
      <c r="I95" s="37"/>
      <c r="J95" s="7"/>
      <c r="K95" s="7"/>
      <c r="L95" s="7"/>
      <c r="M95" s="37"/>
      <c r="N95" s="37"/>
      <c r="O95" s="39"/>
      <c r="P95" s="37"/>
      <c r="Q95" s="37"/>
      <c r="R95" s="7"/>
      <c r="S95" s="7"/>
      <c r="T95" s="7"/>
      <c r="U95" s="6"/>
      <c r="V95" s="25"/>
      <c r="W95" s="6"/>
      <c r="X95" s="6"/>
      <c r="Y95" s="6"/>
      <c r="Z95" s="7"/>
      <c r="AA95" s="7"/>
      <c r="AB95" s="114" t="s">
        <v>111</v>
      </c>
      <c r="AC95" s="115"/>
      <c r="AD95" s="115" t="s">
        <v>112</v>
      </c>
      <c r="AE95" s="115"/>
      <c r="AF95" s="116" t="s">
        <v>113</v>
      </c>
      <c r="AG95" s="117"/>
      <c r="AH95" s="59"/>
    </row>
    <row r="96" spans="1:37">
      <c r="A96" s="5"/>
      <c r="B96" s="6"/>
      <c r="C96" s="5"/>
      <c r="D96" s="6"/>
      <c r="E96" s="37"/>
      <c r="F96" s="37"/>
      <c r="G96" s="37"/>
      <c r="H96" s="37"/>
      <c r="I96" s="37"/>
      <c r="J96" s="7"/>
      <c r="K96" s="7"/>
      <c r="L96" s="7"/>
      <c r="M96" s="37"/>
      <c r="N96" s="37"/>
      <c r="O96" s="39"/>
      <c r="P96" s="37"/>
      <c r="Q96" s="37"/>
      <c r="R96" s="7"/>
      <c r="S96" s="7"/>
      <c r="T96" s="7"/>
      <c r="U96" s="6"/>
      <c r="V96" s="25"/>
      <c r="W96" s="6"/>
      <c r="X96" s="6"/>
      <c r="Y96" s="6"/>
      <c r="Z96" s="7"/>
      <c r="AA96" s="7"/>
      <c r="AB96" s="104" t="s">
        <v>126</v>
      </c>
      <c r="AC96" s="105"/>
      <c r="AD96" s="105" t="s">
        <v>127</v>
      </c>
      <c r="AE96" s="105"/>
      <c r="AF96" s="106" t="s">
        <v>128</v>
      </c>
      <c r="AG96" s="107"/>
      <c r="AH96" s="59"/>
    </row>
    <row r="97" spans="1:34" ht="15.75" thickBot="1">
      <c r="A97" s="5"/>
      <c r="B97" s="6"/>
      <c r="C97" s="5"/>
      <c r="D97" s="6"/>
      <c r="E97" s="37"/>
      <c r="F97" s="37"/>
      <c r="G97" s="37"/>
      <c r="H97" s="37"/>
      <c r="I97" s="37"/>
      <c r="J97" s="7"/>
      <c r="K97" s="7"/>
      <c r="L97" s="7"/>
      <c r="M97" s="37"/>
      <c r="N97" s="37"/>
      <c r="O97" s="39"/>
      <c r="P97" s="37"/>
      <c r="Q97" s="37"/>
      <c r="R97" s="7"/>
      <c r="S97" s="7"/>
      <c r="T97" s="7"/>
      <c r="U97" s="6"/>
      <c r="V97" s="25"/>
      <c r="W97" s="6"/>
      <c r="X97" s="6"/>
      <c r="Y97" s="6"/>
      <c r="Z97" s="7"/>
      <c r="AA97" s="7"/>
      <c r="AB97" s="108" t="s">
        <v>129</v>
      </c>
      <c r="AC97" s="109"/>
      <c r="AD97" s="109" t="s">
        <v>130</v>
      </c>
      <c r="AE97" s="109"/>
      <c r="AF97" s="110" t="s">
        <v>128</v>
      </c>
      <c r="AG97" s="111"/>
      <c r="AH97" s="59"/>
    </row>
  </sheetData>
  <autoFilter ref="A2:AK2" xr:uid="{00000000-0009-0000-0000-000000000000}">
    <sortState xmlns:xlrd2="http://schemas.microsoft.com/office/spreadsheetml/2017/richdata2" ref="A4:AK90">
      <sortCondition ref="B2"/>
    </sortState>
  </autoFilter>
  <dataConsolidate/>
  <mergeCells count="32">
    <mergeCell ref="AB90:AC90"/>
    <mergeCell ref="AD90:AE90"/>
    <mergeCell ref="AF90:AH90"/>
    <mergeCell ref="A1:A2"/>
    <mergeCell ref="B1:B2"/>
    <mergeCell ref="C1:C2"/>
    <mergeCell ref="D1:D2"/>
    <mergeCell ref="E1:L1"/>
    <mergeCell ref="M1:T1"/>
    <mergeCell ref="U1:AB1"/>
    <mergeCell ref="AC1:AH1"/>
    <mergeCell ref="AB89:AC89"/>
    <mergeCell ref="AD89:AE89"/>
    <mergeCell ref="AF89:AH89"/>
    <mergeCell ref="AB91:AC91"/>
    <mergeCell ref="AD91:AE91"/>
    <mergeCell ref="AF91:AH91"/>
    <mergeCell ref="AB92:AC92"/>
    <mergeCell ref="AD92:AE92"/>
    <mergeCell ref="AF92:AH92"/>
    <mergeCell ref="AB93:AC93"/>
    <mergeCell ref="AD93:AE93"/>
    <mergeCell ref="AF93:AH93"/>
    <mergeCell ref="AB95:AC95"/>
    <mergeCell ref="AD95:AE95"/>
    <mergeCell ref="AF95:AG95"/>
    <mergeCell ref="AB96:AC96"/>
    <mergeCell ref="AD96:AE96"/>
    <mergeCell ref="AF96:AG96"/>
    <mergeCell ref="AB97:AC97"/>
    <mergeCell ref="AD97:AE97"/>
    <mergeCell ref="AF97:AG97"/>
  </mergeCells>
  <conditionalFormatting sqref="B1:B1048576">
    <cfRule type="duplicateValues" dxfId="0" priority="1"/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37"/>
  <sheetViews>
    <sheetView tabSelected="1" topLeftCell="V13" zoomScale="110" zoomScaleNormal="110" workbookViewId="0">
      <selection activeCell="AI35" sqref="AI35"/>
    </sheetView>
  </sheetViews>
  <sheetFormatPr defaultColWidth="11.42578125" defaultRowHeight="15"/>
  <cols>
    <col min="1" max="1" width="3.140625" style="16" customWidth="1"/>
    <col min="2" max="2" width="9.140625" style="16" customWidth="1"/>
    <col min="3" max="3" width="39.85546875" style="16" customWidth="1"/>
    <col min="4" max="4" width="19.42578125" style="16" customWidth="1"/>
    <col min="5" max="5" width="9" style="36" customWidth="1"/>
    <col min="6" max="6" width="11.28515625" style="36" customWidth="1"/>
    <col min="7" max="7" width="14.42578125" style="36" customWidth="1"/>
    <col min="8" max="9" width="11.28515625" style="36" customWidth="1"/>
    <col min="10" max="10" width="14.140625" style="16" customWidth="1"/>
    <col min="11" max="11" width="14.28515625" style="16" customWidth="1"/>
    <col min="12" max="12" width="13.28515625" style="16" customWidth="1"/>
    <col min="13" max="13" width="9" style="36" customWidth="1"/>
    <col min="14" max="14" width="11.28515625" style="36" customWidth="1"/>
    <col min="15" max="15" width="14.42578125" style="38" customWidth="1"/>
    <col min="16" max="17" width="11.28515625" style="36" customWidth="1"/>
    <col min="18" max="19" width="14.140625" style="16" customWidth="1"/>
    <col min="20" max="20" width="13.28515625" style="16" customWidth="1"/>
    <col min="21" max="21" width="9" style="20" customWidth="1"/>
    <col min="22" max="22" width="14.7109375" style="22" customWidth="1"/>
    <col min="23" max="23" width="14.5703125" style="20" customWidth="1"/>
    <col min="24" max="25" width="11.28515625" style="20" customWidth="1"/>
    <col min="26" max="26" width="14.140625" style="16" customWidth="1"/>
    <col min="27" max="27" width="14.28515625" style="16" customWidth="1"/>
    <col min="28" max="28" width="14.140625" style="16" customWidth="1"/>
    <col min="29" max="29" width="11.42578125" style="20" customWidth="1"/>
    <col min="30" max="30" width="12" style="22" customWidth="1"/>
    <col min="31" max="31" width="12.85546875" style="20" customWidth="1"/>
    <col min="32" max="32" width="11.42578125" style="22" customWidth="1"/>
    <col min="33" max="33" width="9.7109375" style="22" customWidth="1"/>
    <col min="34" max="34" width="14.7109375" style="60" customWidth="1"/>
    <col min="35" max="35" width="18.7109375" style="16" bestFit="1" customWidth="1"/>
    <col min="36" max="36" width="12.85546875" style="16" bestFit="1" customWidth="1"/>
    <col min="37" max="16384" width="11.42578125" style="16"/>
  </cols>
  <sheetData>
    <row r="1" spans="1:34" ht="15.75" thickBot="1">
      <c r="A1" s="122" t="s">
        <v>0</v>
      </c>
      <c r="B1" s="124" t="s">
        <v>1</v>
      </c>
      <c r="C1" s="126" t="s">
        <v>2</v>
      </c>
      <c r="D1" s="128" t="s">
        <v>3</v>
      </c>
      <c r="E1" s="130">
        <v>2019</v>
      </c>
      <c r="F1" s="131"/>
      <c r="G1" s="131"/>
      <c r="H1" s="131"/>
      <c r="I1" s="131"/>
      <c r="J1" s="131"/>
      <c r="K1" s="131"/>
      <c r="L1" s="132"/>
      <c r="M1" s="133">
        <v>2020</v>
      </c>
      <c r="N1" s="134"/>
      <c r="O1" s="134"/>
      <c r="P1" s="134"/>
      <c r="Q1" s="134"/>
      <c r="R1" s="134"/>
      <c r="S1" s="134"/>
      <c r="T1" s="135"/>
      <c r="U1" s="133">
        <v>2021</v>
      </c>
      <c r="V1" s="134"/>
      <c r="W1" s="134"/>
      <c r="X1" s="134"/>
      <c r="Y1" s="134"/>
      <c r="Z1" s="134"/>
      <c r="AA1" s="134"/>
      <c r="AB1" s="135"/>
      <c r="AC1" s="136" t="s">
        <v>4</v>
      </c>
      <c r="AD1" s="137"/>
      <c r="AE1" s="137"/>
      <c r="AF1" s="137"/>
      <c r="AG1" s="137"/>
      <c r="AH1" s="138"/>
    </row>
    <row r="2" spans="1:34" ht="58.5" customHeight="1" thickBot="1">
      <c r="A2" s="123"/>
      <c r="B2" s="125"/>
      <c r="C2" s="127"/>
      <c r="D2" s="140"/>
      <c r="E2" s="40" t="s">
        <v>5</v>
      </c>
      <c r="F2" s="41" t="s">
        <v>6</v>
      </c>
      <c r="G2" s="41" t="s">
        <v>7</v>
      </c>
      <c r="H2" s="41" t="s">
        <v>8</v>
      </c>
      <c r="I2" s="41" t="s">
        <v>9</v>
      </c>
      <c r="J2" s="41" t="s">
        <v>10</v>
      </c>
      <c r="K2" s="41" t="s">
        <v>11</v>
      </c>
      <c r="L2" s="42" t="s">
        <v>12</v>
      </c>
      <c r="M2" s="40" t="s">
        <v>5</v>
      </c>
      <c r="N2" s="41" t="s">
        <v>6</v>
      </c>
      <c r="O2" s="41" t="s">
        <v>7</v>
      </c>
      <c r="P2" s="41" t="s">
        <v>8</v>
      </c>
      <c r="Q2" s="41" t="s">
        <v>9</v>
      </c>
      <c r="R2" s="41" t="s">
        <v>10</v>
      </c>
      <c r="S2" s="41" t="s">
        <v>11</v>
      </c>
      <c r="T2" s="42" t="s">
        <v>12</v>
      </c>
      <c r="U2" s="40" t="s">
        <v>5</v>
      </c>
      <c r="V2" s="44" t="s">
        <v>6</v>
      </c>
      <c r="W2" s="41" t="s">
        <v>7</v>
      </c>
      <c r="X2" s="41" t="s">
        <v>8</v>
      </c>
      <c r="Y2" s="41" t="s">
        <v>9</v>
      </c>
      <c r="Z2" s="41" t="s">
        <v>10</v>
      </c>
      <c r="AA2" s="41" t="s">
        <v>11</v>
      </c>
      <c r="AB2" s="42" t="s">
        <v>12</v>
      </c>
      <c r="AC2" s="68" t="s">
        <v>13</v>
      </c>
      <c r="AD2" s="45" t="s">
        <v>14</v>
      </c>
      <c r="AE2" s="46" t="s">
        <v>15</v>
      </c>
      <c r="AF2" s="45" t="s">
        <v>16</v>
      </c>
      <c r="AG2" s="45" t="s">
        <v>9</v>
      </c>
      <c r="AH2" s="54" t="s">
        <v>12</v>
      </c>
    </row>
    <row r="3" spans="1:34">
      <c r="A3" s="75">
        <v>1</v>
      </c>
      <c r="B3" s="76">
        <v>800108032</v>
      </c>
      <c r="C3" s="77" t="s">
        <v>22</v>
      </c>
      <c r="D3" s="78" t="s">
        <v>21</v>
      </c>
      <c r="E3" s="79">
        <v>1.22</v>
      </c>
      <c r="F3" s="79">
        <v>0.66</v>
      </c>
      <c r="G3" s="79">
        <v>15.68</v>
      </c>
      <c r="H3" s="79">
        <v>0.19</v>
      </c>
      <c r="I3" s="79">
        <v>0.06</v>
      </c>
      <c r="J3" s="80">
        <v>6984554114</v>
      </c>
      <c r="K3" s="80">
        <v>5689809218</v>
      </c>
      <c r="L3" s="81">
        <v>1294744896</v>
      </c>
      <c r="M3" s="79">
        <v>1.27</v>
      </c>
      <c r="N3" s="79">
        <v>0.64</v>
      </c>
      <c r="O3" s="79">
        <v>25.54</v>
      </c>
      <c r="P3" s="79">
        <v>0.16</v>
      </c>
      <c r="Q3" s="79">
        <v>0.05</v>
      </c>
      <c r="R3" s="80">
        <v>7434546724</v>
      </c>
      <c r="S3" s="80">
        <v>5828302904</v>
      </c>
      <c r="T3" s="81">
        <v>1606243820</v>
      </c>
      <c r="U3" s="78">
        <v>1.79</v>
      </c>
      <c r="V3" s="82">
        <v>5.7999999999999996E-3</v>
      </c>
      <c r="W3" s="78">
        <v>17.079999999999998</v>
      </c>
      <c r="X3" s="78">
        <v>0.04</v>
      </c>
      <c r="Y3" s="78">
        <v>0.02</v>
      </c>
      <c r="Z3" s="83">
        <v>5805323070</v>
      </c>
      <c r="AA3" s="83">
        <v>3226446345</v>
      </c>
      <c r="AB3" s="84">
        <v>2578876725</v>
      </c>
      <c r="AC3" s="85">
        <f t="shared" ref="AC3:AC23" si="0">MIN(E3,M3,U3)</f>
        <v>1.22</v>
      </c>
      <c r="AD3" s="86">
        <f t="shared" ref="AD3:AD23" si="1">MAX(F3,N3,V3)</f>
        <v>0.66</v>
      </c>
      <c r="AE3" s="85">
        <f t="shared" ref="AE3:AE23" si="2">MIN(G3,O3,W3)</f>
        <v>15.68</v>
      </c>
      <c r="AF3" s="86">
        <f t="shared" ref="AF3:AF23" si="3">MIN(H3,P3,X3)</f>
        <v>0.04</v>
      </c>
      <c r="AG3" s="86">
        <f t="shared" ref="AG3:AG23" si="4">MIN(I3,Q3,Y3)</f>
        <v>0.02</v>
      </c>
      <c r="AH3" s="87">
        <f t="shared" ref="AH3:AH23" si="5">MIN(L3,T3,AB3)</f>
        <v>1294744896</v>
      </c>
    </row>
    <row r="4" spans="1:34">
      <c r="A4" s="12">
        <f>+A3+1</f>
        <v>2</v>
      </c>
      <c r="B4" s="1">
        <v>800250713</v>
      </c>
      <c r="C4" s="50" t="s">
        <v>28</v>
      </c>
      <c r="D4" s="2" t="s">
        <v>18</v>
      </c>
      <c r="E4" s="33">
        <v>1.7</v>
      </c>
      <c r="F4" s="33">
        <v>0.42</v>
      </c>
      <c r="G4" s="33">
        <v>1.86</v>
      </c>
      <c r="H4" s="33">
        <v>0.01</v>
      </c>
      <c r="I4" s="33">
        <v>0.01</v>
      </c>
      <c r="J4" s="49">
        <v>1876539777</v>
      </c>
      <c r="K4" s="49">
        <v>1098310713</v>
      </c>
      <c r="L4" s="35">
        <v>778229064</v>
      </c>
      <c r="M4" s="33">
        <v>2.13</v>
      </c>
      <c r="N4" s="33">
        <v>0.39</v>
      </c>
      <c r="O4" s="33">
        <v>1.49</v>
      </c>
      <c r="P4" s="33">
        <v>0.02</v>
      </c>
      <c r="Q4" s="33">
        <v>0.01</v>
      </c>
      <c r="R4" s="49">
        <v>1868181772</v>
      </c>
      <c r="S4" s="49">
        <v>876638461</v>
      </c>
      <c r="T4" s="35">
        <v>991543311</v>
      </c>
      <c r="U4" s="2">
        <v>1.06</v>
      </c>
      <c r="V4" s="23">
        <v>0.65</v>
      </c>
      <c r="W4" s="2">
        <v>0.11</v>
      </c>
      <c r="X4" s="2">
        <v>0</v>
      </c>
      <c r="Y4" s="2">
        <v>0</v>
      </c>
      <c r="Z4" s="4">
        <v>2933447876</v>
      </c>
      <c r="AA4" s="4">
        <v>2759215036</v>
      </c>
      <c r="AB4" s="3">
        <v>174232840</v>
      </c>
      <c r="AC4" s="70">
        <f t="shared" si="0"/>
        <v>1.06</v>
      </c>
      <c r="AD4" s="69">
        <f t="shared" si="1"/>
        <v>0.65</v>
      </c>
      <c r="AE4" s="70">
        <f t="shared" si="2"/>
        <v>0.11</v>
      </c>
      <c r="AF4" s="69">
        <f t="shared" si="3"/>
        <v>0</v>
      </c>
      <c r="AG4" s="69">
        <f t="shared" si="4"/>
        <v>0</v>
      </c>
      <c r="AH4" s="55">
        <f t="shared" si="5"/>
        <v>174232840</v>
      </c>
    </row>
    <row r="5" spans="1:34">
      <c r="A5" s="12">
        <f t="shared" ref="A5:A23" si="6">+A4+1</f>
        <v>3</v>
      </c>
      <c r="B5" s="1">
        <v>811000798</v>
      </c>
      <c r="C5" s="50" t="s">
        <v>29</v>
      </c>
      <c r="D5" s="2" t="s">
        <v>18</v>
      </c>
      <c r="E5" s="33">
        <v>5.99</v>
      </c>
      <c r="F5" s="33">
        <v>0.27</v>
      </c>
      <c r="G5" s="33">
        <v>4.79</v>
      </c>
      <c r="H5" s="33">
        <v>0.14000000000000001</v>
      </c>
      <c r="I5" s="33">
        <v>0.1</v>
      </c>
      <c r="J5" s="49">
        <v>1756529721</v>
      </c>
      <c r="K5" s="49">
        <v>293001126</v>
      </c>
      <c r="L5" s="35">
        <v>1463528595</v>
      </c>
      <c r="M5" s="33">
        <v>5.68</v>
      </c>
      <c r="N5" s="33">
        <v>0.28999999999999998</v>
      </c>
      <c r="O5" s="33">
        <v>2.35</v>
      </c>
      <c r="P5" s="33">
        <v>7.0000000000000007E-2</v>
      </c>
      <c r="Q5" s="33">
        <v>0.05</v>
      </c>
      <c r="R5" s="49">
        <v>1370014649</v>
      </c>
      <c r="S5" s="49">
        <v>240807489</v>
      </c>
      <c r="T5" s="35">
        <v>1129207160</v>
      </c>
      <c r="U5" s="2">
        <v>2.31</v>
      </c>
      <c r="V5" s="23">
        <v>0.43</v>
      </c>
      <c r="W5" s="2">
        <v>3.87</v>
      </c>
      <c r="X5" s="2">
        <v>0.17</v>
      </c>
      <c r="Y5" s="2">
        <v>0.09</v>
      </c>
      <c r="Z5" s="4">
        <v>1286591329</v>
      </c>
      <c r="AA5" s="4">
        <v>556093382</v>
      </c>
      <c r="AB5" s="3">
        <v>730497947</v>
      </c>
      <c r="AC5" s="70">
        <f t="shared" si="0"/>
        <v>2.31</v>
      </c>
      <c r="AD5" s="69">
        <f t="shared" si="1"/>
        <v>0.43</v>
      </c>
      <c r="AE5" s="70">
        <f t="shared" si="2"/>
        <v>2.35</v>
      </c>
      <c r="AF5" s="69">
        <f t="shared" si="3"/>
        <v>7.0000000000000007E-2</v>
      </c>
      <c r="AG5" s="69">
        <f t="shared" si="4"/>
        <v>0.05</v>
      </c>
      <c r="AH5" s="55">
        <f t="shared" si="5"/>
        <v>730497947</v>
      </c>
    </row>
    <row r="6" spans="1:34">
      <c r="A6" s="12">
        <f t="shared" si="6"/>
        <v>4</v>
      </c>
      <c r="B6" s="1">
        <v>830073167</v>
      </c>
      <c r="C6" s="50" t="s">
        <v>37</v>
      </c>
      <c r="D6" s="2" t="s">
        <v>21</v>
      </c>
      <c r="E6" s="33">
        <v>6.45</v>
      </c>
      <c r="F6" s="33">
        <v>0.14000000000000001</v>
      </c>
      <c r="G6" s="33">
        <v>742.12</v>
      </c>
      <c r="H6" s="33">
        <v>0.59</v>
      </c>
      <c r="I6" s="33">
        <v>0.51</v>
      </c>
      <c r="J6" s="49">
        <v>1140434318</v>
      </c>
      <c r="K6" s="49">
        <v>176691157</v>
      </c>
      <c r="L6" s="35">
        <v>963743161</v>
      </c>
      <c r="M6" s="33">
        <v>8.6</v>
      </c>
      <c r="N6" s="33">
        <v>0.26</v>
      </c>
      <c r="O6" s="33">
        <v>0</v>
      </c>
      <c r="P6" s="33">
        <v>0.23</v>
      </c>
      <c r="Q6" s="33">
        <v>0.17</v>
      </c>
      <c r="R6" s="49">
        <v>2164026306</v>
      </c>
      <c r="S6" s="49">
        <v>251347907</v>
      </c>
      <c r="T6" s="35">
        <v>1912678399</v>
      </c>
      <c r="U6" s="2">
        <v>2.58</v>
      </c>
      <c r="V6" s="23">
        <v>0.45</v>
      </c>
      <c r="W6" s="2">
        <v>0</v>
      </c>
      <c r="X6" s="2">
        <v>0.03</v>
      </c>
      <c r="Y6" s="2">
        <v>0.02</v>
      </c>
      <c r="Z6" s="4">
        <v>2862009328</v>
      </c>
      <c r="AA6" s="4">
        <v>1108290853</v>
      </c>
      <c r="AB6" s="3">
        <v>1753718475</v>
      </c>
      <c r="AC6" s="70">
        <f t="shared" si="0"/>
        <v>2.58</v>
      </c>
      <c r="AD6" s="69">
        <f t="shared" si="1"/>
        <v>0.45</v>
      </c>
      <c r="AE6" s="70">
        <f t="shared" si="2"/>
        <v>0</v>
      </c>
      <c r="AF6" s="69">
        <f t="shared" si="3"/>
        <v>0.03</v>
      </c>
      <c r="AG6" s="69">
        <f t="shared" si="4"/>
        <v>0.02</v>
      </c>
      <c r="AH6" s="55">
        <f t="shared" si="5"/>
        <v>963743161</v>
      </c>
    </row>
    <row r="7" spans="1:34">
      <c r="A7" s="12">
        <f t="shared" si="6"/>
        <v>5</v>
      </c>
      <c r="B7" s="1">
        <v>830078025</v>
      </c>
      <c r="C7" s="50" t="s">
        <v>38</v>
      </c>
      <c r="D7" s="2" t="s">
        <v>27</v>
      </c>
      <c r="E7" s="33">
        <v>1.8</v>
      </c>
      <c r="F7" s="33">
        <v>0.46</v>
      </c>
      <c r="G7" s="33">
        <v>20.93</v>
      </c>
      <c r="H7" s="33">
        <v>0.21</v>
      </c>
      <c r="I7" s="33">
        <v>0.11</v>
      </c>
      <c r="J7" s="49">
        <v>5352833540</v>
      </c>
      <c r="K7" s="49">
        <v>2963265763</v>
      </c>
      <c r="L7" s="35">
        <v>2389567777</v>
      </c>
      <c r="M7" s="33">
        <v>2.42</v>
      </c>
      <c r="N7" s="33">
        <v>0.34</v>
      </c>
      <c r="O7" s="33">
        <v>49.11</v>
      </c>
      <c r="P7" s="33">
        <v>0.2</v>
      </c>
      <c r="Q7" s="33">
        <v>0.13</v>
      </c>
      <c r="R7" s="49">
        <v>5150082964</v>
      </c>
      <c r="S7" s="49">
        <v>2127252520</v>
      </c>
      <c r="T7" s="35">
        <v>3022830444</v>
      </c>
      <c r="U7" s="2">
        <v>2.39</v>
      </c>
      <c r="V7" s="23">
        <v>0.36</v>
      </c>
      <c r="W7" s="2"/>
      <c r="X7" s="2">
        <v>0.19</v>
      </c>
      <c r="Y7" s="2">
        <v>0.12</v>
      </c>
      <c r="Z7" s="4">
        <v>6268321502</v>
      </c>
      <c r="AA7" s="4">
        <v>2622001695</v>
      </c>
      <c r="AB7" s="3">
        <v>3646319807</v>
      </c>
      <c r="AC7" s="70">
        <f t="shared" si="0"/>
        <v>1.8</v>
      </c>
      <c r="AD7" s="69">
        <f t="shared" si="1"/>
        <v>0.46</v>
      </c>
      <c r="AE7" s="70">
        <f t="shared" si="2"/>
        <v>20.93</v>
      </c>
      <c r="AF7" s="69">
        <f t="shared" si="3"/>
        <v>0.19</v>
      </c>
      <c r="AG7" s="69">
        <f t="shared" si="4"/>
        <v>0.11</v>
      </c>
      <c r="AH7" s="55">
        <f t="shared" si="5"/>
        <v>2389567777</v>
      </c>
    </row>
    <row r="8" spans="1:34">
      <c r="A8" s="12">
        <f t="shared" si="6"/>
        <v>6</v>
      </c>
      <c r="B8" s="1">
        <v>830095352</v>
      </c>
      <c r="C8" s="50" t="s">
        <v>46</v>
      </c>
      <c r="D8" s="2" t="s">
        <v>47</v>
      </c>
      <c r="E8" s="33">
        <v>3.41</v>
      </c>
      <c r="F8" s="33">
        <v>0.26</v>
      </c>
      <c r="G8" s="33">
        <v>9.4</v>
      </c>
      <c r="H8" s="33">
        <v>0.08</v>
      </c>
      <c r="I8" s="33">
        <v>0.05</v>
      </c>
      <c r="J8" s="49">
        <v>4406755488</v>
      </c>
      <c r="K8" s="49">
        <v>1290826325</v>
      </c>
      <c r="L8" s="35">
        <v>3115929163</v>
      </c>
      <c r="M8" s="33">
        <v>3.52</v>
      </c>
      <c r="N8" s="33">
        <v>0.26</v>
      </c>
      <c r="O8" s="33">
        <v>14.23</v>
      </c>
      <c r="P8" s="33">
        <v>7.0000000000000007E-2</v>
      </c>
      <c r="Q8" s="33">
        <v>0.05</v>
      </c>
      <c r="R8" s="49">
        <v>5639740772</v>
      </c>
      <c r="S8" s="49">
        <v>1597752747</v>
      </c>
      <c r="T8" s="35">
        <v>4041988025</v>
      </c>
      <c r="U8" s="2">
        <v>4.97</v>
      </c>
      <c r="V8" s="23">
        <v>0.4</v>
      </c>
      <c r="W8" s="2">
        <v>3.77</v>
      </c>
      <c r="X8" s="2">
        <v>0.03</v>
      </c>
      <c r="Y8" s="2">
        <v>0.02</v>
      </c>
      <c r="Z8" s="4">
        <v>5377132724</v>
      </c>
      <c r="AA8" s="4">
        <v>1081341584</v>
      </c>
      <c r="AB8" s="3">
        <v>4295791140</v>
      </c>
      <c r="AC8" s="70">
        <f t="shared" si="0"/>
        <v>3.41</v>
      </c>
      <c r="AD8" s="69">
        <f t="shared" si="1"/>
        <v>0.4</v>
      </c>
      <c r="AE8" s="70">
        <f t="shared" si="2"/>
        <v>3.77</v>
      </c>
      <c r="AF8" s="69">
        <f t="shared" si="3"/>
        <v>0.03</v>
      </c>
      <c r="AG8" s="69">
        <f t="shared" si="4"/>
        <v>0.02</v>
      </c>
      <c r="AH8" s="55">
        <f t="shared" si="5"/>
        <v>3115929163</v>
      </c>
    </row>
    <row r="9" spans="1:34">
      <c r="A9" s="12">
        <f t="shared" si="6"/>
        <v>7</v>
      </c>
      <c r="B9" s="1">
        <v>830145023</v>
      </c>
      <c r="C9" s="50" t="s">
        <v>57</v>
      </c>
      <c r="D9" s="2" t="s">
        <v>18</v>
      </c>
      <c r="E9" s="33">
        <v>4.84</v>
      </c>
      <c r="F9" s="33">
        <v>0.21</v>
      </c>
      <c r="G9" s="33">
        <v>24.12</v>
      </c>
      <c r="H9" s="33">
        <v>0.54</v>
      </c>
      <c r="I9" s="33">
        <v>0.42</v>
      </c>
      <c r="J9" s="49">
        <v>1069076000</v>
      </c>
      <c r="K9" s="49">
        <v>220653000</v>
      </c>
      <c r="L9" s="35">
        <v>848423000</v>
      </c>
      <c r="M9" s="33">
        <v>6.67</v>
      </c>
      <c r="N9" s="33">
        <v>0.28000000000000003</v>
      </c>
      <c r="O9" s="33">
        <v>12.41</v>
      </c>
      <c r="P9" s="33">
        <v>0.18</v>
      </c>
      <c r="Q9" s="33">
        <v>0.13</v>
      </c>
      <c r="R9" s="49">
        <v>1117605000</v>
      </c>
      <c r="S9" s="49">
        <v>167502000</v>
      </c>
      <c r="T9" s="35">
        <v>950103000</v>
      </c>
      <c r="U9" s="2">
        <v>3.02</v>
      </c>
      <c r="V9" s="23">
        <v>0.4</v>
      </c>
      <c r="W9" s="2">
        <v>20.420000000000002</v>
      </c>
      <c r="X9" s="2">
        <v>0.13</v>
      </c>
      <c r="Y9" s="2">
        <v>7.0000000000000007E-2</v>
      </c>
      <c r="Z9" s="4">
        <v>2625753000</v>
      </c>
      <c r="AA9" s="4">
        <v>868259000</v>
      </c>
      <c r="AB9" s="3">
        <v>1757494000</v>
      </c>
      <c r="AC9" s="70">
        <f t="shared" si="0"/>
        <v>3.02</v>
      </c>
      <c r="AD9" s="69">
        <f t="shared" si="1"/>
        <v>0.4</v>
      </c>
      <c r="AE9" s="70">
        <f t="shared" si="2"/>
        <v>12.41</v>
      </c>
      <c r="AF9" s="69">
        <f t="shared" si="3"/>
        <v>0.13</v>
      </c>
      <c r="AG9" s="69">
        <f t="shared" si="4"/>
        <v>7.0000000000000007E-2</v>
      </c>
      <c r="AH9" s="55">
        <f t="shared" si="5"/>
        <v>848423000</v>
      </c>
    </row>
    <row r="10" spans="1:34" ht="22.5">
      <c r="A10" s="12">
        <f t="shared" si="6"/>
        <v>8</v>
      </c>
      <c r="B10" s="1">
        <v>860503837</v>
      </c>
      <c r="C10" s="50" t="s">
        <v>62</v>
      </c>
      <c r="D10" s="2" t="s">
        <v>50</v>
      </c>
      <c r="E10" s="33" t="s">
        <v>63</v>
      </c>
      <c r="F10" s="33">
        <v>0.44</v>
      </c>
      <c r="G10" s="33">
        <v>9.68</v>
      </c>
      <c r="H10" s="33">
        <v>0.04</v>
      </c>
      <c r="I10" s="33">
        <v>0.02</v>
      </c>
      <c r="J10" s="49">
        <v>25460397000</v>
      </c>
      <c r="K10" s="49">
        <v>15530364000</v>
      </c>
      <c r="L10" s="35">
        <v>9930033000</v>
      </c>
      <c r="M10" s="33">
        <v>0.89</v>
      </c>
      <c r="N10" s="33">
        <v>0.35</v>
      </c>
      <c r="O10" s="33">
        <v>2.17</v>
      </c>
      <c r="P10" s="33">
        <v>0.01</v>
      </c>
      <c r="Q10" s="33">
        <v>0.01</v>
      </c>
      <c r="R10" s="49">
        <v>13327376000</v>
      </c>
      <c r="S10" s="49">
        <v>14961987000</v>
      </c>
      <c r="T10" s="35"/>
      <c r="U10" s="2">
        <v>1.21</v>
      </c>
      <c r="V10" s="23">
        <v>0.45</v>
      </c>
      <c r="W10" s="2">
        <v>7.92</v>
      </c>
      <c r="X10" s="2">
        <v>0.01</v>
      </c>
      <c r="Y10" s="2">
        <v>0</v>
      </c>
      <c r="Z10" s="4">
        <v>23525913</v>
      </c>
      <c r="AA10" s="4">
        <v>19289140</v>
      </c>
      <c r="AB10" s="3">
        <v>4236773</v>
      </c>
      <c r="AC10" s="70">
        <f t="shared" si="0"/>
        <v>0.89</v>
      </c>
      <c r="AD10" s="69">
        <f t="shared" si="1"/>
        <v>0.45</v>
      </c>
      <c r="AE10" s="70">
        <f t="shared" si="2"/>
        <v>2.17</v>
      </c>
      <c r="AF10" s="69">
        <f t="shared" si="3"/>
        <v>0.01</v>
      </c>
      <c r="AG10" s="69">
        <f t="shared" si="4"/>
        <v>0</v>
      </c>
      <c r="AH10" s="55">
        <f t="shared" si="5"/>
        <v>4236773</v>
      </c>
    </row>
    <row r="11" spans="1:34">
      <c r="A11" s="12">
        <f t="shared" si="6"/>
        <v>9</v>
      </c>
      <c r="B11" s="1">
        <v>860524015</v>
      </c>
      <c r="C11" s="50" t="s">
        <v>64</v>
      </c>
      <c r="D11" s="2" t="s">
        <v>18</v>
      </c>
      <c r="E11" s="33">
        <v>6.52</v>
      </c>
      <c r="F11" s="33">
        <v>0.36</v>
      </c>
      <c r="G11" s="33">
        <v>1.61</v>
      </c>
      <c r="H11" s="33">
        <v>0.14000000000000001</v>
      </c>
      <c r="I11" s="33">
        <v>0.09</v>
      </c>
      <c r="J11" s="49">
        <v>586281520</v>
      </c>
      <c r="K11" s="49">
        <v>89830729</v>
      </c>
      <c r="L11" s="35">
        <v>496450791</v>
      </c>
      <c r="M11" s="33">
        <v>2.09</v>
      </c>
      <c r="N11" s="33">
        <v>0.42</v>
      </c>
      <c r="O11" s="33">
        <v>1.41</v>
      </c>
      <c r="P11" s="33">
        <v>0.06</v>
      </c>
      <c r="Q11" s="33">
        <v>0.04</v>
      </c>
      <c r="R11" s="49">
        <v>644632575</v>
      </c>
      <c r="S11" s="49">
        <v>307015891</v>
      </c>
      <c r="T11" s="35">
        <v>337616684</v>
      </c>
      <c r="U11" s="2">
        <v>2.1</v>
      </c>
      <c r="V11" s="23">
        <v>0.36</v>
      </c>
      <c r="W11" s="2">
        <v>11.21</v>
      </c>
      <c r="X11" s="2">
        <v>0.04</v>
      </c>
      <c r="Y11" s="2">
        <v>0.03</v>
      </c>
      <c r="Z11" s="4">
        <v>668071159</v>
      </c>
      <c r="AA11" s="4">
        <v>317497517</v>
      </c>
      <c r="AB11" s="3">
        <v>350573642</v>
      </c>
      <c r="AC11" s="70">
        <f t="shared" si="0"/>
        <v>2.09</v>
      </c>
      <c r="AD11" s="69">
        <f t="shared" si="1"/>
        <v>0.42</v>
      </c>
      <c r="AE11" s="70">
        <f t="shared" si="2"/>
        <v>1.41</v>
      </c>
      <c r="AF11" s="69">
        <f t="shared" si="3"/>
        <v>0.04</v>
      </c>
      <c r="AG11" s="69">
        <f t="shared" si="4"/>
        <v>0.03</v>
      </c>
      <c r="AH11" s="55">
        <f t="shared" si="5"/>
        <v>337616684</v>
      </c>
    </row>
    <row r="12" spans="1:34">
      <c r="A12" s="12">
        <f t="shared" si="6"/>
        <v>10</v>
      </c>
      <c r="B12" s="1">
        <v>900033813</v>
      </c>
      <c r="C12" s="50" t="s">
        <v>68</v>
      </c>
      <c r="D12" s="2" t="s">
        <v>18</v>
      </c>
      <c r="E12" s="33">
        <v>4.34</v>
      </c>
      <c r="F12" s="33">
        <v>0.37</v>
      </c>
      <c r="G12" s="33">
        <v>124.38</v>
      </c>
      <c r="H12" s="33">
        <v>0.86</v>
      </c>
      <c r="I12" s="33">
        <v>0.53</v>
      </c>
      <c r="J12" s="49">
        <v>2785293792</v>
      </c>
      <c r="K12" s="49">
        <v>640705537</v>
      </c>
      <c r="L12" s="35">
        <v>2144588255</v>
      </c>
      <c r="M12" s="33">
        <v>10.56</v>
      </c>
      <c r="N12" s="33">
        <v>0.23</v>
      </c>
      <c r="O12" s="33">
        <v>7.17</v>
      </c>
      <c r="P12" s="33">
        <v>1.17</v>
      </c>
      <c r="Q12" s="33">
        <v>0.73</v>
      </c>
      <c r="R12" s="49">
        <v>1460639528</v>
      </c>
      <c r="S12" s="49">
        <v>138188569</v>
      </c>
      <c r="T12" s="35">
        <v>1322450959</v>
      </c>
      <c r="U12" s="2">
        <v>5.41</v>
      </c>
      <c r="V12" s="23">
        <v>0.42</v>
      </c>
      <c r="W12" s="2">
        <v>0.74</v>
      </c>
      <c r="X12" s="2">
        <v>0.06</v>
      </c>
      <c r="Y12" s="2">
        <v>0.04</v>
      </c>
      <c r="Z12" s="4">
        <v>2138426749</v>
      </c>
      <c r="AA12" s="4">
        <v>394939132</v>
      </c>
      <c r="AB12" s="3">
        <v>1743487617</v>
      </c>
      <c r="AC12" s="70">
        <f t="shared" si="0"/>
        <v>4.34</v>
      </c>
      <c r="AD12" s="69">
        <f t="shared" si="1"/>
        <v>0.42</v>
      </c>
      <c r="AE12" s="70">
        <f t="shared" si="2"/>
        <v>0.74</v>
      </c>
      <c r="AF12" s="69">
        <f t="shared" si="3"/>
        <v>0.06</v>
      </c>
      <c r="AG12" s="69">
        <f t="shared" si="4"/>
        <v>0.04</v>
      </c>
      <c r="AH12" s="55">
        <f t="shared" si="5"/>
        <v>1322450959</v>
      </c>
    </row>
    <row r="13" spans="1:34">
      <c r="A13" s="12">
        <f t="shared" si="6"/>
        <v>11</v>
      </c>
      <c r="B13" s="1">
        <v>900052020</v>
      </c>
      <c r="C13" s="50" t="s">
        <v>69</v>
      </c>
      <c r="D13" s="2" t="s">
        <v>18</v>
      </c>
      <c r="E13" s="33">
        <v>1.57</v>
      </c>
      <c r="F13" s="33">
        <v>0.59</v>
      </c>
      <c r="G13" s="33">
        <v>2.7</v>
      </c>
      <c r="H13" s="33">
        <v>0.14000000000000001</v>
      </c>
      <c r="I13" s="33">
        <v>0.05</v>
      </c>
      <c r="J13" s="49">
        <v>1279174088</v>
      </c>
      <c r="K13" s="49">
        <v>813836088</v>
      </c>
      <c r="L13" s="35">
        <v>465338000</v>
      </c>
      <c r="M13" s="33">
        <v>2.31</v>
      </c>
      <c r="N13" s="33">
        <v>0.42</v>
      </c>
      <c r="O13" s="33">
        <v>5.68</v>
      </c>
      <c r="P13" s="33">
        <v>0.17</v>
      </c>
      <c r="Q13" s="33">
        <v>0.1</v>
      </c>
      <c r="R13" s="49">
        <v>873644576</v>
      </c>
      <c r="S13" s="49">
        <v>376773146</v>
      </c>
      <c r="T13" s="35">
        <v>496871430</v>
      </c>
      <c r="U13" s="2">
        <v>4.76</v>
      </c>
      <c r="V13" s="23">
        <v>0.42</v>
      </c>
      <c r="W13" s="2">
        <v>3.01</v>
      </c>
      <c r="X13" s="2">
        <v>0.1</v>
      </c>
      <c r="Y13" s="2">
        <v>0.05</v>
      </c>
      <c r="Z13" s="4">
        <v>1012289505</v>
      </c>
      <c r="AA13" s="4">
        <v>212519355</v>
      </c>
      <c r="AB13" s="3">
        <v>799770150</v>
      </c>
      <c r="AC13" s="70">
        <f t="shared" si="0"/>
        <v>1.57</v>
      </c>
      <c r="AD13" s="69">
        <f t="shared" si="1"/>
        <v>0.59</v>
      </c>
      <c r="AE13" s="70">
        <f t="shared" si="2"/>
        <v>2.7</v>
      </c>
      <c r="AF13" s="69">
        <f t="shared" si="3"/>
        <v>0.1</v>
      </c>
      <c r="AG13" s="69">
        <f t="shared" si="4"/>
        <v>0.05</v>
      </c>
      <c r="AH13" s="55">
        <f t="shared" si="5"/>
        <v>465338000</v>
      </c>
    </row>
    <row r="14" spans="1:34">
      <c r="A14" s="12">
        <f t="shared" si="6"/>
        <v>12</v>
      </c>
      <c r="B14" s="1">
        <v>900162168</v>
      </c>
      <c r="C14" s="50" t="s">
        <v>74</v>
      </c>
      <c r="D14" s="2" t="s">
        <v>27</v>
      </c>
      <c r="E14" s="33">
        <v>3.19</v>
      </c>
      <c r="F14" s="33">
        <v>0.28000000000000003</v>
      </c>
      <c r="G14" s="33">
        <v>6.39</v>
      </c>
      <c r="H14" s="33">
        <v>0.55000000000000004</v>
      </c>
      <c r="I14" s="33">
        <v>0.39</v>
      </c>
      <c r="J14" s="49">
        <v>770071675</v>
      </c>
      <c r="K14" s="49">
        <v>240775943</v>
      </c>
      <c r="L14" s="35">
        <v>529295732</v>
      </c>
      <c r="M14" s="33">
        <v>2.06</v>
      </c>
      <c r="N14" s="33">
        <v>0.45</v>
      </c>
      <c r="O14" s="33">
        <v>16.27</v>
      </c>
      <c r="P14" s="33">
        <v>1.05</v>
      </c>
      <c r="Q14" s="33">
        <v>0.56999999999999995</v>
      </c>
      <c r="R14" s="49">
        <v>786792265</v>
      </c>
      <c r="S14" s="49">
        <v>380568631</v>
      </c>
      <c r="T14" s="35">
        <v>406223634</v>
      </c>
      <c r="U14" s="2">
        <v>1.3</v>
      </c>
      <c r="V14" s="23">
        <v>0.47</v>
      </c>
      <c r="W14" s="2">
        <v>16.18</v>
      </c>
      <c r="X14" s="2">
        <v>0.3</v>
      </c>
      <c r="Y14" s="2">
        <v>0.15</v>
      </c>
      <c r="Z14" s="4">
        <v>661008524</v>
      </c>
      <c r="AA14" s="4">
        <v>508122103</v>
      </c>
      <c r="AB14" s="3">
        <v>152886421</v>
      </c>
      <c r="AC14" s="70">
        <f t="shared" si="0"/>
        <v>1.3</v>
      </c>
      <c r="AD14" s="69">
        <f t="shared" si="1"/>
        <v>0.47</v>
      </c>
      <c r="AE14" s="70">
        <f t="shared" si="2"/>
        <v>6.39</v>
      </c>
      <c r="AF14" s="69">
        <f t="shared" si="3"/>
        <v>0.3</v>
      </c>
      <c r="AG14" s="69">
        <f t="shared" si="4"/>
        <v>0.15</v>
      </c>
      <c r="AH14" s="55">
        <f t="shared" si="5"/>
        <v>152886421</v>
      </c>
    </row>
    <row r="15" spans="1:34">
      <c r="A15" s="12">
        <f t="shared" si="6"/>
        <v>13</v>
      </c>
      <c r="B15" s="1">
        <v>900251399</v>
      </c>
      <c r="C15" s="50" t="s">
        <v>77</v>
      </c>
      <c r="D15" s="2" t="s">
        <v>25</v>
      </c>
      <c r="E15" s="33">
        <v>13.9</v>
      </c>
      <c r="F15" s="33">
        <v>0.33</v>
      </c>
      <c r="G15" s="33">
        <v>0</v>
      </c>
      <c r="H15" s="33">
        <v>0.6</v>
      </c>
      <c r="I15" s="33">
        <v>0.4</v>
      </c>
      <c r="J15" s="49">
        <v>814820584</v>
      </c>
      <c r="K15" s="49">
        <v>58607000</v>
      </c>
      <c r="L15" s="35">
        <v>756213584</v>
      </c>
      <c r="M15" s="33">
        <v>1.49</v>
      </c>
      <c r="N15" s="33">
        <v>0.57999999999999996</v>
      </c>
      <c r="O15" s="33">
        <v>0</v>
      </c>
      <c r="P15" s="33">
        <v>0.08</v>
      </c>
      <c r="Q15" s="33">
        <v>0.03</v>
      </c>
      <c r="R15" s="49">
        <v>1897285000</v>
      </c>
      <c r="S15" s="49">
        <v>1271301908</v>
      </c>
      <c r="T15" s="35">
        <v>625983092</v>
      </c>
      <c r="U15" s="2">
        <v>4.97</v>
      </c>
      <c r="V15" s="23">
        <v>0.59</v>
      </c>
      <c r="W15" s="2">
        <v>0</v>
      </c>
      <c r="X15" s="2">
        <v>0.19</v>
      </c>
      <c r="Y15" s="2">
        <v>7.0000000000000007E-2</v>
      </c>
      <c r="Z15" s="4">
        <v>1899921730</v>
      </c>
      <c r="AA15" s="4">
        <v>382165953</v>
      </c>
      <c r="AB15" s="3">
        <v>1517755777</v>
      </c>
      <c r="AC15" s="70">
        <f t="shared" si="0"/>
        <v>1.49</v>
      </c>
      <c r="AD15" s="69">
        <f t="shared" si="1"/>
        <v>0.59</v>
      </c>
      <c r="AE15" s="70">
        <f t="shared" si="2"/>
        <v>0</v>
      </c>
      <c r="AF15" s="69">
        <f t="shared" si="3"/>
        <v>0.08</v>
      </c>
      <c r="AG15" s="69">
        <f t="shared" si="4"/>
        <v>0.03</v>
      </c>
      <c r="AH15" s="55">
        <f t="shared" si="5"/>
        <v>625983092</v>
      </c>
    </row>
    <row r="16" spans="1:34">
      <c r="A16" s="12">
        <f t="shared" si="6"/>
        <v>14</v>
      </c>
      <c r="B16" s="1">
        <v>900270491</v>
      </c>
      <c r="C16" s="50" t="s">
        <v>78</v>
      </c>
      <c r="D16" s="2" t="s">
        <v>18</v>
      </c>
      <c r="E16" s="33">
        <v>11.13</v>
      </c>
      <c r="F16" s="33">
        <v>0.05</v>
      </c>
      <c r="G16" s="33">
        <v>0</v>
      </c>
      <c r="H16" s="33">
        <v>0.53</v>
      </c>
      <c r="I16" s="33">
        <v>0.5</v>
      </c>
      <c r="J16" s="49">
        <v>264713695</v>
      </c>
      <c r="K16" s="49">
        <v>23780842</v>
      </c>
      <c r="L16" s="35">
        <v>240932853</v>
      </c>
      <c r="M16" s="33">
        <v>2.06</v>
      </c>
      <c r="N16" s="33">
        <v>0.43</v>
      </c>
      <c r="O16" s="33">
        <v>0</v>
      </c>
      <c r="P16" s="33">
        <v>0.77</v>
      </c>
      <c r="Q16" s="33">
        <v>0.43</v>
      </c>
      <c r="R16" s="49">
        <v>1252611483</v>
      </c>
      <c r="S16" s="49">
        <v>606075961</v>
      </c>
      <c r="T16" s="35">
        <v>646535522</v>
      </c>
      <c r="U16" s="2">
        <v>29.1</v>
      </c>
      <c r="V16" s="23">
        <v>0.02</v>
      </c>
      <c r="W16" s="2">
        <v>0</v>
      </c>
      <c r="X16" s="2">
        <v>0.5</v>
      </c>
      <c r="Y16" s="2">
        <v>0.48</v>
      </c>
      <c r="Z16" s="4">
        <v>596343000</v>
      </c>
      <c r="AA16" s="4">
        <v>20489000</v>
      </c>
      <c r="AB16" s="3">
        <v>575854000</v>
      </c>
      <c r="AC16" s="70">
        <f t="shared" si="0"/>
        <v>2.06</v>
      </c>
      <c r="AD16" s="69">
        <f t="shared" si="1"/>
        <v>0.43</v>
      </c>
      <c r="AE16" s="70">
        <f t="shared" si="2"/>
        <v>0</v>
      </c>
      <c r="AF16" s="69">
        <f t="shared" si="3"/>
        <v>0.5</v>
      </c>
      <c r="AG16" s="69">
        <f t="shared" si="4"/>
        <v>0.43</v>
      </c>
      <c r="AH16" s="55">
        <f t="shared" si="5"/>
        <v>240932853</v>
      </c>
    </row>
    <row r="17" spans="1:37">
      <c r="A17" s="12">
        <f t="shared" si="6"/>
        <v>15</v>
      </c>
      <c r="B17" s="1">
        <v>900276220</v>
      </c>
      <c r="C17" s="50" t="s">
        <v>79</v>
      </c>
      <c r="D17" s="2" t="s">
        <v>27</v>
      </c>
      <c r="E17" s="33">
        <v>4.3</v>
      </c>
      <c r="F17" s="33">
        <v>0.42</v>
      </c>
      <c r="G17" s="33">
        <v>13.49</v>
      </c>
      <c r="H17" s="33">
        <v>0.28000000000000003</v>
      </c>
      <c r="I17" s="33">
        <v>0.16</v>
      </c>
      <c r="J17" s="49">
        <v>2867524060</v>
      </c>
      <c r="K17" s="49">
        <v>666036882</v>
      </c>
      <c r="L17" s="35">
        <v>2201487178</v>
      </c>
      <c r="M17" s="33">
        <v>7.94</v>
      </c>
      <c r="N17" s="33">
        <v>0.12</v>
      </c>
      <c r="O17" s="33">
        <v>12.8</v>
      </c>
      <c r="P17" s="33">
        <v>0.2</v>
      </c>
      <c r="Q17" s="33">
        <v>0.17</v>
      </c>
      <c r="R17" s="49">
        <v>2124008417</v>
      </c>
      <c r="S17" s="49">
        <v>267503903</v>
      </c>
      <c r="T17" s="35">
        <v>1856504514</v>
      </c>
      <c r="U17" s="2">
        <v>12.64</v>
      </c>
      <c r="V17" s="23">
        <v>0.08</v>
      </c>
      <c r="W17" s="2">
        <v>4.6900000000000004</v>
      </c>
      <c r="X17" s="2">
        <v>0.1</v>
      </c>
      <c r="Y17" s="2">
        <v>0.09</v>
      </c>
      <c r="Z17" s="4">
        <v>2117133292</v>
      </c>
      <c r="AA17" s="4">
        <v>167379287</v>
      </c>
      <c r="AB17" s="3">
        <v>1949754005</v>
      </c>
      <c r="AC17" s="70">
        <f t="shared" si="0"/>
        <v>4.3</v>
      </c>
      <c r="AD17" s="69">
        <f t="shared" si="1"/>
        <v>0.42</v>
      </c>
      <c r="AE17" s="70">
        <f t="shared" si="2"/>
        <v>4.6900000000000004</v>
      </c>
      <c r="AF17" s="69">
        <f t="shared" si="3"/>
        <v>0.1</v>
      </c>
      <c r="AG17" s="69">
        <f t="shared" si="4"/>
        <v>0.09</v>
      </c>
      <c r="AH17" s="55">
        <f t="shared" si="5"/>
        <v>1856504514</v>
      </c>
    </row>
    <row r="18" spans="1:37">
      <c r="A18" s="12">
        <f t="shared" si="6"/>
        <v>16</v>
      </c>
      <c r="B18" s="1">
        <v>900304842</v>
      </c>
      <c r="C18" s="50" t="s">
        <v>81</v>
      </c>
      <c r="D18" s="2" t="s">
        <v>27</v>
      </c>
      <c r="E18" s="33">
        <v>72.95</v>
      </c>
      <c r="F18" s="33">
        <v>0.48</v>
      </c>
      <c r="G18" s="33">
        <v>179</v>
      </c>
      <c r="H18" s="33">
        <v>0.63</v>
      </c>
      <c r="I18" s="33">
        <v>0.32</v>
      </c>
      <c r="J18" s="49">
        <v>868484145</v>
      </c>
      <c r="K18" s="49">
        <v>11904329</v>
      </c>
      <c r="L18" s="35">
        <v>856579816</v>
      </c>
      <c r="M18" s="33">
        <v>33.78</v>
      </c>
      <c r="N18" s="33">
        <v>0.17</v>
      </c>
      <c r="O18" s="33">
        <v>41.47</v>
      </c>
      <c r="P18" s="33">
        <v>0.05</v>
      </c>
      <c r="Q18" s="33">
        <v>0.04</v>
      </c>
      <c r="R18" s="49">
        <v>722503535</v>
      </c>
      <c r="S18" s="49">
        <v>21385182</v>
      </c>
      <c r="T18" s="35">
        <v>701118353</v>
      </c>
      <c r="U18" s="2">
        <v>13.73</v>
      </c>
      <c r="V18" s="23">
        <v>0.39</v>
      </c>
      <c r="W18" s="2">
        <v>721.8</v>
      </c>
      <c r="X18" s="2">
        <v>0.52</v>
      </c>
      <c r="Y18" s="2">
        <v>0.31</v>
      </c>
      <c r="Z18" s="4">
        <v>2317335058</v>
      </c>
      <c r="AA18" s="4">
        <v>168703643</v>
      </c>
      <c r="AB18" s="3">
        <v>2148631415</v>
      </c>
      <c r="AC18" s="70">
        <f t="shared" si="0"/>
        <v>13.73</v>
      </c>
      <c r="AD18" s="69">
        <f t="shared" si="1"/>
        <v>0.48</v>
      </c>
      <c r="AE18" s="70">
        <f t="shared" si="2"/>
        <v>41.47</v>
      </c>
      <c r="AF18" s="69">
        <f t="shared" si="3"/>
        <v>0.05</v>
      </c>
      <c r="AG18" s="69">
        <f t="shared" si="4"/>
        <v>0.04</v>
      </c>
      <c r="AH18" s="55">
        <f t="shared" si="5"/>
        <v>701118353</v>
      </c>
    </row>
    <row r="19" spans="1:37">
      <c r="A19" s="12">
        <f t="shared" si="6"/>
        <v>17</v>
      </c>
      <c r="B19" s="1">
        <v>900796786</v>
      </c>
      <c r="C19" s="50" t="s">
        <v>96</v>
      </c>
      <c r="D19" s="2" t="s">
        <v>27</v>
      </c>
      <c r="E19" s="33">
        <v>2.2000000000000002</v>
      </c>
      <c r="F19" s="33">
        <v>0.43</v>
      </c>
      <c r="G19" s="33">
        <v>3.54</v>
      </c>
      <c r="H19" s="33">
        <v>0.19</v>
      </c>
      <c r="I19" s="33">
        <v>0.11</v>
      </c>
      <c r="J19" s="49">
        <v>213088290</v>
      </c>
      <c r="K19" s="49">
        <v>96736443</v>
      </c>
      <c r="L19" s="35">
        <v>116351847</v>
      </c>
      <c r="M19" s="33">
        <v>2.75</v>
      </c>
      <c r="N19" s="33">
        <v>0.46</v>
      </c>
      <c r="O19" s="33">
        <v>1.66</v>
      </c>
      <c r="P19" s="33">
        <v>0.05</v>
      </c>
      <c r="Q19" s="33">
        <v>0.02</v>
      </c>
      <c r="R19" s="49">
        <v>270995608</v>
      </c>
      <c r="S19" s="49">
        <v>98357695</v>
      </c>
      <c r="T19" s="35">
        <v>172637913</v>
      </c>
      <c r="U19" s="2">
        <v>4.51</v>
      </c>
      <c r="V19" s="23">
        <v>0.33</v>
      </c>
      <c r="W19" s="2">
        <v>7.46</v>
      </c>
      <c r="X19" s="2">
        <v>0.28999999999999998</v>
      </c>
      <c r="Y19" s="2">
        <v>0.19</v>
      </c>
      <c r="Z19" s="4">
        <v>287258298</v>
      </c>
      <c r="AA19" s="4">
        <v>63653381</v>
      </c>
      <c r="AB19" s="3">
        <v>223604917</v>
      </c>
      <c r="AC19" s="70">
        <f t="shared" si="0"/>
        <v>2.2000000000000002</v>
      </c>
      <c r="AD19" s="69">
        <f t="shared" si="1"/>
        <v>0.46</v>
      </c>
      <c r="AE19" s="70">
        <f t="shared" si="2"/>
        <v>1.66</v>
      </c>
      <c r="AF19" s="69">
        <f t="shared" si="3"/>
        <v>0.05</v>
      </c>
      <c r="AG19" s="69">
        <f t="shared" si="4"/>
        <v>0.02</v>
      </c>
      <c r="AH19" s="55">
        <f t="shared" si="5"/>
        <v>116351847</v>
      </c>
    </row>
    <row r="20" spans="1:37">
      <c r="A20" s="12">
        <f t="shared" si="6"/>
        <v>18</v>
      </c>
      <c r="B20" s="1">
        <v>900810120</v>
      </c>
      <c r="C20" s="50" t="s">
        <v>97</v>
      </c>
      <c r="D20" s="2" t="s">
        <v>27</v>
      </c>
      <c r="E20" s="33">
        <v>1.62</v>
      </c>
      <c r="F20" s="33">
        <v>0.42</v>
      </c>
      <c r="G20" s="33">
        <v>0</v>
      </c>
      <c r="H20" s="33">
        <v>0.42</v>
      </c>
      <c r="I20" s="33">
        <v>0.27</v>
      </c>
      <c r="J20" s="49">
        <v>182604862</v>
      </c>
      <c r="K20" s="49">
        <v>112321568</v>
      </c>
      <c r="L20" s="35">
        <v>70283294</v>
      </c>
      <c r="M20" s="33">
        <v>7.78</v>
      </c>
      <c r="N20" s="33">
        <v>0.35</v>
      </c>
      <c r="O20" s="33">
        <v>0</v>
      </c>
      <c r="P20" s="33">
        <v>0.08</v>
      </c>
      <c r="Q20" s="33">
        <v>0.05</v>
      </c>
      <c r="R20" s="49">
        <v>158802120</v>
      </c>
      <c r="S20" s="49">
        <v>20396186</v>
      </c>
      <c r="T20" s="35">
        <v>138405934</v>
      </c>
      <c r="U20" s="2">
        <v>5</v>
      </c>
      <c r="V20" s="23">
        <v>0.3</v>
      </c>
      <c r="W20" s="2">
        <v>1232.71</v>
      </c>
      <c r="X20" s="2">
        <v>0.26</v>
      </c>
      <c r="Y20" s="2">
        <v>0.18</v>
      </c>
      <c r="Z20" s="4">
        <v>166243742</v>
      </c>
      <c r="AA20" s="4">
        <v>33235057</v>
      </c>
      <c r="AB20" s="3">
        <v>133008685</v>
      </c>
      <c r="AC20" s="70">
        <f t="shared" si="0"/>
        <v>1.62</v>
      </c>
      <c r="AD20" s="69">
        <f t="shared" si="1"/>
        <v>0.42</v>
      </c>
      <c r="AE20" s="70">
        <f t="shared" si="2"/>
        <v>0</v>
      </c>
      <c r="AF20" s="69">
        <f t="shared" si="3"/>
        <v>0.08</v>
      </c>
      <c r="AG20" s="69">
        <f t="shared" si="4"/>
        <v>0.05</v>
      </c>
      <c r="AH20" s="55">
        <f t="shared" si="5"/>
        <v>70283294</v>
      </c>
    </row>
    <row r="21" spans="1:37">
      <c r="A21" s="12">
        <f t="shared" si="6"/>
        <v>19</v>
      </c>
      <c r="B21" s="1">
        <v>901096303</v>
      </c>
      <c r="C21" s="50" t="s">
        <v>100</v>
      </c>
      <c r="D21" s="2" t="s">
        <v>27</v>
      </c>
      <c r="E21" s="33">
        <v>1.33</v>
      </c>
      <c r="F21" s="33">
        <v>0.65</v>
      </c>
      <c r="G21" s="33">
        <v>0</v>
      </c>
      <c r="H21" s="33">
        <v>0.51</v>
      </c>
      <c r="I21" s="33">
        <v>0.17</v>
      </c>
      <c r="J21" s="49">
        <v>451918410</v>
      </c>
      <c r="K21" s="49">
        <v>339420383</v>
      </c>
      <c r="L21" s="35">
        <v>112498027</v>
      </c>
      <c r="M21" s="33">
        <v>2.23</v>
      </c>
      <c r="N21" s="33">
        <v>0.38</v>
      </c>
      <c r="O21" s="33">
        <v>0</v>
      </c>
      <c r="P21" s="33">
        <v>0.55000000000000004</v>
      </c>
      <c r="Q21" s="33">
        <v>0.34</v>
      </c>
      <c r="R21" s="49">
        <v>389260919</v>
      </c>
      <c r="S21" s="49">
        <v>174095834</v>
      </c>
      <c r="T21" s="35">
        <v>215165085</v>
      </c>
      <c r="U21" s="2">
        <v>3.65</v>
      </c>
      <c r="V21" s="23">
        <v>0.21</v>
      </c>
      <c r="W21" s="2">
        <v>0</v>
      </c>
      <c r="X21" s="2">
        <v>0.37</v>
      </c>
      <c r="Y21" s="2">
        <v>0.28999999999999998</v>
      </c>
      <c r="Z21" s="4">
        <v>392456632</v>
      </c>
      <c r="AA21" s="4">
        <v>107251938</v>
      </c>
      <c r="AB21" s="3">
        <v>285204694</v>
      </c>
      <c r="AC21" s="70">
        <f t="shared" si="0"/>
        <v>1.33</v>
      </c>
      <c r="AD21" s="69">
        <f t="shared" si="1"/>
        <v>0.65</v>
      </c>
      <c r="AE21" s="70">
        <f t="shared" si="2"/>
        <v>0</v>
      </c>
      <c r="AF21" s="69">
        <f t="shared" si="3"/>
        <v>0.37</v>
      </c>
      <c r="AG21" s="69">
        <f t="shared" si="4"/>
        <v>0.17</v>
      </c>
      <c r="AH21" s="55">
        <f t="shared" si="5"/>
        <v>112498027</v>
      </c>
    </row>
    <row r="22" spans="1:37">
      <c r="A22" s="12">
        <f t="shared" si="6"/>
        <v>20</v>
      </c>
      <c r="B22" s="1">
        <v>901132402</v>
      </c>
      <c r="C22" s="50" t="s">
        <v>101</v>
      </c>
      <c r="D22" s="2" t="s">
        <v>27</v>
      </c>
      <c r="E22" s="33" t="s">
        <v>102</v>
      </c>
      <c r="F22" s="33">
        <v>0.25</v>
      </c>
      <c r="G22" s="33">
        <v>59.78</v>
      </c>
      <c r="H22" s="33">
        <v>0.13</v>
      </c>
      <c r="I22" s="33">
        <v>0.1</v>
      </c>
      <c r="J22" s="49">
        <v>346626002</v>
      </c>
      <c r="K22" s="49">
        <v>5026909</v>
      </c>
      <c r="L22" s="35">
        <v>341599093</v>
      </c>
      <c r="M22" s="33">
        <v>3.25</v>
      </c>
      <c r="N22" s="33">
        <v>0.33</v>
      </c>
      <c r="O22" s="33">
        <v>98.96</v>
      </c>
      <c r="P22" s="33">
        <v>0.7</v>
      </c>
      <c r="Q22" s="33">
        <v>0.47</v>
      </c>
      <c r="R22" s="49">
        <v>749008344</v>
      </c>
      <c r="S22" s="49">
        <v>230461946</v>
      </c>
      <c r="T22" s="35">
        <v>518546398</v>
      </c>
      <c r="U22" s="2">
        <v>2.19</v>
      </c>
      <c r="V22" s="23">
        <v>0.49</v>
      </c>
      <c r="W22" s="2">
        <v>0</v>
      </c>
      <c r="X22" s="2">
        <v>0.06</v>
      </c>
      <c r="Y22" s="2">
        <v>0.03</v>
      </c>
      <c r="Z22" s="4">
        <v>1025186038</v>
      </c>
      <c r="AA22" s="4">
        <v>467967686</v>
      </c>
      <c r="AB22" s="3">
        <v>557218352</v>
      </c>
      <c r="AC22" s="70">
        <f t="shared" si="0"/>
        <v>2.19</v>
      </c>
      <c r="AD22" s="69">
        <f t="shared" si="1"/>
        <v>0.49</v>
      </c>
      <c r="AE22" s="70">
        <f t="shared" si="2"/>
        <v>0</v>
      </c>
      <c r="AF22" s="69">
        <f t="shared" si="3"/>
        <v>0.06</v>
      </c>
      <c r="AG22" s="69">
        <f t="shared" si="4"/>
        <v>0.03</v>
      </c>
      <c r="AH22" s="55">
        <f t="shared" si="5"/>
        <v>341599093</v>
      </c>
    </row>
    <row r="23" spans="1:37" ht="15.75" thickBot="1">
      <c r="A23" s="12">
        <f t="shared" si="6"/>
        <v>21</v>
      </c>
      <c r="B23" s="88">
        <v>901251958</v>
      </c>
      <c r="C23" s="89" t="s">
        <v>105</v>
      </c>
      <c r="D23" s="90" t="s">
        <v>18</v>
      </c>
      <c r="E23" s="91">
        <v>7.15</v>
      </c>
      <c r="F23" s="91">
        <v>0.13</v>
      </c>
      <c r="G23" s="91">
        <v>0</v>
      </c>
      <c r="H23" s="91">
        <v>0.26</v>
      </c>
      <c r="I23" s="91">
        <v>0.23</v>
      </c>
      <c r="J23" s="92">
        <v>1413888476</v>
      </c>
      <c r="K23" s="92">
        <v>197581852</v>
      </c>
      <c r="L23" s="93">
        <v>1216306624</v>
      </c>
      <c r="M23" s="91">
        <v>3.61</v>
      </c>
      <c r="N23" s="91">
        <v>0.27</v>
      </c>
      <c r="O23" s="91">
        <v>0</v>
      </c>
      <c r="P23" s="91">
        <v>0.24</v>
      </c>
      <c r="Q23" s="91">
        <v>0.18</v>
      </c>
      <c r="R23" s="92">
        <v>2099981531</v>
      </c>
      <c r="S23" s="92">
        <v>580376154</v>
      </c>
      <c r="T23" s="93">
        <v>1519605377</v>
      </c>
      <c r="U23" s="90">
        <v>4.05</v>
      </c>
      <c r="V23" s="94">
        <v>0.47</v>
      </c>
      <c r="W23" s="90">
        <v>0</v>
      </c>
      <c r="X23" s="90">
        <v>0.24</v>
      </c>
      <c r="Y23" s="90">
        <v>0.12</v>
      </c>
      <c r="Z23" s="95">
        <v>2578693535</v>
      </c>
      <c r="AA23" s="95">
        <v>635669656</v>
      </c>
      <c r="AB23" s="96">
        <v>1943023879</v>
      </c>
      <c r="AC23" s="97">
        <f t="shared" si="0"/>
        <v>3.61</v>
      </c>
      <c r="AD23" s="98">
        <f t="shared" si="1"/>
        <v>0.47</v>
      </c>
      <c r="AE23" s="97">
        <f t="shared" si="2"/>
        <v>0</v>
      </c>
      <c r="AF23" s="98">
        <f t="shared" si="3"/>
        <v>0.24</v>
      </c>
      <c r="AG23" s="98">
        <f t="shared" si="4"/>
        <v>0.12</v>
      </c>
      <c r="AH23" s="99">
        <f t="shared" si="5"/>
        <v>1216306624</v>
      </c>
    </row>
    <row r="24" spans="1:37" ht="15.75" thickBot="1">
      <c r="A24" s="5"/>
      <c r="B24" s="6"/>
      <c r="C24" s="29"/>
      <c r="E24" s="37"/>
      <c r="F24" s="37"/>
      <c r="G24" s="37"/>
      <c r="H24" s="37"/>
      <c r="I24" s="37"/>
      <c r="J24" s="7"/>
      <c r="K24" s="7"/>
      <c r="L24" s="7"/>
      <c r="M24" s="37"/>
      <c r="N24" s="37"/>
      <c r="O24" s="39"/>
      <c r="P24" s="37"/>
      <c r="Q24" s="37"/>
      <c r="R24" s="7"/>
      <c r="S24" s="7"/>
      <c r="T24" s="7"/>
      <c r="U24" s="6"/>
      <c r="V24" s="25"/>
      <c r="W24" s="6"/>
      <c r="X24" s="6"/>
      <c r="Y24" s="6"/>
      <c r="Z24" s="7"/>
      <c r="AA24" s="7"/>
      <c r="AB24" s="100" t="s">
        <v>107</v>
      </c>
      <c r="AC24" s="101">
        <f t="shared" ref="AC24:AH24" si="7">MEDIAN(AC3:AC23)</f>
        <v>2.09</v>
      </c>
      <c r="AD24" s="102">
        <f t="shared" si="7"/>
        <v>0.46</v>
      </c>
      <c r="AE24" s="101">
        <f t="shared" si="7"/>
        <v>1.66</v>
      </c>
      <c r="AF24" s="102">
        <f t="shared" si="7"/>
        <v>7.0000000000000007E-2</v>
      </c>
      <c r="AG24" s="102">
        <f t="shared" si="7"/>
        <v>0.04</v>
      </c>
      <c r="AH24" s="103">
        <f t="shared" si="7"/>
        <v>625983092</v>
      </c>
      <c r="AI24" s="47"/>
      <c r="AJ24" s="48"/>
      <c r="AK24" s="28"/>
    </row>
    <row r="25" spans="1:37">
      <c r="A25" s="5"/>
      <c r="B25" s="6"/>
      <c r="C25" s="29"/>
      <c r="E25" s="37"/>
      <c r="F25" s="37"/>
      <c r="G25" s="37"/>
      <c r="H25" s="37"/>
      <c r="I25" s="37"/>
      <c r="J25" s="7"/>
      <c r="K25" s="7"/>
      <c r="L25" s="7"/>
      <c r="M25" s="37"/>
      <c r="N25" s="37"/>
      <c r="O25" s="39"/>
      <c r="P25" s="37"/>
      <c r="Q25" s="37"/>
      <c r="R25" s="7"/>
      <c r="S25" s="7"/>
      <c r="T25" s="7"/>
      <c r="U25" s="6"/>
      <c r="V25" s="25"/>
      <c r="W25" s="6"/>
      <c r="X25" s="6"/>
      <c r="Y25" s="6"/>
      <c r="Z25" s="7"/>
      <c r="AA25" s="7"/>
      <c r="AB25" s="71" t="s">
        <v>108</v>
      </c>
      <c r="AC25" s="72">
        <f t="shared" ref="AC25:AH25" si="8">AVERAGE(AC3:AC23)</f>
        <v>2.7676190476190476</v>
      </c>
      <c r="AD25" s="73">
        <f t="shared" si="8"/>
        <v>0.48619047619047623</v>
      </c>
      <c r="AE25" s="72">
        <f t="shared" si="8"/>
        <v>5.546666666666666</v>
      </c>
      <c r="AF25" s="73">
        <f t="shared" si="8"/>
        <v>0.12047619047619049</v>
      </c>
      <c r="AG25" s="73">
        <f t="shared" si="8"/>
        <v>7.3333333333333334E-2</v>
      </c>
      <c r="AH25" s="74">
        <f t="shared" si="8"/>
        <v>813392634.19047618</v>
      </c>
    </row>
    <row r="26" spans="1:37">
      <c r="A26" s="5"/>
      <c r="B26" s="6"/>
      <c r="C26" s="29"/>
      <c r="E26" s="37"/>
      <c r="F26" s="37"/>
      <c r="G26" s="37"/>
      <c r="H26" s="37"/>
      <c r="I26" s="37"/>
      <c r="J26" s="7"/>
      <c r="K26" s="7"/>
      <c r="L26" s="7"/>
      <c r="M26" s="37"/>
      <c r="N26" s="37"/>
      <c r="O26" s="39"/>
      <c r="P26" s="37"/>
      <c r="Q26" s="37"/>
      <c r="R26" s="7"/>
      <c r="S26" s="7"/>
      <c r="T26" s="7"/>
      <c r="U26" s="6"/>
      <c r="V26" s="25"/>
      <c r="W26" s="6"/>
      <c r="X26" s="6"/>
      <c r="Y26" s="6"/>
      <c r="Z26" s="7"/>
      <c r="AA26" s="7"/>
      <c r="AB26" s="18" t="s">
        <v>109</v>
      </c>
      <c r="AC26" s="9">
        <f t="shared" ref="AC26:AH26" si="9">_xlfn.QUARTILE.INC(AC3:AC23,1)</f>
        <v>1.49</v>
      </c>
      <c r="AD26" s="8">
        <f t="shared" si="9"/>
        <v>0.42</v>
      </c>
      <c r="AE26" s="9">
        <f t="shared" si="9"/>
        <v>0</v>
      </c>
      <c r="AF26" s="8">
        <f t="shared" si="9"/>
        <v>0.04</v>
      </c>
      <c r="AG26" s="8">
        <f t="shared" si="9"/>
        <v>0.02</v>
      </c>
      <c r="AH26" s="57">
        <f t="shared" si="9"/>
        <v>174232840</v>
      </c>
    </row>
    <row r="27" spans="1:37" ht="15.75" thickBot="1">
      <c r="A27" s="5"/>
      <c r="B27" s="6"/>
      <c r="C27" s="29"/>
      <c r="E27" s="37"/>
      <c r="F27" s="37"/>
      <c r="G27" s="37"/>
      <c r="H27" s="37"/>
      <c r="I27" s="37"/>
      <c r="J27" s="7"/>
      <c r="K27" s="7"/>
      <c r="L27" s="7"/>
      <c r="M27" s="37"/>
      <c r="N27" s="37"/>
      <c r="O27" s="39"/>
      <c r="P27" s="37"/>
      <c r="Q27" s="37"/>
      <c r="R27" s="7"/>
      <c r="S27" s="7"/>
      <c r="T27" s="7"/>
      <c r="U27" s="6"/>
      <c r="V27" s="25"/>
      <c r="W27" s="6"/>
      <c r="X27" s="6"/>
      <c r="Y27" s="6"/>
      <c r="Z27" s="7"/>
      <c r="AA27" s="7"/>
      <c r="AB27" s="19" t="s">
        <v>110</v>
      </c>
      <c r="AC27" s="11">
        <f t="shared" ref="AC27:AH27" si="10">_xlfn.QUARTILE.INC(AC3:AC23,3)</f>
        <v>3.02</v>
      </c>
      <c r="AD27" s="10">
        <f t="shared" si="10"/>
        <v>0.49</v>
      </c>
      <c r="AE27" s="11">
        <f t="shared" si="10"/>
        <v>4.6900000000000004</v>
      </c>
      <c r="AF27" s="10">
        <f t="shared" si="10"/>
        <v>0.13</v>
      </c>
      <c r="AG27" s="10">
        <f t="shared" si="10"/>
        <v>0.09</v>
      </c>
      <c r="AH27" s="58">
        <f t="shared" si="10"/>
        <v>1216306624</v>
      </c>
    </row>
    <row r="28" spans="1:37" ht="15.75" thickBot="1">
      <c r="A28" s="5"/>
      <c r="B28" s="6"/>
      <c r="C28" s="5"/>
      <c r="D28" s="6"/>
      <c r="E28" s="37"/>
      <c r="F28" s="37"/>
      <c r="G28" s="37"/>
      <c r="H28" s="37"/>
      <c r="I28" s="37"/>
      <c r="J28" s="7"/>
      <c r="K28" s="7"/>
      <c r="L28" s="7"/>
      <c r="M28" s="37"/>
      <c r="N28" s="37"/>
      <c r="O28" s="39"/>
      <c r="P28" s="37"/>
      <c r="Q28" s="37"/>
      <c r="R28" s="7"/>
      <c r="S28" s="7"/>
      <c r="T28" s="7"/>
      <c r="U28" s="6"/>
      <c r="V28" s="25"/>
      <c r="W28" s="6"/>
      <c r="X28" s="6"/>
      <c r="Y28" s="6"/>
      <c r="Z28" s="7"/>
      <c r="AA28" s="7"/>
      <c r="AB28" s="7"/>
      <c r="AC28" s="21"/>
      <c r="AD28" s="25"/>
      <c r="AE28" s="21"/>
      <c r="AF28" s="25"/>
      <c r="AG28" s="25"/>
      <c r="AH28" s="59"/>
    </row>
    <row r="29" spans="1:37" ht="15.75" thickBot="1">
      <c r="A29" s="5"/>
      <c r="B29" s="6"/>
      <c r="C29" s="5"/>
      <c r="D29" s="6"/>
      <c r="E29" s="37"/>
      <c r="F29" s="37"/>
      <c r="G29" s="37"/>
      <c r="H29" s="37"/>
      <c r="I29" s="37"/>
      <c r="J29" s="7"/>
      <c r="K29" s="7"/>
      <c r="L29" s="7"/>
      <c r="M29" s="37"/>
      <c r="N29" s="37"/>
      <c r="O29" s="39"/>
      <c r="P29" s="37"/>
      <c r="Q29" s="37"/>
      <c r="R29" s="7"/>
      <c r="S29" s="7"/>
      <c r="T29" s="7"/>
      <c r="U29" s="6"/>
      <c r="V29" s="25"/>
      <c r="W29" s="6"/>
      <c r="X29" s="6"/>
      <c r="Y29" s="6"/>
      <c r="Z29" s="7"/>
      <c r="AA29" s="7"/>
      <c r="AB29" s="114" t="s">
        <v>111</v>
      </c>
      <c r="AC29" s="115"/>
      <c r="AD29" s="115" t="s">
        <v>112</v>
      </c>
      <c r="AE29" s="115"/>
      <c r="AF29" s="115" t="s">
        <v>113</v>
      </c>
      <c r="AG29" s="115"/>
      <c r="AH29" s="139"/>
    </row>
    <row r="30" spans="1:37" ht="23.25" customHeight="1">
      <c r="A30" s="5"/>
      <c r="B30" s="6"/>
      <c r="C30" s="5"/>
      <c r="D30" s="6"/>
      <c r="E30" s="37"/>
      <c r="F30" s="37"/>
      <c r="G30" s="37"/>
      <c r="H30" s="37"/>
      <c r="I30" s="37"/>
      <c r="J30" s="7"/>
      <c r="K30" s="7"/>
      <c r="L30" s="7"/>
      <c r="M30" s="37"/>
      <c r="N30" s="37"/>
      <c r="O30" s="39"/>
      <c r="P30" s="37"/>
      <c r="Q30" s="37"/>
      <c r="R30" s="7"/>
      <c r="S30" s="7"/>
      <c r="T30" s="7"/>
      <c r="U30" s="6"/>
      <c r="V30" s="25"/>
      <c r="W30" s="6"/>
      <c r="X30" s="6"/>
      <c r="Y30" s="6"/>
      <c r="Z30" s="7"/>
      <c r="AA30" s="7"/>
      <c r="AB30" s="104" t="s">
        <v>114</v>
      </c>
      <c r="AC30" s="105"/>
      <c r="AD30" s="105" t="s">
        <v>115</v>
      </c>
      <c r="AE30" s="105"/>
      <c r="AF30" s="105" t="s">
        <v>131</v>
      </c>
      <c r="AG30" s="105"/>
      <c r="AH30" s="121"/>
    </row>
    <row r="31" spans="1:37" ht="23.25" customHeight="1">
      <c r="A31" s="5"/>
      <c r="B31" s="6"/>
      <c r="C31" s="5"/>
      <c r="D31" s="6"/>
      <c r="E31" s="37"/>
      <c r="F31" s="37"/>
      <c r="G31" s="37"/>
      <c r="H31" s="37"/>
      <c r="I31" s="37"/>
      <c r="J31" s="7"/>
      <c r="K31" s="7"/>
      <c r="L31" s="7"/>
      <c r="M31" s="37"/>
      <c r="N31" s="37"/>
      <c r="O31" s="39"/>
      <c r="P31" s="37"/>
      <c r="Q31" s="37"/>
      <c r="R31" s="7"/>
      <c r="S31" s="7"/>
      <c r="T31" s="7"/>
      <c r="U31" s="6"/>
      <c r="V31" s="25"/>
      <c r="W31" s="6"/>
      <c r="X31" s="6"/>
      <c r="Y31" s="6"/>
      <c r="Z31" s="7"/>
      <c r="AA31" s="7"/>
      <c r="AB31" s="118" t="s">
        <v>117</v>
      </c>
      <c r="AC31" s="119"/>
      <c r="AD31" s="119" t="s">
        <v>118</v>
      </c>
      <c r="AE31" s="119"/>
      <c r="AF31" s="119" t="s">
        <v>132</v>
      </c>
      <c r="AG31" s="119"/>
      <c r="AH31" s="120"/>
    </row>
    <row r="32" spans="1:37" ht="23.25" customHeight="1">
      <c r="A32" s="5"/>
      <c r="B32" s="6"/>
      <c r="C32" s="5"/>
      <c r="D32" s="6"/>
      <c r="E32" s="37"/>
      <c r="F32" s="37"/>
      <c r="G32" s="37"/>
      <c r="H32" s="37"/>
      <c r="I32" s="37"/>
      <c r="J32" s="7"/>
      <c r="K32" s="7"/>
      <c r="L32" s="7"/>
      <c r="M32" s="37"/>
      <c r="N32" s="37"/>
      <c r="O32" s="39"/>
      <c r="P32" s="37"/>
      <c r="Q32" s="37"/>
      <c r="R32" s="7"/>
      <c r="S32" s="7"/>
      <c r="T32" s="7"/>
      <c r="U32" s="6"/>
      <c r="V32" s="25"/>
      <c r="W32" s="6"/>
      <c r="X32" s="6"/>
      <c r="Y32" s="6"/>
      <c r="Z32" s="7"/>
      <c r="AA32" s="7"/>
      <c r="AB32" s="118" t="s">
        <v>120</v>
      </c>
      <c r="AC32" s="119"/>
      <c r="AD32" s="119" t="s">
        <v>121</v>
      </c>
      <c r="AE32" s="119"/>
      <c r="AF32" s="119" t="s">
        <v>133</v>
      </c>
      <c r="AG32" s="119"/>
      <c r="AH32" s="120"/>
    </row>
    <row r="33" spans="1:35" ht="68.25" customHeight="1" thickBot="1">
      <c r="A33" s="5"/>
      <c r="B33" s="6"/>
      <c r="C33" s="5"/>
      <c r="D33" s="6"/>
      <c r="E33" s="37"/>
      <c r="F33" s="37"/>
      <c r="G33" s="37"/>
      <c r="H33" s="37"/>
      <c r="I33" s="37"/>
      <c r="J33" s="7"/>
      <c r="K33" s="7"/>
      <c r="L33" s="7"/>
      <c r="M33" s="37"/>
      <c r="N33" s="37"/>
      <c r="O33" s="39"/>
      <c r="P33" s="37"/>
      <c r="Q33" s="37"/>
      <c r="R33" s="7"/>
      <c r="S33" s="7"/>
      <c r="T33" s="7"/>
      <c r="U33" s="6"/>
      <c r="V33" s="25"/>
      <c r="W33" s="6"/>
      <c r="X33" s="6"/>
      <c r="Y33" s="6"/>
      <c r="Z33" s="7"/>
      <c r="AA33" s="7"/>
      <c r="AB33" s="108" t="s">
        <v>134</v>
      </c>
      <c r="AC33" s="109"/>
      <c r="AD33" s="109" t="s">
        <v>124</v>
      </c>
      <c r="AE33" s="109"/>
      <c r="AF33" s="112" t="s">
        <v>135</v>
      </c>
      <c r="AG33" s="112"/>
      <c r="AH33" s="113"/>
    </row>
    <row r="34" spans="1:35" ht="15.75" thickBot="1">
      <c r="A34" s="5"/>
      <c r="B34" s="6"/>
      <c r="C34" s="5"/>
      <c r="D34" s="6"/>
      <c r="E34" s="37"/>
      <c r="F34" s="37"/>
      <c r="G34" s="37"/>
      <c r="H34" s="37"/>
      <c r="I34" s="37"/>
      <c r="J34" s="7"/>
      <c r="K34" s="7"/>
      <c r="L34" s="7"/>
      <c r="M34" s="37"/>
      <c r="N34" s="37"/>
      <c r="O34" s="39"/>
      <c r="P34" s="37"/>
      <c r="Q34" s="37"/>
      <c r="R34" s="7"/>
      <c r="S34" s="7"/>
      <c r="T34" s="7"/>
      <c r="U34" s="6"/>
      <c r="V34" s="25"/>
      <c r="W34" s="6"/>
      <c r="X34" s="6"/>
      <c r="Y34" s="6"/>
      <c r="Z34" s="7"/>
      <c r="AA34" s="7"/>
      <c r="AB34" s="5"/>
      <c r="AC34" s="6"/>
      <c r="AD34" s="25"/>
      <c r="AE34" s="6"/>
      <c r="AF34" s="25"/>
      <c r="AG34" s="25"/>
      <c r="AH34" s="59"/>
    </row>
    <row r="35" spans="1:35" ht="15.75" thickBot="1">
      <c r="A35" s="5"/>
      <c r="B35" s="6"/>
      <c r="C35" s="5"/>
      <c r="D35" s="6"/>
      <c r="E35" s="37"/>
      <c r="F35" s="37"/>
      <c r="G35" s="37"/>
      <c r="H35" s="37"/>
      <c r="I35" s="37"/>
      <c r="J35" s="7"/>
      <c r="K35" s="7"/>
      <c r="L35" s="7"/>
      <c r="M35" s="37"/>
      <c r="N35" s="37"/>
      <c r="O35" s="39"/>
      <c r="P35" s="37"/>
      <c r="Q35" s="37"/>
      <c r="R35" s="7"/>
      <c r="S35" s="7"/>
      <c r="T35" s="7"/>
      <c r="U35" s="6"/>
      <c r="V35" s="25"/>
      <c r="W35" s="6"/>
      <c r="X35" s="6"/>
      <c r="Y35" s="6"/>
      <c r="Z35" s="7"/>
      <c r="AA35" s="7"/>
      <c r="AB35" s="114" t="s">
        <v>111</v>
      </c>
      <c r="AC35" s="115"/>
      <c r="AD35" s="115" t="s">
        <v>112</v>
      </c>
      <c r="AE35" s="115"/>
      <c r="AF35" s="116" t="s">
        <v>113</v>
      </c>
      <c r="AG35" s="117"/>
      <c r="AH35" s="59"/>
      <c r="AI35" s="48"/>
    </row>
    <row r="36" spans="1:35">
      <c r="A36" s="5"/>
      <c r="B36" s="6"/>
      <c r="C36" s="5"/>
      <c r="D36" s="6"/>
      <c r="E36" s="37"/>
      <c r="F36" s="37"/>
      <c r="G36" s="37"/>
      <c r="H36" s="37"/>
      <c r="I36" s="37"/>
      <c r="J36" s="7"/>
      <c r="K36" s="7"/>
      <c r="L36" s="7"/>
      <c r="M36" s="37"/>
      <c r="N36" s="37"/>
      <c r="O36" s="39"/>
      <c r="P36" s="37"/>
      <c r="Q36" s="37"/>
      <c r="R36" s="7"/>
      <c r="S36" s="7"/>
      <c r="T36" s="7"/>
      <c r="U36" s="6"/>
      <c r="V36" s="25"/>
      <c r="W36" s="6"/>
      <c r="X36" s="6"/>
      <c r="Y36" s="6"/>
      <c r="Z36" s="7"/>
      <c r="AA36" s="7"/>
      <c r="AB36" s="104" t="s">
        <v>126</v>
      </c>
      <c r="AC36" s="105"/>
      <c r="AD36" s="105" t="s">
        <v>127</v>
      </c>
      <c r="AE36" s="105"/>
      <c r="AF36" s="106" t="s">
        <v>136</v>
      </c>
      <c r="AG36" s="107"/>
      <c r="AH36" s="59"/>
    </row>
    <row r="37" spans="1:35" ht="15.75" thickBot="1">
      <c r="A37" s="5"/>
      <c r="B37" s="6"/>
      <c r="C37" s="5"/>
      <c r="D37" s="6"/>
      <c r="E37" s="37"/>
      <c r="F37" s="37"/>
      <c r="G37" s="37"/>
      <c r="H37" s="37"/>
      <c r="I37" s="37"/>
      <c r="J37" s="7"/>
      <c r="K37" s="7"/>
      <c r="L37" s="7"/>
      <c r="M37" s="37"/>
      <c r="N37" s="37"/>
      <c r="O37" s="39"/>
      <c r="P37" s="37"/>
      <c r="Q37" s="37"/>
      <c r="R37" s="7"/>
      <c r="S37" s="7"/>
      <c r="T37" s="7"/>
      <c r="U37" s="6"/>
      <c r="V37" s="25"/>
      <c r="W37" s="6"/>
      <c r="X37" s="6"/>
      <c r="Y37" s="6"/>
      <c r="Z37" s="7"/>
      <c r="AA37" s="7"/>
      <c r="AB37" s="108" t="s">
        <v>129</v>
      </c>
      <c r="AC37" s="109"/>
      <c r="AD37" s="109" t="s">
        <v>130</v>
      </c>
      <c r="AE37" s="109"/>
      <c r="AF37" s="110" t="s">
        <v>137</v>
      </c>
      <c r="AG37" s="111"/>
      <c r="AH37" s="59"/>
    </row>
  </sheetData>
  <dataConsolidate/>
  <mergeCells count="32">
    <mergeCell ref="AB30:AC30"/>
    <mergeCell ref="AD30:AE30"/>
    <mergeCell ref="AF30:AH30"/>
    <mergeCell ref="A1:A2"/>
    <mergeCell ref="B1:B2"/>
    <mergeCell ref="C1:C2"/>
    <mergeCell ref="D1:D2"/>
    <mergeCell ref="E1:L1"/>
    <mergeCell ref="M1:T1"/>
    <mergeCell ref="U1:AB1"/>
    <mergeCell ref="AC1:AH1"/>
    <mergeCell ref="AB29:AC29"/>
    <mergeCell ref="AD29:AE29"/>
    <mergeCell ref="AF29:AH29"/>
    <mergeCell ref="AB31:AC31"/>
    <mergeCell ref="AD31:AE31"/>
    <mergeCell ref="AF31:AH31"/>
    <mergeCell ref="AB32:AC32"/>
    <mergeCell ref="AD32:AE32"/>
    <mergeCell ref="AF32:AH32"/>
    <mergeCell ref="AB33:AC33"/>
    <mergeCell ref="AD33:AE33"/>
    <mergeCell ref="AF33:AH33"/>
    <mergeCell ref="AB35:AC35"/>
    <mergeCell ref="AD35:AE35"/>
    <mergeCell ref="AF35:AG35"/>
    <mergeCell ref="AB36:AC36"/>
    <mergeCell ref="AD36:AE36"/>
    <mergeCell ref="AF36:AG36"/>
    <mergeCell ref="AB37:AC37"/>
    <mergeCell ref="AD37:AE37"/>
    <mergeCell ref="AF37:AG37"/>
  </mergeCells>
  <pageMargins left="0.7" right="0.7" top="0.75" bottom="0.75" header="0.3" footer="0.3"/>
  <pageSetup paperSize="9" orientation="portrait" horizontalDpi="360" verticalDpi="360" r:id="rId1"/>
  <ignoredErrors>
    <ignoredError sqref="AD4:AD5 AD3 AD23 AD21:AD22 AD19:AD20 AD18 AD15:AD17 AD14 AD12:AD13 AD9 AD8 AD6:AD7 AD10:A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SONY</dc:creator>
  <cp:keywords/>
  <dc:description/>
  <cp:lastModifiedBy>Luis Fernando Vergara Carriazo</cp:lastModifiedBy>
  <cp:revision/>
  <dcterms:created xsi:type="dcterms:W3CDTF">2022-08-04T01:04:47Z</dcterms:created>
  <dcterms:modified xsi:type="dcterms:W3CDTF">2022-10-24T15:18:36Z</dcterms:modified>
  <cp:category/>
  <cp:contentStatus/>
</cp:coreProperties>
</file>