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OFERTA CG PRODUCCIONES\DOCUMENTOS  PARA PUBLICAR\GRUPO 3\FACTORES DE PONDERACION\"/>
    </mc:Choice>
  </mc:AlternateContent>
  <bookViews>
    <workbookView xWindow="0" yWindow="0" windowWidth="20490" windowHeight="7755"/>
  </bookViews>
  <sheets>
    <sheet name="ANEXO 5 ACTIVIDAD FÍSICA (3)" sheetId="3"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H15" i="3" l="1"/>
  <c r="H16" i="3"/>
  <c r="H17" i="3"/>
  <c r="H14" i="3"/>
  <c r="H13" i="3"/>
  <c r="H22" i="3"/>
  <c r="H24" i="3"/>
  <c r="H27" i="3"/>
  <c r="H28" i="3"/>
  <c r="H29" i="3"/>
  <c r="H32" i="3"/>
  <c r="H34" i="3"/>
  <c r="H36" i="3"/>
  <c r="H37" i="3"/>
  <c r="H20" i="3"/>
  <c r="H21" i="3"/>
  <c r="H23" i="3"/>
  <c r="H25" i="3"/>
  <c r="H26" i="3"/>
  <c r="H30" i="3"/>
  <c r="H31" i="3"/>
  <c r="H33" i="3"/>
  <c r="H35" i="3"/>
  <c r="H19" i="3"/>
  <c r="H40" i="3"/>
  <c r="H41" i="3"/>
  <c r="H42" i="3"/>
  <c r="H43" i="3"/>
  <c r="H47" i="3"/>
  <c r="H48" i="3"/>
  <c r="H44" i="3"/>
  <c r="H45" i="3"/>
  <c r="H46" i="3"/>
  <c r="H49" i="3"/>
  <c r="H39" i="3"/>
  <c r="H11" i="3"/>
  <c r="H10" i="3"/>
  <c r="H50" i="3"/>
  <c r="H67" i="3"/>
  <c r="H66" i="3"/>
  <c r="H65" i="3"/>
  <c r="H74" i="3"/>
  <c r="H75" i="3"/>
  <c r="H76" i="3"/>
  <c r="H78" i="3"/>
  <c r="H79" i="3"/>
  <c r="H81" i="3"/>
  <c r="H82" i="3"/>
  <c r="H83" i="3"/>
  <c r="H84" i="3"/>
  <c r="H85" i="3"/>
  <c r="H87" i="3"/>
  <c r="H88" i="3"/>
  <c r="H89" i="3"/>
  <c r="H90" i="3"/>
  <c r="H93" i="3"/>
  <c r="H100" i="3"/>
  <c r="H102" i="3"/>
  <c r="H103" i="3"/>
  <c r="H104" i="3"/>
  <c r="H105" i="3"/>
  <c r="H106" i="3"/>
  <c r="H107" i="3"/>
  <c r="H108" i="3"/>
  <c r="H109" i="3"/>
  <c r="H115" i="3"/>
  <c r="H60" i="3"/>
  <c r="H61" i="3"/>
  <c r="H62" i="3"/>
  <c r="H63" i="3"/>
  <c r="H64" i="3"/>
  <c r="H68" i="3"/>
  <c r="H69" i="3"/>
  <c r="H70" i="3"/>
  <c r="H71" i="3"/>
  <c r="H72" i="3"/>
  <c r="H73" i="3"/>
  <c r="H77" i="3"/>
  <c r="H80" i="3"/>
  <c r="H86" i="3"/>
  <c r="H91" i="3"/>
  <c r="H92" i="3"/>
  <c r="H94" i="3"/>
  <c r="H95" i="3"/>
  <c r="H96" i="3"/>
  <c r="H97" i="3"/>
  <c r="H98" i="3"/>
  <c r="H99" i="3"/>
  <c r="H101" i="3"/>
  <c r="H110" i="3"/>
  <c r="H111" i="3"/>
  <c r="H112" i="3"/>
  <c r="H113" i="3"/>
  <c r="H114" i="3"/>
  <c r="H116" i="3"/>
  <c r="H117" i="3"/>
  <c r="H118" i="3"/>
  <c r="H59" i="3"/>
  <c r="H56" i="3"/>
  <c r="H55" i="3"/>
  <c r="H58" i="3"/>
  <c r="H57" i="3"/>
  <c r="H119" i="3"/>
  <c r="H132" i="3"/>
  <c r="H131" i="3"/>
  <c r="H127" i="3"/>
  <c r="H125" i="3"/>
  <c r="H134" i="3"/>
  <c r="H144" i="3"/>
  <c r="H145" i="3"/>
  <c r="H147" i="3"/>
  <c r="H146" i="3"/>
  <c r="H143" i="3"/>
  <c r="H149" i="3"/>
  <c r="H150" i="3"/>
  <c r="H151" i="3"/>
  <c r="H148" i="3"/>
  <c r="H153" i="3"/>
  <c r="H154" i="3"/>
  <c r="H155" i="3"/>
  <c r="H152" i="3"/>
  <c r="H139" i="3"/>
  <c r="H140" i="3"/>
  <c r="H141" i="3"/>
  <c r="H142" i="3"/>
  <c r="H138" i="3"/>
  <c r="H156" i="3"/>
  <c r="H5" i="3"/>
  <c r="H9" i="3"/>
  <c r="I61" i="3"/>
  <c r="I62" i="3"/>
  <c r="I63" i="3"/>
  <c r="I64" i="3"/>
  <c r="I5" i="3"/>
</calcChain>
</file>

<file path=xl/sharedStrings.xml><?xml version="1.0" encoding="utf-8"?>
<sst xmlns="http://schemas.openxmlformats.org/spreadsheetml/2006/main" count="431" uniqueCount="230">
  <si>
    <t>CODIGO UNSPSC</t>
  </si>
  <si>
    <t>ITEM</t>
  </si>
  <si>
    <t>DESCRIPCION</t>
  </si>
  <si>
    <t>UNIDAD DE MEDIDA</t>
  </si>
  <si>
    <t>CANTiDAD</t>
  </si>
  <si>
    <t>MESES</t>
  </si>
  <si>
    <t>VALOR UNITARIO</t>
  </si>
  <si>
    <t>VALOR TOTAL</t>
  </si>
  <si>
    <t>RECURSO HUMANO</t>
  </si>
  <si>
    <t xml:space="preserve">ACTIVIDAD:         REALIZAR ACONDICIONAMIENTO FÍSICO A PERSONAS CON DISCAPACIDAD EN LOS PUNTOS DE ATENCIÓN AL USUARIO CALINTEGRA </t>
  </si>
  <si>
    <t>MONITOR DE PAUCA CALINTEGRA</t>
  </si>
  <si>
    <t>Persona natural con Título Profesional  y/o Tecnología en Deporte, Recreación, Educación Física o Fisioterapia y con  mínimo de un (1) año en trabajo con personas con discapacidad en Actividad Física, Recreación o disciplinas de Deporte Adaptado y/o áreas afines</t>
  </si>
  <si>
    <t>Persona</t>
  </si>
  <si>
    <t>ACTIVIDAD:         CAPACITACIÓN A MONITORES QUE TRABAJAN CON PERSONAS CON DISCAPACIDAD DEL MUNICIPIO DE SANTIAGO DE CALI BP 05044517</t>
  </si>
  <si>
    <t>Apoyar con logística las capacitaciones en conceptos técnicos a monitores que trabajan con personas con discapacidad</t>
  </si>
  <si>
    <t>Agendas Publicitarias tipo souvenir con el logo del programa a 1 tinta</t>
  </si>
  <si>
    <t>UNIDAD</t>
  </si>
  <si>
    <t>Lapiceros Publicitarios tipo souvenir con el logo del programa a 1 tinta</t>
  </si>
  <si>
    <t>Apoyar con logística las capacitaciones en conceptos prácticos a monitores que trabajan con personas con discapacidad</t>
  </si>
  <si>
    <t>ACTIVIDAD:         REALIZAR JUEGOS DEPORTIVOS Y RECREATIVOS PARA PERSONAS CON DISCAPACIDAD BP 05044519</t>
  </si>
  <si>
    <t>Apoyar movilización para las competencias de juegos paramunicipales</t>
  </si>
  <si>
    <t>Movilizar a personas con discapacidad en recorridos de ida y regreso a las competencias de juegos paramunicipales</t>
  </si>
  <si>
    <t>Promocionar los eventos deportivos y recreativos para personas con discapacidad</t>
  </si>
  <si>
    <t>Pendones publicitarios de las 9 sedes de competencia y 9 disciplinas deportivas con tubos y cordel para colgar Tamaño: 2 mts x 1 mt</t>
  </si>
  <si>
    <t>Pasacalles informativos con imagen oficial de alcaldia, secretaria para divulgación de eventos deportivos y recreativos con personas con discapacidad. Banner Full color Tamaño: 5mts x 70cms</t>
  </si>
  <si>
    <t>Apoyar la divulgación de los eventos con las personas con discapacidad</t>
  </si>
  <si>
    <t>GLOBAL</t>
  </si>
  <si>
    <t>Realizar los evento  deportivos y recreativos con personas con discapacidad</t>
  </si>
  <si>
    <t xml:space="preserve">Juzgamiento para la disciplina deportiva de Baloncesto en Sillas de Ruedas </t>
  </si>
  <si>
    <t>PERSONA</t>
  </si>
  <si>
    <t xml:space="preserve">Juzgamiento para la disciplina deportiva de Fútbol Sala  Cognitivos </t>
  </si>
  <si>
    <t xml:space="preserve">Juzgamiento para la disciplina deportiva de Atletismo </t>
  </si>
  <si>
    <t>Apoyo Logístico Premiación y Clausura Juegos Paramunicipales 2019</t>
  </si>
  <si>
    <t>Mesa decorada para clausura de eventos  deportivos y recreativos con personas con discapacidad</t>
  </si>
  <si>
    <t xml:space="preserve">Alquiler de Baños especiales para PCD  </t>
  </si>
  <si>
    <r>
      <t xml:space="preserve">PREMIACIÓN: </t>
    </r>
    <r>
      <rPr>
        <sz val="9"/>
        <color theme="1"/>
        <rFont val="Arial"/>
        <family val="2"/>
      </rPr>
      <t>Anchetas de mercado familiares para las personas con discapacidad de los corregimientos de Cali, que participen en los Juegos Paramunicipales, consistentes en : 1 libra de café, 1 libra de arroz, 1 lb de frijol, 1 lb de lentejas, 1 lb de mezcla para natilla, 1 lb de leche en polvo, 1 lb de azucar, 1 frasco 500 ml aceite de girasol, 1 taco galletas de sal, 1 paquete galletas de dulce, 1 lata atun en aceite por 160 gramos, 1 lata sardinas por 180 gramos, 1 lata arvejas por 180 gramos, 3 latas de salchichas por 125 gramos, 1 mate de manjarblanco por 500 gramos, 1 paquete salsa de tomate por 400 gramos, 1 paquete de mayonesa por 400 gramos, 1 paquete de pasta corta por 500 gramos, 1 paquete de pasta larga por 500 gramos, 1 botella de ron por 750 cc, 1 base plastica con agarradera y tapa</t>
    </r>
  </si>
  <si>
    <t>Ambulancia No medicalizada con 2 paramédicos en las diferentes jornadas deportivas del programa. Para permanecer durante todo el dia</t>
  </si>
  <si>
    <t>Material grafico promocional necesario para acompañar las diferentes actividades. Dado que este dependerá de la programación que surja, se manejará como un global para ir descontando según requerimientos, previa aprobación de la cotización que presente el operador.</t>
  </si>
  <si>
    <t>GLOBLAL</t>
  </si>
  <si>
    <t>Refrigerios saludables para jornadas predeportivas, participativas y competitivas. que incluya 1 bebida achocolatada, avena o jugo en tetra brik + 1 snacks no perecedero a escoger Galletas integrales paquete individual de 50 gr. de cereales como Zucaritas o granolas, + 1 bocadillo de guayaba.</t>
  </si>
  <si>
    <t>Salvavidas con experiencia certificada en manejo de personas con discapacidad</t>
  </si>
  <si>
    <t>Intérprete Lenguaje de señas</t>
  </si>
  <si>
    <t>Alimentación para personal y apoyos en la clausura y premiación consistente en una proteina  animal + 1 porción de carbohidato + un principio como lentejas, pasta + 1 sopa</t>
  </si>
  <si>
    <t>ACTIVIDAD:         DESARROLLO DE ACTIVIDADES DEPORTIVAS Y RECREATIVAS CON PERSONAS CON DISCAPACIDAD DEL MUNICIPIO DE SANTIAGO DE CALI BP 05044520</t>
  </si>
  <si>
    <t>Realizar el desplazamiento para generar espacios  para actividades físicas, deportivas y recreativas en personas con discapacidad</t>
  </si>
  <si>
    <t>Apoyar la movilización de 40 pasajeros PCD  con transporte especial. Recorridos de ida y regreso a las 22 jornadas de actividades de los 10 PAUCA (Puntos de Atención a Usuarios Calintegra).</t>
  </si>
  <si>
    <t>Apoyar con logistica los eventos para divulgar las actividades físicas deportivas y recreativas con personas con discapacidad</t>
  </si>
  <si>
    <t>REFRIGERIO NO PERECEDERO que incluya 1 bebida achocolatada, avena o jugo en tetra brik + 1 snacks no perecedero a escoger Galletas integrales paquete individual de 50 gr. de cereales como Zucaritas o granolas, + 1 bocadillo de guayaba.</t>
  </si>
  <si>
    <r>
      <t>AMBULANCIA TAM</t>
    </r>
    <r>
      <rPr>
        <sz val="9"/>
        <color theme="1"/>
        <rFont val="Arial"/>
        <family val="2"/>
      </rPr>
      <t xml:space="preserve"> - unidad de intervención con equipo avanzado, tripulado por médico entrenado, enfermera, auxiliar o tecnólogo en atención prehospitalaria</t>
    </r>
  </si>
  <si>
    <t>Alquiler de Sonido con capacidad para 3000 personas en espacio abierto</t>
  </si>
  <si>
    <t>Logistica para Evento movilizador consistente en elementos como Sillas y Carpas de acuerdo a necesidad. Que se manejara  como un global para ir decontando de acuerdo a los requerimientos y previa la aprobacion de los valores presentados por el proveedor</t>
  </si>
  <si>
    <t>Logistia para puesta a Punto de las actividades ludico deportivas que realiza el programa, tal como animador, decoración, mobiliario, souvenir, material grafico, fotografo, caja menor.  Que variaran de acuerdo al evento, por lo cual se considera como un global para ir descontando de acuerdo a los requerimientos, previa la aprobación de los valores que presente el proveedor</t>
  </si>
  <si>
    <t>Global</t>
  </si>
  <si>
    <t>Promocionar actividades  físicas, deportivas y recreativas para personas con discapacidad</t>
  </si>
  <si>
    <t>Volantes Media carta a full color por una cara en propalcote de 115 gramos.</t>
  </si>
  <si>
    <t>Pasacalles</t>
  </si>
  <si>
    <t>Realizar registro fotográfico y fílmico de los eventos  deportivos y recreativos del programa Calintegra con personas con discapacidad.</t>
  </si>
  <si>
    <t xml:space="preserve">TOTAL CALI INTEGRA  </t>
  </si>
  <si>
    <t>ACTIVIDAD RECURSO HUMANO:         APOYAR CON LOGISTICA LA REALIZACION DE LAS CARRERAS Y CAMINATAS</t>
  </si>
  <si>
    <t>MONITOR DEPORTIVO CON FORMACIÓN</t>
  </si>
  <si>
    <t>ASISTENTE LOGISTICO</t>
  </si>
  <si>
    <t>Bachiller/Técnico/Tecnólogo</t>
  </si>
  <si>
    <t>ACTIVIDAD:         REALIZAR FESTIVALES</t>
  </si>
  <si>
    <t>CHIPS  DE CARRERA</t>
  </si>
  <si>
    <t>Unidad</t>
  </si>
  <si>
    <t>MEDALLAS</t>
  </si>
  <si>
    <t>NUMEROS PARA COMPETIDORES:</t>
  </si>
  <si>
    <t>Material (papel/plástico/papel Resistente al agua, aceite, grasa, resistente a la abrasión y a la mayoría de químicos líquidos, NO DESGARRA, Impresión en tamaño 21,5 X 14 cm,  media carta, 1 cara Full color,  con 30% de cubrimiento de área, reverso unicolor negro, con solo texto .</t>
  </si>
  <si>
    <t>GUANTES LATEX:</t>
  </si>
  <si>
    <t>caja x 100 TALLA M de examen</t>
  </si>
  <si>
    <t>BOLSAS</t>
  </si>
  <si>
    <t>Bolsas blancas para guardaropa x paquete</t>
  </si>
  <si>
    <t>Bolsas para basura para recoleccion residuos en el transcurso y al final de la actividad /bolsa x 25 unid</t>
  </si>
  <si>
    <t>GANCHO NODRIZA:</t>
  </si>
  <si>
    <t>CAMISETAS PARA ATLETISMO Y/O EVENTOS</t>
  </si>
  <si>
    <t xml:space="preserve">Camiseta cuello redondo, elaborado en la misma tela de la prenda, con logo de la secretaria del deporte sublimado a full color de 8 cms de alto por 7 cms de ancho en la parte delantera superior izquierda,  logo de la nube sublimado a full color, de 6 cms de ancho por 5cms de alto, en la parte delantera superior izquierda, y logo de carreras y  caminatas sublimado a full color, en la parte trasera media, de  24 cms de alto por 21cms  de ancho,  mangas sin puños, terminados en collarin y dobladillo terminado en collarin, las características de la tela son, Textil de alto desempeño, COMPUESTO DE 100% POLIESTER DE 75 -144 FILAMENTOS CON UN PESO DE 140 GRS POR MT2, IDEAL PARA CARRERAS ATLETICAS su stretch mecánico y sus tecnologías: DRY: transporte de humedad y absorción, SUN: protección solar, ODOR PROTECT: antibacterial, COLOR: permanencia del color ante los lavados y la exposición al sol, SWEAT: permanencia del color ante la transpiración. </t>
  </si>
  <si>
    <t>MOCHILA O  TULA:</t>
  </si>
  <si>
    <t>En tela seda acrílica natural y/o antifluido, 100 % poliester, impermeable, de medidas 36 cms de alto por 26 cms de ancho, color blanco, con logos sublimados de la secretaria del deporte 7 cms de alto por 5 cms de ancho, logo sublimado de la nube a full color, de 4 cms de alto por 5 cms de ancho, y logo de carreras y caminatas a full color sublimado de 15 cms de alto por 11 cms de ancho, terminado  de la tula debe ser con cordón ajustable, de color blanco, con dos ojaletes metálicos y fileteada con costura de seguridad.</t>
  </si>
  <si>
    <t>92101209/92101902/42171602</t>
  </si>
  <si>
    <t>ORGANISMOS DE EMERGENCIA</t>
  </si>
  <si>
    <t>Organismos de Emergencias (35 paramédicos y 2 ambulancias tab y 1 tam) necesarios para el desarrollo de las carreras y caminatas</t>
  </si>
  <si>
    <t>CARPAS</t>
  </si>
  <si>
    <t>Carpas 2 X 2 (incluye transporte e instalación)</t>
  </si>
  <si>
    <t>Carpas 4x4 (Incluye transporte e instalación)</t>
  </si>
  <si>
    <t>Carpas 6 X 6  para la tarima (incluye transporte e instalación)</t>
  </si>
  <si>
    <t>CRONOMETRO ELECTRONICO</t>
  </si>
  <si>
    <t>SERVICIO DE INSTALACION Y RETIRO DE PENDONES</t>
  </si>
  <si>
    <t>SERVICIO DE INSTALACION Y RETIRO DE PENDONES, SEÑALETICA, PASACALLES   POR EVENTO</t>
  </si>
  <si>
    <t>Servicio de alquiler de generadores portátiles</t>
  </si>
  <si>
    <t>Planta eléctrica de 75w para garantizar el sonido y juzgamiento de actividades incluye transporte y operario.</t>
  </si>
  <si>
    <t>Equipo de comunicación de información de radio frecuencia</t>
  </si>
  <si>
    <t xml:space="preserve">Radioteléfonos para comunicación equipo de trabajo para el desarrollo de las carreras y caminatas, con repetidora </t>
  </si>
  <si>
    <t>Recolección o destrucción o transformación o eliminación de basuras</t>
  </si>
  <si>
    <t>Logística para recolección de residuos en el intermedio y final de actividades.</t>
  </si>
  <si>
    <t>Logística para clasificación residuos al finalizar actividad.</t>
  </si>
  <si>
    <t>ARCO EN TRUSS</t>
  </si>
  <si>
    <t>Arco en truss metálico salida/meta (incluye transporte e instalación) de 6x4mts</t>
  </si>
  <si>
    <t>LOGISTICA</t>
  </si>
  <si>
    <t>Sonido para 3000 personas en espacio abierto con DJ, 2 micrófonos inalámbricos de mano (incluye transporte)</t>
  </si>
  <si>
    <t>Sillas plásticas tipo rimax (Incluye transporte)</t>
  </si>
  <si>
    <t>48102006/81141603</t>
  </si>
  <si>
    <t>TABLONES RECTANGULARES</t>
  </si>
  <si>
    <t>Tablones vestidos de 2.40 X 0.75 (Incluye transporte)</t>
  </si>
  <si>
    <t>48102006/81141602</t>
  </si>
  <si>
    <t>Tablones desnudos de 2.40 X 0.75 blanco (Incluye transporte)</t>
  </si>
  <si>
    <t>30241601/81141604</t>
  </si>
  <si>
    <t>TARIMAS</t>
  </si>
  <si>
    <t xml:space="preserve">Tarimas de 4,80 mts X 4.80 mts a 90 cms de alto con escaleras de acceso y rampa de 1.20 mts x 6 mts (incluye transporte e instalación) </t>
  </si>
  <si>
    <t>Transporte de personal</t>
  </si>
  <si>
    <t>Van para 20 personas con aire acondicionado para avanzada zona urbana</t>
  </si>
  <si>
    <t>30152001/46161513/81141601</t>
  </si>
  <si>
    <t>Cercado de metal</t>
  </si>
  <si>
    <t xml:space="preserve">Vallas (incluye cargue, descargue y transporte) </t>
  </si>
  <si>
    <t>ALIMENTOS PREPARADOS Y CONSERVADOS</t>
  </si>
  <si>
    <t>Almuerzos tipo ejecutivo</t>
  </si>
  <si>
    <t>FRUTA FRESCA</t>
  </si>
  <si>
    <t>Bananos</t>
  </si>
  <si>
    <t>BEBIDAS</t>
  </si>
  <si>
    <t>bolsas de agua de 250ml, tablones y canecas con hielo de incluye personal para distribución</t>
  </si>
  <si>
    <t>Refrigerios para apoyos logísticos (gaseosa o caja de jugo con pastel de hojaldre o sandwich de jamón y queso)</t>
  </si>
  <si>
    <t xml:space="preserve">Logística (14 personas, portátiles y software) para la entrega de kits  para el desarrollo de las carreras </t>
  </si>
  <si>
    <t>ANIMADOR con experiencia en eventos deportivos</t>
  </si>
  <si>
    <t>Apoyo logístico con certificación de bomberos y experiencia en manejo de eventos deportivos (5 motos para el recorrido, 18 radios de comunicación, 115 personas, incluye uniformes y refrigerios y transporte.</t>
  </si>
  <si>
    <t xml:space="preserve">Permisos ACINPRO </t>
  </si>
  <si>
    <t>Permiso Dagma</t>
  </si>
  <si>
    <t>ESTAMPILLAS</t>
  </si>
  <si>
    <t>Estampillas que es requisito para viabilidades (dagma y hacienda) para el desarrollo de las carreras y caminatas</t>
  </si>
  <si>
    <t>SERVICIO DE SEGUROS Y PENSIONES</t>
  </si>
  <si>
    <t xml:space="preserve">Pólizas para cubrimiento de los participantes en responsabilidad civil extracontractual </t>
  </si>
  <si>
    <t>Permiso Sayco</t>
  </si>
  <si>
    <t>SEGURIDAD Y CONTROL PUBLICO</t>
  </si>
  <si>
    <t>Cinta plástico peligro no pase/precaución, material polietileno de baja densidad, calibre 2,5  por rollo de 500mts y 10cms de ancho, impresión dos tintas color rojo y negro, color amarillo.</t>
  </si>
  <si>
    <t>Cinta reflectiva plástica 5cm ancho x rollo</t>
  </si>
  <si>
    <t>ELECTRONICA DE CONSUMO</t>
  </si>
  <si>
    <t>Pantalla led outdoor 3x4 mts con estructura, operario y transporte.</t>
  </si>
  <si>
    <t>SERVICIOS INMOBILIARIOS</t>
  </si>
  <si>
    <t>Baños portátiles USP tipo TUFWAY hombre sencillo con sistema de recirculación de agua y bomba flush.</t>
  </si>
  <si>
    <t>Baños portátiles USP tipo TUFWAY mujer sencillo con sistema de recirculación de agua y bomba flush.</t>
  </si>
  <si>
    <t>baños discapacidad portátil</t>
  </si>
  <si>
    <t>lavamanos doble portátil</t>
  </si>
  <si>
    <t>SERVICIOS FOTOGRAFICOS</t>
  </si>
  <si>
    <t>DRON registro fílmico HD</t>
  </si>
  <si>
    <t>PRODUCTOS DE PAPEL</t>
  </si>
  <si>
    <t xml:space="preserve">ROLLOS DE TOALLAS DE PAPEL PARA MANOS  wiper bolsa  X 50             </t>
  </si>
  <si>
    <t>ORDEN PUBLICO Y SEGURIDAD</t>
  </si>
  <si>
    <t>seguridad armada</t>
  </si>
  <si>
    <t>SUMINISTROS DE OFICINA</t>
  </si>
  <si>
    <t>caja de lapiceros tinta negra</t>
  </si>
  <si>
    <t>COLECCIONABLES Y CONDECORACIONES</t>
  </si>
  <si>
    <t>premios y reconocimientos para participantes</t>
  </si>
  <si>
    <t>Cable para interconexiones</t>
  </si>
  <si>
    <t>Acometidas</t>
  </si>
  <si>
    <t>Servicios de estudio fotográfico o fotos fijas</t>
  </si>
  <si>
    <t>servicio de fotografía para carrera (3 personas)</t>
  </si>
  <si>
    <t>PUBLICIDAD EN VOLANTES O CUPONES</t>
  </si>
  <si>
    <t>PUBLICIDAD</t>
  </si>
  <si>
    <t>Manillas de seguridad impresa una tinta para identificación del usuario del guardarropa  para el desarrollo de las carreras y caminatas</t>
  </si>
  <si>
    <t>backing impreso  de 2 x 2 en estructura existente, incluye instalación.</t>
  </si>
  <si>
    <t>Equipos deportivos para campos y canchas</t>
  </si>
  <si>
    <t>ALQUILER de obstáculos con estructura para evento tipo desafío (incluye transporte e instalación)</t>
  </si>
  <si>
    <t>TOTAL CARRERAS Y CAMINATAS</t>
  </si>
  <si>
    <t xml:space="preserve"> CANTIDAD </t>
  </si>
  <si>
    <t xml:space="preserve"> FRECUENCIA </t>
  </si>
  <si>
    <t xml:space="preserve"> VALOR UNITARIO </t>
  </si>
  <si>
    <t xml:space="preserve"> VALOR TOTAL </t>
  </si>
  <si>
    <t>ACTIVIDAD:         REALIZAR ENTRENAMIENTOS FUNCIONALES EN PISO Y AGUA, Y ACTIVIDADES CON ENFOQUE ORIENTAL</t>
  </si>
  <si>
    <t>Profesional, Técnico, Tecnólogo en Actividad física, deporte o afines y/o bachiller con experiencia como monitor deportivo, conocimiento y/o práctica en técnicas orientales (Tai chi, Yoga o Shi cun).</t>
  </si>
  <si>
    <t>LOGÍSTICA</t>
  </si>
  <si>
    <t xml:space="preserve">ACTIVIDAD: TRANSPORTE PARA AVANZADAS A NUEVOS PUNTOS </t>
  </si>
  <si>
    <t>BUS</t>
  </si>
  <si>
    <t>Buses con capacidad para 40 personas con un recorrido variable saliendo desde distintos puntos de la ciudad</t>
  </si>
  <si>
    <t>ACTIVIDAD: TRANSPORTE PARA AVANZADAS A NUEVOS PUNTOS</t>
  </si>
  <si>
    <t>TOTAL CUERPO Y ESPÍRITU</t>
  </si>
  <si>
    <t xml:space="preserve">ITEM </t>
  </si>
  <si>
    <t>CANTIDAD</t>
  </si>
  <si>
    <t>V/UNITARIO</t>
  </si>
  <si>
    <t>V/TOTAL</t>
  </si>
  <si>
    <t>ACTIVIDAD: Apoyar con logística la motivación del uso de la bicicleta</t>
  </si>
  <si>
    <t>Ambulancia</t>
  </si>
  <si>
    <t>AMBULANCIA TAB + 2 PARAMÉDICOS VALOR * HORA</t>
  </si>
  <si>
    <t>Paramédico</t>
  </si>
  <si>
    <t>Paramédico en moto - Ambulancia</t>
  </si>
  <si>
    <t>Hidratación</t>
  </si>
  <si>
    <t>Bolsas de agua 250ml</t>
  </si>
  <si>
    <t>Alimentación</t>
  </si>
  <si>
    <t>Refrigerio</t>
  </si>
  <si>
    <t>Volante</t>
  </si>
  <si>
    <t>Volantes - FLYERS 1/2 CARTA</t>
  </si>
  <si>
    <t>Afiche</t>
  </si>
  <si>
    <t xml:space="preserve">Video </t>
  </si>
  <si>
    <t xml:space="preserve">Video promocional (dirección, imagen, diseño gráfico y web master) Toma de imágenes de videos y fotografia en evento; Dirección, imagen, diseño gráfico; Duracion: 1, 2, 5 y 10 minutos o según recomendación  </t>
  </si>
  <si>
    <t>ACTIVIDAD: Apoyar desplazamiento para apoyar el uso de la bicicleta y vehículos no motorizados</t>
  </si>
  <si>
    <t>Transporte</t>
  </si>
  <si>
    <t>camión 5 toneladas</t>
  </si>
  <si>
    <t xml:space="preserve">camión 5 toneladas - Corregimientos </t>
  </si>
  <si>
    <t>CAMIONETA ESCOLTA</t>
  </si>
  <si>
    <t>TOTAL VIACTIVA</t>
  </si>
  <si>
    <t>ACTIVIDAD: ACOMPAÑAR EL DESARROLLO DE LAS JORNADAS DEL USO DE LA BICICLETA</t>
  </si>
  <si>
    <t>ALMACENISTA</t>
  </si>
  <si>
    <t>Tecnólogo o bachiller, con conocimientos y experiencia en soldadura eléctrica, trabajo de lijado y pintura, mantenimiento de bicicletas y patines, manejo de inventarios y despacho de elementos en vehículos de carga, diligenciamiento de formatos de seguimiento de movimientos de bienes, disposición de tiempo completo y disposición para trabajo de carga.</t>
  </si>
  <si>
    <t>APOYO LOGÍSTOCO BODEGA</t>
  </si>
  <si>
    <t>Tecnólogo o bachiller,  con conocimientos y experiencia en soldadura eléctrica, trabajo de lijado y pintura, mantenimiento de bicicletas y patines, manejo de  inventarios y despacho de elementos en vehículos de carga, diligenciamiento de formatos de seguimiento de movimientos de bienes y disposición de tiempo completo.</t>
  </si>
  <si>
    <t>AUXILIAR LOGÍSTICO</t>
  </si>
  <si>
    <t>Profesional, Técnico, Tecnólogo en Actividad física, deporte, recreación o carrrera afines, o bachiller;  con experiencia en eventos deportivos, logística, experiencia en ciclovía, competencia y experiencia en regulación de tránsito, certificado de regulador de tránsito</t>
  </si>
  <si>
    <t>MONITOR</t>
  </si>
  <si>
    <t>Profesional, Técnico, Tecnólogo en Actividad física, deporte, recreación o carrrera afines, o bachiller;  con experiencia en eventos deportivos, logística, experiencia en ciclovía, competencia y experiencia en regulación de tránsito, certificado de regulador de tránsito.</t>
  </si>
  <si>
    <t>ACTIVIDAD: Apoyar con promoción comunicacional las estrategias aplicadas de uso de la bicicleta y vehículos no motorizados</t>
  </si>
  <si>
    <t>CALI INTEGRA</t>
  </si>
  <si>
    <t>CARRERAS Y CAMINATAS</t>
  </si>
  <si>
    <t>CUERPO Y ESPIRITU</t>
  </si>
  <si>
    <t>VIACTIVA</t>
  </si>
  <si>
    <t>ANEXO 5</t>
  </si>
  <si>
    <t>PROPUESTA ECONÓMICA</t>
  </si>
  <si>
    <t>Registro filmico que considera uso de camara y dron: hacer registro filmico y fotografico en los diferentes eventos del programa de acuerdo a la programación que establezca el coordinador.
el proveedor deberá ajustar sus tiempos para cumplir con los horarios, fechas y lugares de cubrimiento que previamente establezca el coordinador del programa y  entregar la informacion editada en digital y alta calidad. (minimo 3 horas de material filmico)</t>
  </si>
  <si>
    <t>Profesional, Técnico, Tecnólogo, y/o personal con experiencia, conocimiento y prácticas de acciones de gestión con enfoque deportivo, recreativo o de actividad física.</t>
  </si>
  <si>
    <t xml:space="preserve">El Chip debe ir adherido en el número del participante y debe ser totalmente plano sin espuma ni partes metálicas expuestas y debe facilitar el almacenamiento de grandes cantidades de números 
SERVICIOS :
Portal de registro  para participantes, con la posibilidad de personalizar a cada evento, generación de cupones, control de inventarios de camisetas, conexión automática al sistema de cronometraje, versión Online y Onsite, generación automatizada de reportes por categorías, puntos de inscripción, demografía, usuario de administrador para organización. Modulo entrega de kits y asignación de números con conexión Online automatizada al sistema de Cronometraje que permite identificar en vivo los volúmenes de kits entregados desde cualquier lugar con conexión a internet, suministro del personal, equipo de cómputo e internet requerido para la entrega de kits. plataforma de resultados en vivo totalmente personalizable con la imagen del evento, con un enlace único para el evento, el participante debe poder ingresar a su resultado una vez cruce los distintos puntos de cronometraje y descargar sus fotos y vídeos de carrera directamente en el mismo portal, el mismo debe tener una versión web y otra responsiva, resultados enviados por SMS ilimitados, facebook y Twitter disponibles tanto para participantes como seguidores en cualquier país de mundo con un portal único de registro. El oferente deberá suministrar los fotógrafos del evento los cuales deben entregar la fotografía para que esté disponible en el portal de resultados en menos de 24 horas directamente en el resultado del participante, así mismo el equipo necesario para suministrar 10 segundos de video de cada participante con la posibilidad de una propaganda. Suministro de sistema de cronometraje para los participantes por carrera con la posibilidad de usar puntos de cronometraje sin tapete, el sistema debe enviar los resultados automáticamente a la página web de resultados para consulta en vivo desde cualquier país del mundo, así mismo el chip debe ir adherido en el número del participante y debe ser totalmente plano sin espuma ni partes metálicas expuestas que facilite el almacenamiento de grandes cantidades de números, los chips que sobren de cada evento podrán ser usados en los siguientes.  </t>
  </si>
  <si>
    <t xml:space="preserve">Medallas especiales, elaboradas en zamac, con recubrimiento de bronce, crudo o cobre, de 6,5 cm de diámetro x 3,5 mm de espesor y cinta de 24 mm full color incluye diseño.
Escudo de la secretaria en un lado y logo programa en el otro - para primer, segundo y tercer puesto. </t>
  </si>
  <si>
    <t>GANCHO NODRIZA:
Caja por 144 docenas, ref: NODR N #000 DOC CI; 01296</t>
  </si>
  <si>
    <t>BOCADILLOS -
Veleño de envoltura de hoja de plátano de 50 gr sin azúcar  añadida</t>
  </si>
  <si>
    <t>VOLANTES A UNA CARA
MEDIA CARTA FULL COLOR, PROPALCOTE DE 90 GR PARA SOCIALIZACION ARTES SUMINISTRADOS  DIRECTAMENTE AL PROVEEDOR</t>
  </si>
  <si>
    <t>VOLANTES DOS CARAS
MEDIA CARTA FULL COLOR, PROPALCOTE DE 115 GR ARTES SUMINISTRADOS  DIRECTAMENTE AL PROVEEDOR</t>
  </si>
  <si>
    <t>TOTAL GRUPO 3: PROGRAMAS DEL AREA DE ACTIVIDAD FISICA</t>
  </si>
  <si>
    <r>
      <t xml:space="preserve">Cronometro ELECTRONICO salida/llegada para medición del tiempo </t>
    </r>
    <r>
      <rPr>
        <sz val="9"/>
        <color theme="1"/>
        <rFont val="Arial"/>
        <family val="2"/>
      </rPr>
      <t>( Incluye transporte e instalación)</t>
    </r>
  </si>
  <si>
    <r>
      <t>monitor deportivo con experiencia</t>
    </r>
    <r>
      <rPr>
        <sz val="9"/>
        <color rgb="FF000000"/>
        <rFont val="Arial"/>
        <family val="2"/>
      </rPr>
      <t xml:space="preserve"> mínima comprobada de un año en trabajo como monitor deportivo en acondicionamiento físico con programas y/o proyectos del estado, población vulnerable y actividades de tipo social.</t>
    </r>
  </si>
  <si>
    <t>ACTIVIDAD: REALIZAR ENTRENAMIENTOS FUNCIONALES EN PISO Y AGUA, Y ACTIVIDADES CON ENFOQUE ORIENTAL</t>
  </si>
  <si>
    <t>CODIGO UN</t>
  </si>
  <si>
    <t>Realizar la promoción de los eventos a la comunidad (fundaciones, ligas, clubes, jac, e instituciones educativas). Dado que este dependerá de la programación que surja, se manejará como un global para ir descontando según requerimientos , previa aprobación de la cotización que presente el operador.</t>
  </si>
  <si>
    <t xml:space="preserve">AFICHE. Propalcote 150 gr, Tiantas 4 x 0, Dimensiones 70x50 cm, Refilados  </t>
  </si>
  <si>
    <t>ACTIVIDAD: BRINDAR APOYO OPERATIVO Y LOGISTICO PARA LA REALIZACION DE CARRERAS Y CAMINATAS</t>
  </si>
  <si>
    <r>
      <t>PREMIACION PRIMER PUESTO</t>
    </r>
    <r>
      <rPr>
        <sz val="9"/>
        <color theme="1"/>
        <rFont val="Arial"/>
        <family val="2"/>
      </rPr>
      <t xml:space="preserve"> Kits compuestos por Gorra con logo Calintegra + termo marcado con logos de Alcaldía, Secretaría del Deporte y Calintegra Termos para agua con logo del programa Calintegra. Botella de diseño moderno, color NEGRO, se complementa con una bolsa "Do not Touch My Bottle" que encaja y le da un estilo moderno.Con una capacidad de 500 ml de líquido, por lo que puede durar durante todo el día. 
La tapa está hecha de PP de calidad y el filtro no contiene BPA.
Contenido:
Un my Bottle
Incluye tapa pare evitar derrames
Con forro para llevar a todos lados
Capacidad de 550 Ml.
Medidas 195 mm x 65 mm + Toalla empacado en tulas pequeñas de 30 x 75 cm de tela</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</si>
</sst>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 #,##0;[Red]\-&quot;$&quot;\ #,##0"/>
    <numFmt numFmtId="42" formatCode="_-&quot;$&quot;\ * #,##0_-;\-&quot;$&quot;\ * #,##0_-;_-&quot;$&quot;\ * &quot;-&quot;_-;_-@_-"/>
    <numFmt numFmtId="164" formatCode="&quot;$&quot;#,##0;[Red]\-&quot;$&quot;#,##0"/>
    <numFmt numFmtId="165" formatCode="&quot;$&quot;\ #,##0_);[Red]\(&quot;$&quot;\ #,##0\)"/>
    <numFmt numFmtId="166" formatCode="&quot;$&quot;#,##0"/>
  </numFmts>
  <fonts count="22" x14ac:knownFonts="1">
    <font>
      <sz val="11"/>
      <color theme="1"/>
      <name val="Calibri"/>
      <family val="2"/>
      <scheme val="minor"/>
    </font>
    <font>
      <b/>
      <sz val="9"/>
      <color theme="1"/>
      <name val="Arial"/>
      <family val="2"/>
    </font>
    <font>
      <b/>
      <sz val="9"/>
      <color rgb="FF000000"/>
      <name val="Arial"/>
      <family val="2"/>
    </font>
    <font>
      <sz val="9"/>
      <color theme="1"/>
      <name val="Arial"/>
      <family val="2"/>
    </font>
    <font>
      <sz val="8"/>
      <color theme="1"/>
      <name val="Arial"/>
      <family val="2"/>
    </font>
    <font>
      <b/>
      <sz val="9"/>
      <color rgb="FF000000"/>
      <name val="Calibri"/>
      <family val="2"/>
    </font>
    <font>
      <b/>
      <sz val="9"/>
      <color theme="1"/>
      <name val="Calibri"/>
      <family val="2"/>
    </font>
    <font>
      <sz val="9"/>
      <color rgb="FF000000"/>
      <name val="Arial"/>
      <family val="2"/>
    </font>
    <font>
      <sz val="10"/>
      <color theme="1"/>
      <name val="Arial"/>
      <family val="2"/>
    </font>
    <font>
      <sz val="10"/>
      <color rgb="FF000000"/>
      <name val="Arial"/>
      <family val="2"/>
    </font>
    <font>
      <b/>
      <sz val="10"/>
      <color theme="1"/>
      <name val="Arial"/>
      <family val="2"/>
    </font>
    <font>
      <sz val="10"/>
      <color rgb="FF000000"/>
      <name val="Calibri"/>
      <family val="2"/>
    </font>
    <font>
      <sz val="10"/>
      <color rgb="FF222222"/>
      <name val="Arial"/>
      <family val="2"/>
    </font>
    <font>
      <b/>
      <sz val="11"/>
      <color theme="1"/>
      <name val="Arial"/>
      <family val="2"/>
    </font>
    <font>
      <b/>
      <sz val="10"/>
      <color rgb="FF000000"/>
      <name val="Calibri"/>
      <family val="2"/>
    </font>
    <font>
      <b/>
      <sz val="16"/>
      <color theme="1"/>
      <name val="Calibri"/>
      <family val="2"/>
      <scheme val="minor"/>
    </font>
    <font>
      <b/>
      <sz val="12"/>
      <color theme="1"/>
      <name val="Arial"/>
      <family val="2"/>
    </font>
    <font>
      <sz val="12"/>
      <color theme="1"/>
      <name val="Arial"/>
      <family val="2"/>
    </font>
    <font>
      <b/>
      <sz val="12"/>
      <color rgb="FF000000"/>
      <name val="Arial"/>
      <family val="2"/>
    </font>
    <font>
      <sz val="11"/>
      <color theme="1"/>
      <name val="Calibri"/>
      <family val="2"/>
      <scheme val="minor"/>
    </font>
    <font>
      <b/>
      <sz val="11"/>
      <color theme="1"/>
      <name val="Calibri"/>
      <family val="2"/>
      <scheme val="minor"/>
    </font>
    <font>
      <b/>
      <sz val="10"/>
      <color theme="1"/>
      <name val="Calibri"/>
      <family val="2"/>
    </font>
  </fonts>
  <fills count="8">
    <fill>
      <patternFill patternType="none"/>
    </fill>
    <fill>
      <patternFill patternType="gray125"/>
    </fill>
    <fill>
      <patternFill patternType="solid">
        <fgColor rgb="FFD9D9D9"/>
        <bgColor indexed="64"/>
      </patternFill>
    </fill>
    <fill>
      <patternFill patternType="solid">
        <fgColor rgb="FFDBDBDB"/>
        <bgColor indexed="64"/>
      </patternFill>
    </fill>
    <fill>
      <patternFill patternType="solid">
        <fgColor rgb="FFFFFFFF"/>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399975585192419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s>
  <cellStyleXfs count="2">
    <xf numFmtId="0" fontId="0" fillId="0" borderId="0"/>
    <xf numFmtId="42" fontId="19" fillId="0" borderId="0" applyFont="0" applyFill="0" applyBorder="0" applyAlignment="0" applyProtection="0"/>
  </cellStyleXfs>
  <cellXfs count="111">
    <xf numFmtId="0" fontId="0" fillId="0" borderId="0" xfId="0"/>
    <xf numFmtId="0" fontId="0" fillId="0" borderId="0" xfId="0" applyAlignment="1">
      <alignment horizontal="center"/>
    </xf>
    <xf numFmtId="0" fontId="15" fillId="0" borderId="0" xfId="0" applyFont="1"/>
    <xf numFmtId="0" fontId="15" fillId="0" borderId="0" xfId="0" applyFont="1" applyAlignment="1">
      <alignment horizontal="center" vertical="center"/>
    </xf>
    <xf numFmtId="0" fontId="0" fillId="0" borderId="0" xfId="0" applyAlignment="1">
      <alignment horizontal="center" vertical="center"/>
    </xf>
    <xf numFmtId="0" fontId="0" fillId="0" borderId="0" xfId="0" applyAlignment="1">
      <alignment wrapText="1"/>
    </xf>
    <xf numFmtId="164" fontId="1" fillId="3"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center" vertical="center" wrapText="1"/>
    </xf>
    <xf numFmtId="164" fontId="3" fillId="0" borderId="1" xfId="0" applyNumberFormat="1" applyFont="1" applyBorder="1" applyAlignment="1">
      <alignment vertical="center" wrapText="1"/>
    </xf>
    <xf numFmtId="0" fontId="3" fillId="0" borderId="0" xfId="0" applyFont="1"/>
    <xf numFmtId="0" fontId="3" fillId="0" borderId="0" xfId="0" applyFont="1" applyAlignment="1">
      <alignment horizontal="right"/>
    </xf>
    <xf numFmtId="0" fontId="16" fillId="0" borderId="0" xfId="0" applyFont="1" applyAlignment="1">
      <alignment horizontal="left" vertical="top"/>
    </xf>
    <xf numFmtId="164" fontId="3" fillId="0" borderId="1" xfId="0" applyNumberFormat="1" applyFont="1" applyBorder="1" applyAlignment="1">
      <alignment horizontal="right" vertical="center" wrapText="1"/>
    </xf>
    <xf numFmtId="0" fontId="3" fillId="0" borderId="1" xfId="0" applyFont="1" applyBorder="1" applyAlignment="1">
      <alignment horizontal="justify" vertical="center" wrapText="1"/>
    </xf>
    <xf numFmtId="164" fontId="3" fillId="0" borderId="1" xfId="0" applyNumberFormat="1"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vertical="center" wrapText="1"/>
    </xf>
    <xf numFmtId="0" fontId="17" fillId="0" borderId="0" xfId="0" applyFont="1"/>
    <xf numFmtId="0" fontId="5" fillId="3" borderId="1" xfId="0" applyFont="1" applyFill="1" applyBorder="1" applyAlignment="1">
      <alignment horizontal="center" vertical="center" wrapText="1"/>
    </xf>
    <xf numFmtId="164" fontId="6" fillId="3" borderId="1" xfId="0" applyNumberFormat="1" applyFont="1" applyFill="1" applyBorder="1" applyAlignment="1">
      <alignment horizontal="center" vertical="center"/>
    </xf>
    <xf numFmtId="0" fontId="7" fillId="0" borderId="1" xfId="0" applyFont="1" applyBorder="1" applyAlignment="1">
      <alignment vertical="center" wrapText="1"/>
    </xf>
    <xf numFmtId="0" fontId="3" fillId="0" borderId="5" xfId="0" applyFont="1" applyBorder="1" applyAlignment="1">
      <alignment vertical="center" wrapText="1"/>
    </xf>
    <xf numFmtId="164" fontId="3" fillId="0" borderId="5" xfId="0" applyNumberFormat="1" applyFont="1" applyBorder="1" applyAlignment="1">
      <alignment vertical="center" wrapText="1"/>
    </xf>
    <xf numFmtId="0" fontId="3" fillId="0" borderId="5" xfId="0" applyFont="1" applyBorder="1" applyAlignment="1">
      <alignment horizontal="center" vertical="center" wrapText="1"/>
    </xf>
    <xf numFmtId="0" fontId="7" fillId="0" borderId="5" xfId="0" applyFont="1" applyBorder="1" applyAlignment="1">
      <alignment vertical="center" wrapText="1"/>
    </xf>
    <xf numFmtId="0" fontId="7"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justify" vertical="center" wrapText="1"/>
    </xf>
    <xf numFmtId="0" fontId="3" fillId="0" borderId="0" xfId="0" applyFont="1" applyAlignment="1">
      <alignment horizontal="center"/>
    </xf>
    <xf numFmtId="0" fontId="15" fillId="0" borderId="0" xfId="0" applyFont="1" applyAlignment="1">
      <alignment horizontal="center"/>
    </xf>
    <xf numFmtId="0" fontId="3" fillId="0" borderId="0" xfId="0" applyFont="1" applyAlignment="1">
      <alignment horizontal="center" vertical="top"/>
    </xf>
    <xf numFmtId="0" fontId="7" fillId="0" borderId="5" xfId="0" applyFont="1" applyBorder="1" applyAlignment="1">
      <alignment horizontal="center" vertical="center" wrapText="1"/>
    </xf>
    <xf numFmtId="6" fontId="8" fillId="3" borderId="1" xfId="0" applyNumberFormat="1" applyFont="1" applyFill="1" applyBorder="1" applyAlignment="1">
      <alignment horizontal="center"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0" fontId="1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7" fillId="3" borderId="1" xfId="0" applyFont="1" applyFill="1" applyBorder="1" applyAlignment="1">
      <alignment vertical="center" wrapText="1"/>
    </xf>
    <xf numFmtId="6" fontId="3" fillId="3" borderId="1" xfId="0" applyNumberFormat="1" applyFont="1" applyFill="1" applyBorder="1" applyAlignment="1">
      <alignment horizontal="center" vertical="center" wrapText="1"/>
    </xf>
    <xf numFmtId="6" fontId="3" fillId="0" borderId="1" xfId="0" applyNumberFormat="1" applyFont="1" applyBorder="1" applyAlignment="1">
      <alignment vertical="center" wrapText="1"/>
    </xf>
    <xf numFmtId="0" fontId="9" fillId="0" borderId="1" xfId="0" applyFont="1" applyBorder="1" applyAlignment="1">
      <alignment horizontal="justify" vertical="center" wrapText="1"/>
    </xf>
    <xf numFmtId="0" fontId="16" fillId="5" borderId="2" xfId="0" applyFont="1" applyFill="1" applyBorder="1" applyAlignment="1">
      <alignment horizontal="left" vertical="center"/>
    </xf>
    <xf numFmtId="0" fontId="16" fillId="5" borderId="3" xfId="0" applyFont="1" applyFill="1" applyBorder="1" applyAlignment="1">
      <alignment vertical="center"/>
    </xf>
    <xf numFmtId="0" fontId="16" fillId="5" borderId="3" xfId="0" applyFont="1" applyFill="1" applyBorder="1" applyAlignment="1">
      <alignment horizontal="center" vertical="center"/>
    </xf>
    <xf numFmtId="166" fontId="16" fillId="5" borderId="3" xfId="0" applyNumberFormat="1" applyFont="1" applyFill="1" applyBorder="1" applyAlignment="1">
      <alignment horizontal="left" vertical="center"/>
    </xf>
    <xf numFmtId="0" fontId="16" fillId="5" borderId="4" xfId="0" applyFont="1" applyFill="1" applyBorder="1" applyAlignment="1">
      <alignment vertical="center"/>
    </xf>
    <xf numFmtId="42" fontId="0" fillId="0" borderId="0" xfId="1" applyFont="1"/>
    <xf numFmtId="42" fontId="3" fillId="0" borderId="1" xfId="1" applyFont="1" applyBorder="1" applyAlignment="1">
      <alignment horizontal="right" vertical="center" wrapText="1"/>
    </xf>
    <xf numFmtId="42" fontId="3" fillId="0" borderId="1" xfId="1" applyFont="1" applyBorder="1" applyAlignment="1">
      <alignment vertical="center" wrapText="1"/>
    </xf>
    <xf numFmtId="164" fontId="3" fillId="0" borderId="5" xfId="0" applyNumberFormat="1" applyFont="1" applyBorder="1" applyAlignment="1">
      <alignment horizontal="right" vertical="center" wrapText="1"/>
    </xf>
    <xf numFmtId="42" fontId="11" fillId="0" borderId="1" xfId="1" applyFont="1" applyBorder="1" applyAlignment="1">
      <alignment vertical="center" wrapText="1"/>
    </xf>
    <xf numFmtId="42" fontId="11" fillId="0" borderId="1" xfId="1" applyFont="1" applyBorder="1" applyAlignment="1">
      <alignment horizontal="center" vertical="center" wrapText="1"/>
    </xf>
    <xf numFmtId="164" fontId="13" fillId="5" borderId="4" xfId="0" applyNumberFormat="1" applyFont="1" applyFill="1" applyBorder="1" applyAlignment="1">
      <alignment vertical="center"/>
    </xf>
    <xf numFmtId="0" fontId="3" fillId="2" borderId="1" xfId="0" applyFont="1" applyFill="1" applyBorder="1" applyAlignment="1">
      <alignment horizontal="center" vertical="center" wrapText="1"/>
    </xf>
    <xf numFmtId="6" fontId="2" fillId="3" borderId="1" xfId="0" applyNumberFormat="1" applyFont="1" applyFill="1" applyBorder="1" applyAlignment="1">
      <alignment vertical="center" wrapText="1"/>
    </xf>
    <xf numFmtId="6" fontId="1" fillId="3" borderId="1" xfId="0" applyNumberFormat="1" applyFont="1" applyFill="1" applyBorder="1" applyAlignment="1">
      <alignment horizontal="right" vertical="center" wrapText="1"/>
    </xf>
    <xf numFmtId="164" fontId="0" fillId="0" borderId="0" xfId="0" applyNumberFormat="1"/>
    <xf numFmtId="164" fontId="20" fillId="6" borderId="0" xfId="0" applyNumberFormat="1" applyFont="1" applyFill="1"/>
    <xf numFmtId="6" fontId="20" fillId="7" borderId="0" xfId="0" applyNumberFormat="1" applyFont="1" applyFill="1" applyAlignment="1">
      <alignment vertical="center"/>
    </xf>
    <xf numFmtId="0" fontId="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164" fontId="3" fillId="0" borderId="1" xfId="0" applyNumberFormat="1" applyFont="1" applyFill="1" applyBorder="1" applyAlignment="1">
      <alignment horizontal="right" vertical="center" wrapText="1"/>
    </xf>
    <xf numFmtId="6" fontId="1" fillId="3" borderId="1" xfId="0" applyNumberFormat="1" applyFont="1" applyFill="1" applyBorder="1" applyAlignment="1">
      <alignment horizontal="center" vertical="center" wrapText="1"/>
    </xf>
    <xf numFmtId="0" fontId="1" fillId="2" borderId="1" xfId="0" applyFont="1" applyFill="1" applyBorder="1" applyAlignment="1">
      <alignment vertical="center" wrapText="1"/>
    </xf>
    <xf numFmtId="0" fontId="1" fillId="3" borderId="1" xfId="0" applyFont="1" applyFill="1" applyBorder="1" applyAlignment="1">
      <alignment vertical="center" wrapText="1"/>
    </xf>
    <xf numFmtId="164" fontId="21" fillId="3" borderId="1" xfId="0" applyNumberFormat="1" applyFont="1" applyFill="1" applyBorder="1" applyAlignment="1">
      <alignment horizontal="center" vertical="center" wrapText="1"/>
    </xf>
    <xf numFmtId="0" fontId="18" fillId="0" borderId="0" xfId="0" applyFont="1" applyFill="1" applyBorder="1" applyAlignment="1">
      <alignment horizontal="center" vertical="center" wrapText="1"/>
    </xf>
    <xf numFmtId="164" fontId="1" fillId="0" borderId="0" xfId="0" applyNumberFormat="1" applyFont="1" applyFill="1" applyBorder="1" applyAlignment="1">
      <alignment horizontal="center" vertical="center"/>
    </xf>
    <xf numFmtId="0" fontId="3"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vertical="center" wrapText="1"/>
    </xf>
    <xf numFmtId="0" fontId="16" fillId="0" borderId="0" xfId="0" applyFont="1" applyAlignment="1">
      <alignment horizontal="left" vertical="top" wrapText="1"/>
    </xf>
    <xf numFmtId="165" fontId="10" fillId="2" borderId="1" xfId="0" applyNumberFormat="1" applyFont="1" applyFill="1" applyBorder="1" applyAlignment="1">
      <alignment horizontal="center" vertical="center" wrapText="1"/>
    </xf>
    <xf numFmtId="0" fontId="8" fillId="0" borderId="1" xfId="0" applyFont="1" applyBorder="1" applyAlignment="1">
      <alignment vertical="center" wrapText="1"/>
    </xf>
    <xf numFmtId="42" fontId="9" fillId="4" borderId="1" xfId="1" applyFont="1" applyFill="1" applyBorder="1" applyAlignment="1">
      <alignment horizontal="center" vertical="center" wrapText="1"/>
    </xf>
    <xf numFmtId="42" fontId="9" fillId="4" borderId="1" xfId="1" applyFont="1" applyFill="1" applyBorder="1" applyAlignment="1">
      <alignment vertical="center" wrapText="1"/>
    </xf>
    <xf numFmtId="0" fontId="9" fillId="4"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165" fontId="14"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2" fillId="3" borderId="1" xfId="0" applyFont="1" applyFill="1" applyBorder="1" applyAlignment="1">
      <alignment vertical="center" wrapText="1"/>
    </xf>
    <xf numFmtId="0" fontId="5" fillId="3" borderId="1" xfId="0" applyFont="1" applyFill="1" applyBorder="1" applyAlignment="1">
      <alignment vertical="center" wrapText="1"/>
    </xf>
    <xf numFmtId="0" fontId="1" fillId="0" borderId="6" xfId="0" applyFont="1" applyBorder="1" applyAlignment="1">
      <alignment horizontal="left"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6" fillId="0" borderId="0" xfId="0" applyFont="1" applyAlignment="1">
      <alignment horizontal="center" vertical="top"/>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tabSelected="1" zoomScale="90" zoomScaleNormal="90" zoomScalePageLayoutView="120" workbookViewId="0">
      <pane ySplit="5" topLeftCell="A6" activePane="bottomLeft" state="frozen"/>
      <selection pane="bottomLeft" activeCell="H5" sqref="H5"/>
    </sheetView>
  </sheetViews>
  <sheetFormatPr baseColWidth="10" defaultRowHeight="15" x14ac:dyDescent="0.25"/>
  <cols>
    <col min="1" max="1" width="11.42578125" style="1"/>
    <col min="2" max="2" width="25" customWidth="1"/>
    <col min="3" max="3" width="66.140625" customWidth="1"/>
    <col min="4" max="4" width="11.42578125" style="4"/>
    <col min="5" max="5" width="11.42578125" style="1"/>
    <col min="6" max="6" width="12" customWidth="1"/>
    <col min="7" max="7" width="12.28515625" customWidth="1"/>
    <col min="8" max="8" width="15.7109375" customWidth="1"/>
    <col min="9" max="9" width="26.85546875" hidden="1" customWidth="1"/>
    <col min="10" max="10" width="17" style="49" hidden="1" customWidth="1"/>
    <col min="12" max="12" width="19.5703125" customWidth="1"/>
  </cols>
  <sheetData>
    <row r="1" spans="1:12" ht="15.75" x14ac:dyDescent="0.25">
      <c r="A1" s="106" t="s">
        <v>211</v>
      </c>
      <c r="B1" s="106"/>
      <c r="C1" s="106"/>
      <c r="D1" s="106"/>
      <c r="E1" s="106"/>
      <c r="F1" s="106"/>
      <c r="G1" s="106"/>
      <c r="H1" s="106"/>
    </row>
    <row r="2" spans="1:12" ht="15.75" x14ac:dyDescent="0.25">
      <c r="A2" s="106" t="s">
        <v>212</v>
      </c>
      <c r="B2" s="106"/>
      <c r="C2" s="106"/>
      <c r="D2" s="106"/>
      <c r="E2" s="106"/>
      <c r="F2" s="106"/>
      <c r="G2" s="106"/>
      <c r="H2" s="106"/>
    </row>
    <row r="3" spans="1:12" x14ac:dyDescent="0.25">
      <c r="A3" s="32"/>
      <c r="B3" s="11"/>
      <c r="C3" s="11"/>
      <c r="D3" s="30"/>
      <c r="E3" s="30"/>
      <c r="F3" s="12"/>
    </row>
    <row r="4" spans="1:12" x14ac:dyDescent="0.25">
      <c r="A4" s="32"/>
      <c r="B4" s="11"/>
      <c r="C4" s="11"/>
      <c r="D4" s="30"/>
      <c r="E4" s="30"/>
      <c r="F4" s="12"/>
    </row>
    <row r="5" spans="1:12" ht="24" customHeight="1" x14ac:dyDescent="0.25">
      <c r="A5" s="44" t="s">
        <v>221</v>
      </c>
      <c r="B5" s="45"/>
      <c r="C5" s="45"/>
      <c r="D5" s="46"/>
      <c r="E5" s="46"/>
      <c r="F5" s="47"/>
      <c r="G5" s="48"/>
      <c r="H5" s="55">
        <f>H50+H119+H134+H156</f>
        <v>2798153756</v>
      </c>
      <c r="I5" s="61" t="e">
        <f>#REF!+#REF!+I64+#REF!</f>
        <v>#REF!</v>
      </c>
      <c r="L5" s="59"/>
    </row>
    <row r="7" spans="1:12" ht="21" x14ac:dyDescent="0.35">
      <c r="A7" s="13" t="s">
        <v>207</v>
      </c>
      <c r="B7" s="2"/>
      <c r="C7" s="2"/>
      <c r="D7" s="3"/>
      <c r="E7" s="31"/>
      <c r="F7" s="2"/>
      <c r="G7" s="2"/>
      <c r="H7" s="2"/>
    </row>
    <row r="8" spans="1:12" ht="24" x14ac:dyDescent="0.25">
      <c r="A8" s="67" t="s">
        <v>0</v>
      </c>
      <c r="B8" s="67" t="s">
        <v>1</v>
      </c>
      <c r="C8" s="67" t="s">
        <v>2</v>
      </c>
      <c r="D8" s="67" t="s">
        <v>3</v>
      </c>
      <c r="E8" s="67" t="s">
        <v>4</v>
      </c>
      <c r="F8" s="67" t="s">
        <v>5</v>
      </c>
      <c r="G8" s="67" t="s">
        <v>6</v>
      </c>
      <c r="H8" s="68" t="s">
        <v>7</v>
      </c>
    </row>
    <row r="9" spans="1:12" x14ac:dyDescent="0.25">
      <c r="A9" s="65"/>
      <c r="B9" s="110" t="s">
        <v>8</v>
      </c>
      <c r="C9" s="110"/>
      <c r="D9" s="110"/>
      <c r="E9" s="110"/>
      <c r="F9" s="110"/>
      <c r="G9" s="110"/>
      <c r="H9" s="6">
        <f>H10</f>
        <v>103666464</v>
      </c>
    </row>
    <row r="10" spans="1:12" x14ac:dyDescent="0.25">
      <c r="A10" s="65"/>
      <c r="B10" s="95" t="s">
        <v>9</v>
      </c>
      <c r="C10" s="95"/>
      <c r="D10" s="95"/>
      <c r="E10" s="95"/>
      <c r="F10" s="95"/>
      <c r="G10" s="95"/>
      <c r="H10" s="6">
        <f>H11</f>
        <v>103666464</v>
      </c>
    </row>
    <row r="11" spans="1:12" ht="48" x14ac:dyDescent="0.25">
      <c r="A11" s="7">
        <v>80111701</v>
      </c>
      <c r="B11" s="8" t="s">
        <v>10</v>
      </c>
      <c r="C11" s="8" t="s">
        <v>11</v>
      </c>
      <c r="D11" s="64" t="s">
        <v>12</v>
      </c>
      <c r="E11" s="7">
        <v>22</v>
      </c>
      <c r="F11" s="7">
        <v>2</v>
      </c>
      <c r="G11" s="10">
        <v>2356056</v>
      </c>
      <c r="H11" s="10">
        <f>E11*G11*F11</f>
        <v>103666464</v>
      </c>
    </row>
    <row r="12" spans="1:12" ht="24" x14ac:dyDescent="0.25">
      <c r="A12" s="67" t="s">
        <v>0</v>
      </c>
      <c r="B12" s="67" t="s">
        <v>1</v>
      </c>
      <c r="C12" s="67" t="s">
        <v>2</v>
      </c>
      <c r="D12" s="67" t="s">
        <v>3</v>
      </c>
      <c r="E12" s="67" t="s">
        <v>4</v>
      </c>
      <c r="F12" s="67" t="s">
        <v>5</v>
      </c>
      <c r="G12" s="67" t="s">
        <v>6</v>
      </c>
      <c r="H12" s="68" t="s">
        <v>7</v>
      </c>
    </row>
    <row r="13" spans="1:12" x14ac:dyDescent="0.25">
      <c r="A13" s="65"/>
      <c r="B13" s="110" t="s">
        <v>13</v>
      </c>
      <c r="C13" s="110"/>
      <c r="D13" s="110"/>
      <c r="E13" s="110"/>
      <c r="F13" s="110"/>
      <c r="G13" s="110"/>
      <c r="H13" s="6">
        <f>SUM(H14:H17)</f>
        <v>684000</v>
      </c>
    </row>
    <row r="14" spans="1:12" ht="60" x14ac:dyDescent="0.25">
      <c r="A14" s="7">
        <v>44111500</v>
      </c>
      <c r="B14" s="8" t="s">
        <v>14</v>
      </c>
      <c r="C14" s="8" t="s">
        <v>15</v>
      </c>
      <c r="D14" s="9" t="s">
        <v>16</v>
      </c>
      <c r="E14" s="7">
        <v>30</v>
      </c>
      <c r="F14" s="7"/>
      <c r="G14" s="14">
        <v>10000</v>
      </c>
      <c r="H14" s="10">
        <f>E14*G14</f>
        <v>300000</v>
      </c>
    </row>
    <row r="15" spans="1:12" ht="60" x14ac:dyDescent="0.25">
      <c r="A15" s="7">
        <v>44121701</v>
      </c>
      <c r="B15" s="8" t="s">
        <v>14</v>
      </c>
      <c r="C15" s="8" t="s">
        <v>17</v>
      </c>
      <c r="D15" s="9" t="s">
        <v>16</v>
      </c>
      <c r="E15" s="7">
        <v>30</v>
      </c>
      <c r="F15" s="7"/>
      <c r="G15" s="14">
        <v>1400</v>
      </c>
      <c r="H15" s="10">
        <f>E15*G15</f>
        <v>42000</v>
      </c>
    </row>
    <row r="16" spans="1:12" ht="60" x14ac:dyDescent="0.25">
      <c r="A16" s="7">
        <v>44111500</v>
      </c>
      <c r="B16" s="8" t="s">
        <v>18</v>
      </c>
      <c r="C16" s="8" t="s">
        <v>15</v>
      </c>
      <c r="D16" s="9" t="s">
        <v>16</v>
      </c>
      <c r="E16" s="7">
        <v>30</v>
      </c>
      <c r="F16" s="7"/>
      <c r="G16" s="14">
        <v>10000</v>
      </c>
      <c r="H16" s="10">
        <f>E16*G16</f>
        <v>300000</v>
      </c>
    </row>
    <row r="17" spans="1:8" ht="60" x14ac:dyDescent="0.25">
      <c r="A17" s="7">
        <v>44121701</v>
      </c>
      <c r="B17" s="8" t="s">
        <v>18</v>
      </c>
      <c r="C17" s="8" t="s">
        <v>17</v>
      </c>
      <c r="D17" s="9" t="s">
        <v>16</v>
      </c>
      <c r="E17" s="7">
        <v>30</v>
      </c>
      <c r="F17" s="7"/>
      <c r="G17" s="14">
        <v>1400</v>
      </c>
      <c r="H17" s="10">
        <f>E17*G17</f>
        <v>42000</v>
      </c>
    </row>
    <row r="18" spans="1:8" ht="24" x14ac:dyDescent="0.25">
      <c r="A18" s="67" t="s">
        <v>0</v>
      </c>
      <c r="B18" s="67" t="s">
        <v>1</v>
      </c>
      <c r="C18" s="67" t="s">
        <v>2</v>
      </c>
      <c r="D18" s="67" t="s">
        <v>3</v>
      </c>
      <c r="E18" s="67" t="s">
        <v>4</v>
      </c>
      <c r="F18" s="67"/>
      <c r="G18" s="67" t="s">
        <v>6</v>
      </c>
      <c r="H18" s="68" t="s">
        <v>7</v>
      </c>
    </row>
    <row r="19" spans="1:8" x14ac:dyDescent="0.25">
      <c r="A19" s="65"/>
      <c r="B19" s="110" t="s">
        <v>19</v>
      </c>
      <c r="C19" s="110"/>
      <c r="D19" s="110"/>
      <c r="E19" s="110"/>
      <c r="F19" s="110"/>
      <c r="G19" s="110"/>
      <c r="H19" s="6">
        <f>SUM(H20:H37)</f>
        <v>176696834</v>
      </c>
    </row>
    <row r="20" spans="1:8" ht="36" x14ac:dyDescent="0.25">
      <c r="A20" s="7">
        <v>78111500</v>
      </c>
      <c r="B20" s="8" t="s">
        <v>20</v>
      </c>
      <c r="C20" s="8" t="s">
        <v>21</v>
      </c>
      <c r="D20" s="9" t="s">
        <v>16</v>
      </c>
      <c r="E20" s="7">
        <v>150</v>
      </c>
      <c r="F20" s="7"/>
      <c r="G20" s="14">
        <v>260000</v>
      </c>
      <c r="H20" s="10">
        <f>E20*G20</f>
        <v>39000000</v>
      </c>
    </row>
    <row r="21" spans="1:8" ht="36" x14ac:dyDescent="0.25">
      <c r="A21" s="7">
        <v>90141602</v>
      </c>
      <c r="B21" s="8" t="s">
        <v>22</v>
      </c>
      <c r="C21" s="8" t="s">
        <v>23</v>
      </c>
      <c r="D21" s="9" t="s">
        <v>16</v>
      </c>
      <c r="E21" s="7">
        <v>18</v>
      </c>
      <c r="F21" s="7"/>
      <c r="G21" s="14">
        <v>140000</v>
      </c>
      <c r="H21" s="10">
        <f>E21*G21</f>
        <v>2520000</v>
      </c>
    </row>
    <row r="22" spans="1:8" ht="36" x14ac:dyDescent="0.25">
      <c r="A22" s="7">
        <v>90141602</v>
      </c>
      <c r="B22" s="8" t="s">
        <v>22</v>
      </c>
      <c r="C22" s="15" t="s">
        <v>24</v>
      </c>
      <c r="D22" s="9" t="s">
        <v>16</v>
      </c>
      <c r="E22" s="7">
        <v>3</v>
      </c>
      <c r="F22" s="7"/>
      <c r="G22" s="14">
        <v>230000</v>
      </c>
      <c r="H22" s="10">
        <f>E22*G22</f>
        <v>690000</v>
      </c>
    </row>
    <row r="23" spans="1:8" ht="48" x14ac:dyDescent="0.25">
      <c r="A23" s="7">
        <v>82100000</v>
      </c>
      <c r="B23" s="8" t="s">
        <v>25</v>
      </c>
      <c r="C23" s="15" t="s">
        <v>226</v>
      </c>
      <c r="D23" s="64" t="s">
        <v>26</v>
      </c>
      <c r="E23" s="9" t="s">
        <v>26</v>
      </c>
      <c r="F23" s="9"/>
      <c r="G23" s="50">
        <v>18703596</v>
      </c>
      <c r="H23" s="10">
        <f>G23</f>
        <v>18703596</v>
      </c>
    </row>
    <row r="24" spans="1:8" ht="36" x14ac:dyDescent="0.25">
      <c r="A24" s="7">
        <v>94121513</v>
      </c>
      <c r="B24" s="8" t="s">
        <v>27</v>
      </c>
      <c r="C24" s="15" t="s">
        <v>28</v>
      </c>
      <c r="D24" s="9" t="s">
        <v>29</v>
      </c>
      <c r="E24" s="7">
        <v>10</v>
      </c>
      <c r="F24" s="7"/>
      <c r="G24" s="14">
        <v>395000</v>
      </c>
      <c r="H24" s="10">
        <f t="shared" ref="H24:H32" si="0">E24*G24</f>
        <v>3950000</v>
      </c>
    </row>
    <row r="25" spans="1:8" ht="36" x14ac:dyDescent="0.25">
      <c r="A25" s="7">
        <v>94121513</v>
      </c>
      <c r="B25" s="8" t="s">
        <v>27</v>
      </c>
      <c r="C25" s="15" t="s">
        <v>30</v>
      </c>
      <c r="D25" s="9" t="s">
        <v>29</v>
      </c>
      <c r="E25" s="7">
        <v>25</v>
      </c>
      <c r="F25" s="7"/>
      <c r="G25" s="14">
        <v>400000</v>
      </c>
      <c r="H25" s="10">
        <f t="shared" si="0"/>
        <v>10000000</v>
      </c>
    </row>
    <row r="26" spans="1:8" ht="36" x14ac:dyDescent="0.25">
      <c r="A26" s="7">
        <v>94121513</v>
      </c>
      <c r="B26" s="8" t="s">
        <v>27</v>
      </c>
      <c r="C26" s="15" t="s">
        <v>31</v>
      </c>
      <c r="D26" s="9" t="s">
        <v>29</v>
      </c>
      <c r="E26" s="7">
        <v>8</v>
      </c>
      <c r="F26" s="7"/>
      <c r="G26" s="14">
        <v>400000</v>
      </c>
      <c r="H26" s="10">
        <f t="shared" si="0"/>
        <v>3200000</v>
      </c>
    </row>
    <row r="27" spans="1:8" ht="36" x14ac:dyDescent="0.25">
      <c r="A27" s="7">
        <v>80111701</v>
      </c>
      <c r="B27" s="8" t="s">
        <v>27</v>
      </c>
      <c r="C27" s="15" t="s">
        <v>32</v>
      </c>
      <c r="D27" s="9" t="s">
        <v>29</v>
      </c>
      <c r="E27" s="7">
        <v>15</v>
      </c>
      <c r="F27" s="7"/>
      <c r="G27" s="14">
        <v>138000</v>
      </c>
      <c r="H27" s="10">
        <f t="shared" si="0"/>
        <v>2070000</v>
      </c>
    </row>
    <row r="28" spans="1:8" ht="36" x14ac:dyDescent="0.25">
      <c r="A28" s="7">
        <v>80111701</v>
      </c>
      <c r="B28" s="8" t="s">
        <v>27</v>
      </c>
      <c r="C28" s="15" t="s">
        <v>33</v>
      </c>
      <c r="D28" s="9" t="s">
        <v>16</v>
      </c>
      <c r="E28" s="7">
        <v>1</v>
      </c>
      <c r="F28" s="7"/>
      <c r="G28" s="14">
        <v>140000</v>
      </c>
      <c r="H28" s="10">
        <f t="shared" si="0"/>
        <v>140000</v>
      </c>
    </row>
    <row r="29" spans="1:8" ht="36" x14ac:dyDescent="0.25">
      <c r="A29" s="7">
        <v>42211600</v>
      </c>
      <c r="B29" s="8" t="s">
        <v>27</v>
      </c>
      <c r="C29" s="15" t="s">
        <v>34</v>
      </c>
      <c r="D29" s="9" t="s">
        <v>16</v>
      </c>
      <c r="E29" s="7">
        <v>15</v>
      </c>
      <c r="F29" s="7"/>
      <c r="G29" s="14">
        <v>259000</v>
      </c>
      <c r="H29" s="10">
        <f t="shared" si="0"/>
        <v>3885000</v>
      </c>
    </row>
    <row r="30" spans="1:8" ht="138.75" customHeight="1" x14ac:dyDescent="0.25">
      <c r="A30" s="7">
        <v>49101700</v>
      </c>
      <c r="B30" s="8" t="s">
        <v>27</v>
      </c>
      <c r="C30" s="17" t="s">
        <v>35</v>
      </c>
      <c r="D30" s="9" t="s">
        <v>16</v>
      </c>
      <c r="E30" s="7">
        <v>163</v>
      </c>
      <c r="F30" s="7"/>
      <c r="G30" s="10">
        <v>204000</v>
      </c>
      <c r="H30" s="10">
        <f t="shared" si="0"/>
        <v>33252000</v>
      </c>
    </row>
    <row r="31" spans="1:8" ht="183" customHeight="1" x14ac:dyDescent="0.25">
      <c r="A31" s="7">
        <v>49101700</v>
      </c>
      <c r="B31" s="8" t="s">
        <v>27</v>
      </c>
      <c r="C31" s="18" t="s">
        <v>229</v>
      </c>
      <c r="D31" s="9" t="s">
        <v>16</v>
      </c>
      <c r="E31" s="7">
        <v>150</v>
      </c>
      <c r="F31" s="7"/>
      <c r="G31" s="16">
        <v>33400</v>
      </c>
      <c r="H31" s="10">
        <f t="shared" si="0"/>
        <v>5010000</v>
      </c>
    </row>
    <row r="32" spans="1:8" ht="36" x14ac:dyDescent="0.25">
      <c r="A32" s="7">
        <v>42211500</v>
      </c>
      <c r="B32" s="8" t="s">
        <v>27</v>
      </c>
      <c r="C32" s="8" t="s">
        <v>36</v>
      </c>
      <c r="D32" s="9" t="s">
        <v>16</v>
      </c>
      <c r="E32" s="7">
        <v>15</v>
      </c>
      <c r="F32" s="8"/>
      <c r="G32" s="10">
        <v>238000</v>
      </c>
      <c r="H32" s="10">
        <f t="shared" si="0"/>
        <v>3570000</v>
      </c>
    </row>
    <row r="33" spans="1:8" ht="48" x14ac:dyDescent="0.25">
      <c r="A33" s="7">
        <v>42100000</v>
      </c>
      <c r="B33" s="8" t="s">
        <v>27</v>
      </c>
      <c r="C33" s="8" t="s">
        <v>37</v>
      </c>
      <c r="D33" s="64" t="s">
        <v>38</v>
      </c>
      <c r="E33" s="7" t="s">
        <v>26</v>
      </c>
      <c r="F33" s="8"/>
      <c r="G33" s="51">
        <v>2076838</v>
      </c>
      <c r="H33" s="10">
        <f>G33</f>
        <v>2076838</v>
      </c>
    </row>
    <row r="34" spans="1:8" ht="48" x14ac:dyDescent="0.25">
      <c r="A34" s="7">
        <v>42211900</v>
      </c>
      <c r="B34" s="8" t="s">
        <v>27</v>
      </c>
      <c r="C34" s="8" t="s">
        <v>39</v>
      </c>
      <c r="D34" s="9" t="s">
        <v>16</v>
      </c>
      <c r="E34" s="7">
        <v>7312</v>
      </c>
      <c r="F34" s="7"/>
      <c r="G34" s="10">
        <v>6200</v>
      </c>
      <c r="H34" s="10">
        <f>E34*G34</f>
        <v>45334400</v>
      </c>
    </row>
    <row r="35" spans="1:8" ht="36" x14ac:dyDescent="0.25">
      <c r="A35" s="7">
        <v>46161602</v>
      </c>
      <c r="B35" s="8" t="s">
        <v>27</v>
      </c>
      <c r="C35" s="15" t="s">
        <v>40</v>
      </c>
      <c r="D35" s="9" t="s">
        <v>12</v>
      </c>
      <c r="E35" s="7">
        <v>8</v>
      </c>
      <c r="F35" s="7"/>
      <c r="G35" s="14">
        <v>200000</v>
      </c>
      <c r="H35" s="10">
        <f>E35*G35</f>
        <v>1600000</v>
      </c>
    </row>
    <row r="36" spans="1:8" ht="36" x14ac:dyDescent="0.25">
      <c r="A36" s="7">
        <v>42211700</v>
      </c>
      <c r="B36" s="8" t="s">
        <v>27</v>
      </c>
      <c r="C36" s="8" t="s">
        <v>41</v>
      </c>
      <c r="D36" s="9" t="s">
        <v>29</v>
      </c>
      <c r="E36" s="7">
        <v>2</v>
      </c>
      <c r="F36" s="7"/>
      <c r="G36" s="10">
        <v>348000</v>
      </c>
      <c r="H36" s="10">
        <f>E36*G36</f>
        <v>696000</v>
      </c>
    </row>
    <row r="37" spans="1:8" ht="36" x14ac:dyDescent="0.25">
      <c r="A37" s="7">
        <v>42211900</v>
      </c>
      <c r="B37" s="8" t="s">
        <v>27</v>
      </c>
      <c r="C37" s="8" t="s">
        <v>42</v>
      </c>
      <c r="D37" s="9" t="s">
        <v>16</v>
      </c>
      <c r="E37" s="7">
        <v>74</v>
      </c>
      <c r="F37" s="7"/>
      <c r="G37" s="10">
        <v>13500</v>
      </c>
      <c r="H37" s="10">
        <f>E37*G37</f>
        <v>999000</v>
      </c>
    </row>
    <row r="38" spans="1:8" ht="24" x14ac:dyDescent="0.25">
      <c r="A38" s="67" t="s">
        <v>0</v>
      </c>
      <c r="B38" s="67" t="s">
        <v>1</v>
      </c>
      <c r="C38" s="67" t="s">
        <v>2</v>
      </c>
      <c r="D38" s="67" t="s">
        <v>3</v>
      </c>
      <c r="E38" s="67" t="s">
        <v>4</v>
      </c>
      <c r="F38" s="67"/>
      <c r="G38" s="67" t="s">
        <v>6</v>
      </c>
      <c r="H38" s="68" t="s">
        <v>7</v>
      </c>
    </row>
    <row r="39" spans="1:8" ht="30.75" customHeight="1" x14ac:dyDescent="0.25">
      <c r="A39" s="65"/>
      <c r="B39" s="110" t="s">
        <v>43</v>
      </c>
      <c r="C39" s="110"/>
      <c r="D39" s="110"/>
      <c r="E39" s="110"/>
      <c r="F39" s="110"/>
      <c r="G39" s="110"/>
      <c r="H39" s="6">
        <f>SUM(H40:H49)</f>
        <v>161045125</v>
      </c>
    </row>
    <row r="40" spans="1:8" ht="60" x14ac:dyDescent="0.25">
      <c r="A40" s="7">
        <v>78111500</v>
      </c>
      <c r="B40" s="8" t="s">
        <v>44</v>
      </c>
      <c r="C40" s="8" t="s">
        <v>45</v>
      </c>
      <c r="D40" s="9" t="s">
        <v>16</v>
      </c>
      <c r="E40" s="7">
        <v>130</v>
      </c>
      <c r="F40" s="7"/>
      <c r="G40" s="14">
        <v>288000</v>
      </c>
      <c r="H40" s="14">
        <f>G40*E40</f>
        <v>37440000</v>
      </c>
    </row>
    <row r="41" spans="1:8" ht="60" x14ac:dyDescent="0.25">
      <c r="A41" s="7">
        <v>42211900</v>
      </c>
      <c r="B41" s="8" t="s">
        <v>46</v>
      </c>
      <c r="C41" s="8" t="s">
        <v>47</v>
      </c>
      <c r="D41" s="9" t="s">
        <v>16</v>
      </c>
      <c r="E41" s="7">
        <v>10000</v>
      </c>
      <c r="F41" s="7"/>
      <c r="G41" s="14">
        <v>4800</v>
      </c>
      <c r="H41" s="14">
        <f>G41*E41</f>
        <v>48000000</v>
      </c>
    </row>
    <row r="42" spans="1:8" ht="60" x14ac:dyDescent="0.25">
      <c r="A42" s="7">
        <v>42211500</v>
      </c>
      <c r="B42" s="8" t="s">
        <v>46</v>
      </c>
      <c r="C42" s="18" t="s">
        <v>48</v>
      </c>
      <c r="D42" s="9" t="s">
        <v>16</v>
      </c>
      <c r="E42" s="7">
        <v>10</v>
      </c>
      <c r="F42" s="7"/>
      <c r="G42" s="10">
        <v>478000</v>
      </c>
      <c r="H42" s="14">
        <f>G42*E42</f>
        <v>4780000</v>
      </c>
    </row>
    <row r="43" spans="1:8" ht="60" x14ac:dyDescent="0.25">
      <c r="A43" s="7">
        <v>45111500</v>
      </c>
      <c r="B43" s="8" t="s">
        <v>46</v>
      </c>
      <c r="C43" s="8" t="s">
        <v>49</v>
      </c>
      <c r="D43" s="9" t="s">
        <v>16</v>
      </c>
      <c r="E43" s="7">
        <v>3</v>
      </c>
      <c r="F43" s="7"/>
      <c r="G43" s="14">
        <v>498000</v>
      </c>
      <c r="H43" s="14">
        <f>G43*E43</f>
        <v>1494000</v>
      </c>
    </row>
    <row r="44" spans="1:8" ht="60" x14ac:dyDescent="0.25">
      <c r="A44" s="7">
        <v>49121503</v>
      </c>
      <c r="B44" s="8" t="s">
        <v>46</v>
      </c>
      <c r="C44" s="8" t="s">
        <v>50</v>
      </c>
      <c r="D44" s="64" t="s">
        <v>52</v>
      </c>
      <c r="E44" s="7" t="s">
        <v>52</v>
      </c>
      <c r="F44" s="7"/>
      <c r="G44" s="14">
        <v>1200000</v>
      </c>
      <c r="H44" s="14">
        <f>G44</f>
        <v>1200000</v>
      </c>
    </row>
    <row r="45" spans="1:8" ht="60" x14ac:dyDescent="0.25">
      <c r="A45" s="7">
        <v>80141607</v>
      </c>
      <c r="B45" s="8" t="s">
        <v>46</v>
      </c>
      <c r="C45" s="8" t="s">
        <v>51</v>
      </c>
      <c r="D45" s="64" t="s">
        <v>52</v>
      </c>
      <c r="E45" s="7" t="s">
        <v>52</v>
      </c>
      <c r="F45" s="7"/>
      <c r="G45" s="51">
        <v>55000000</v>
      </c>
      <c r="H45" s="14">
        <f>G45</f>
        <v>55000000</v>
      </c>
    </row>
    <row r="46" spans="1:8" ht="48" x14ac:dyDescent="0.25">
      <c r="A46" s="7">
        <v>82101505</v>
      </c>
      <c r="B46" s="8" t="s">
        <v>53</v>
      </c>
      <c r="C46" s="8" t="s">
        <v>54</v>
      </c>
      <c r="D46" s="9" t="s">
        <v>16</v>
      </c>
      <c r="E46" s="7">
        <v>4000</v>
      </c>
      <c r="F46" s="7"/>
      <c r="G46" s="14">
        <v>100</v>
      </c>
      <c r="H46" s="14">
        <f>G46*E46</f>
        <v>400000</v>
      </c>
    </row>
    <row r="47" spans="1:8" ht="48" x14ac:dyDescent="0.25">
      <c r="A47" s="7">
        <v>55121714</v>
      </c>
      <c r="B47" s="8" t="s">
        <v>53</v>
      </c>
      <c r="C47" s="8" t="s">
        <v>23</v>
      </c>
      <c r="D47" s="9" t="s">
        <v>16</v>
      </c>
      <c r="E47" s="7">
        <v>20</v>
      </c>
      <c r="F47" s="7"/>
      <c r="G47" s="14">
        <v>178000</v>
      </c>
      <c r="H47" s="14">
        <f>G47*E47</f>
        <v>3560000</v>
      </c>
    </row>
    <row r="48" spans="1:8" ht="48" x14ac:dyDescent="0.25">
      <c r="A48" s="7">
        <v>55121714</v>
      </c>
      <c r="B48" s="8" t="s">
        <v>53</v>
      </c>
      <c r="C48" s="8" t="s">
        <v>55</v>
      </c>
      <c r="D48" s="9" t="s">
        <v>16</v>
      </c>
      <c r="E48" s="7">
        <v>20</v>
      </c>
      <c r="F48" s="7"/>
      <c r="G48" s="14">
        <v>119000</v>
      </c>
      <c r="H48" s="14">
        <f>G48*E48</f>
        <v>2380000</v>
      </c>
    </row>
    <row r="49" spans="1:12" ht="84" x14ac:dyDescent="0.25">
      <c r="A49" s="7">
        <v>82130000</v>
      </c>
      <c r="B49" s="8" t="s">
        <v>56</v>
      </c>
      <c r="C49" s="15" t="s">
        <v>213</v>
      </c>
      <c r="D49" s="64" t="s">
        <v>26</v>
      </c>
      <c r="E49" s="9" t="s">
        <v>26</v>
      </c>
      <c r="F49" s="9"/>
      <c r="G49" s="10">
        <v>6791125</v>
      </c>
      <c r="H49" s="14">
        <f>G49</f>
        <v>6791125</v>
      </c>
    </row>
    <row r="50" spans="1:12" ht="15.75" x14ac:dyDescent="0.25">
      <c r="A50" s="109" t="s">
        <v>57</v>
      </c>
      <c r="B50" s="109"/>
      <c r="C50" s="109"/>
      <c r="D50" s="109"/>
      <c r="E50" s="109"/>
      <c r="F50" s="109"/>
      <c r="G50" s="109"/>
      <c r="H50" s="6">
        <f>H10+H13+H19+H39</f>
        <v>442092423</v>
      </c>
    </row>
    <row r="53" spans="1:12" ht="15.75" x14ac:dyDescent="0.25">
      <c r="A53" s="13" t="s">
        <v>208</v>
      </c>
      <c r="B53" s="19"/>
    </row>
    <row r="54" spans="1:12" ht="24" x14ac:dyDescent="0.25">
      <c r="A54" s="67" t="s">
        <v>0</v>
      </c>
      <c r="B54" s="56" t="s">
        <v>1</v>
      </c>
      <c r="C54" s="67" t="s">
        <v>2</v>
      </c>
      <c r="D54" s="67" t="s">
        <v>3</v>
      </c>
      <c r="E54" s="67" t="s">
        <v>4</v>
      </c>
      <c r="F54" s="67" t="s">
        <v>5</v>
      </c>
      <c r="G54" s="67" t="s">
        <v>6</v>
      </c>
      <c r="H54" s="68" t="s">
        <v>7</v>
      </c>
    </row>
    <row r="55" spans="1:12" x14ac:dyDescent="0.25">
      <c r="A55" s="65"/>
      <c r="B55" s="95" t="s">
        <v>58</v>
      </c>
      <c r="C55" s="95"/>
      <c r="D55" s="95"/>
      <c r="E55" s="95"/>
      <c r="F55" s="95"/>
      <c r="G55" s="95"/>
      <c r="H55" s="6">
        <f>H56</f>
        <v>367544736</v>
      </c>
    </row>
    <row r="56" spans="1:12" ht="36" x14ac:dyDescent="0.25">
      <c r="A56" s="7">
        <v>80111701</v>
      </c>
      <c r="B56" s="8" t="s">
        <v>59</v>
      </c>
      <c r="C56" s="22" t="s">
        <v>214</v>
      </c>
      <c r="D56" s="62" t="s">
        <v>12</v>
      </c>
      <c r="E56" s="7">
        <v>52</v>
      </c>
      <c r="F56" s="7">
        <v>3</v>
      </c>
      <c r="G56" s="10">
        <v>2356056</v>
      </c>
      <c r="H56" s="10">
        <f>G56*F56*E56</f>
        <v>367544736</v>
      </c>
    </row>
    <row r="57" spans="1:12" x14ac:dyDescent="0.25">
      <c r="A57" s="20"/>
      <c r="B57" s="96" t="s">
        <v>228</v>
      </c>
      <c r="C57" s="96"/>
      <c r="D57" s="96"/>
      <c r="E57" s="96"/>
      <c r="F57" s="96"/>
      <c r="G57" s="96"/>
      <c r="H57" s="21">
        <f>H58</f>
        <v>11030499</v>
      </c>
    </row>
    <row r="58" spans="1:12" s="49" customFormat="1" x14ac:dyDescent="0.25">
      <c r="A58" s="25">
        <v>80111701</v>
      </c>
      <c r="B58" s="23" t="s">
        <v>60</v>
      </c>
      <c r="C58" s="26" t="s">
        <v>61</v>
      </c>
      <c r="D58" s="25" t="s">
        <v>12</v>
      </c>
      <c r="E58" s="25">
        <v>1</v>
      </c>
      <c r="F58" s="25">
        <v>3</v>
      </c>
      <c r="G58" s="24">
        <v>3676833</v>
      </c>
      <c r="H58" s="24">
        <f>G58*E58*F58</f>
        <v>11030499</v>
      </c>
      <c r="I58"/>
      <c r="K58"/>
      <c r="L58"/>
    </row>
    <row r="59" spans="1:12" s="49" customFormat="1" x14ac:dyDescent="0.25">
      <c r="A59" s="20"/>
      <c r="B59" s="96" t="s">
        <v>62</v>
      </c>
      <c r="C59" s="96"/>
      <c r="D59" s="96"/>
      <c r="E59" s="96"/>
      <c r="F59" s="96"/>
      <c r="G59" s="96"/>
      <c r="H59" s="21">
        <f>SUM(H60:H118)</f>
        <v>473945897</v>
      </c>
      <c r="I59"/>
      <c r="K59"/>
      <c r="L59"/>
    </row>
    <row r="60" spans="1:12" s="49" customFormat="1" ht="384" x14ac:dyDescent="0.25">
      <c r="A60" s="7">
        <v>49161500</v>
      </c>
      <c r="B60" s="7" t="s">
        <v>63</v>
      </c>
      <c r="C60" s="8" t="s">
        <v>215</v>
      </c>
      <c r="D60" s="7" t="s">
        <v>64</v>
      </c>
      <c r="E60" s="7">
        <v>7000</v>
      </c>
      <c r="F60" s="8"/>
      <c r="G60" s="14">
        <v>10100</v>
      </c>
      <c r="H60" s="10">
        <f t="shared" ref="H60:H118" si="1">G60*E60</f>
        <v>70700000</v>
      </c>
      <c r="I60"/>
      <c r="K60"/>
      <c r="L60"/>
    </row>
    <row r="61" spans="1:12" s="49" customFormat="1" ht="69" customHeight="1" x14ac:dyDescent="0.25">
      <c r="A61" s="7">
        <v>49101701</v>
      </c>
      <c r="B61" s="7" t="s">
        <v>65</v>
      </c>
      <c r="C61" s="8" t="s">
        <v>216</v>
      </c>
      <c r="D61" s="7" t="s">
        <v>64</v>
      </c>
      <c r="E61" s="7">
        <v>7000</v>
      </c>
      <c r="F61" s="8"/>
      <c r="G61" s="14">
        <v>5300</v>
      </c>
      <c r="H61" s="10">
        <f t="shared" si="1"/>
        <v>37100000</v>
      </c>
      <c r="I61" s="59">
        <f>H55</f>
        <v>367544736</v>
      </c>
      <c r="K61"/>
      <c r="L61"/>
    </row>
    <row r="62" spans="1:12" s="49" customFormat="1" ht="54" customHeight="1" x14ac:dyDescent="0.25">
      <c r="A62" s="7">
        <v>55121802</v>
      </c>
      <c r="B62" s="7" t="s">
        <v>66</v>
      </c>
      <c r="C62" s="8" t="s">
        <v>67</v>
      </c>
      <c r="D62" s="7" t="s">
        <v>64</v>
      </c>
      <c r="E62" s="7">
        <v>7000</v>
      </c>
      <c r="F62" s="7"/>
      <c r="G62" s="14">
        <v>1180</v>
      </c>
      <c r="H62" s="10">
        <f t="shared" si="1"/>
        <v>8260000</v>
      </c>
      <c r="I62" s="59">
        <f>H57</f>
        <v>11030499</v>
      </c>
      <c r="K62"/>
      <c r="L62"/>
    </row>
    <row r="63" spans="1:12" s="49" customFormat="1" x14ac:dyDescent="0.25">
      <c r="A63" s="7">
        <v>42132203</v>
      </c>
      <c r="B63" s="7" t="s">
        <v>68</v>
      </c>
      <c r="C63" s="8" t="s">
        <v>69</v>
      </c>
      <c r="D63" s="7" t="s">
        <v>64</v>
      </c>
      <c r="E63" s="7">
        <v>5</v>
      </c>
      <c r="F63" s="7"/>
      <c r="G63" s="71">
        <v>46000</v>
      </c>
      <c r="H63" s="10">
        <f t="shared" si="1"/>
        <v>230000</v>
      </c>
      <c r="I63" s="59">
        <f>H59</f>
        <v>473945897</v>
      </c>
      <c r="K63"/>
      <c r="L63"/>
    </row>
    <row r="64" spans="1:12" s="49" customFormat="1" x14ac:dyDescent="0.25">
      <c r="A64" s="27">
        <v>24111503</v>
      </c>
      <c r="B64" s="7" t="s">
        <v>70</v>
      </c>
      <c r="C64" s="22" t="s">
        <v>71</v>
      </c>
      <c r="D64" s="7" t="s">
        <v>64</v>
      </c>
      <c r="E64" s="7">
        <v>25</v>
      </c>
      <c r="F64" s="7"/>
      <c r="G64" s="71">
        <v>8800</v>
      </c>
      <c r="H64" s="10">
        <f t="shared" si="1"/>
        <v>220000</v>
      </c>
      <c r="I64" s="60">
        <f>SUM(I61:I63)</f>
        <v>852521132</v>
      </c>
      <c r="K64"/>
      <c r="L64"/>
    </row>
    <row r="65" spans="1:12" s="49" customFormat="1" ht="24" x14ac:dyDescent="0.25">
      <c r="A65" s="27">
        <v>24111503</v>
      </c>
      <c r="B65" s="7" t="s">
        <v>70</v>
      </c>
      <c r="C65" s="22" t="s">
        <v>72</v>
      </c>
      <c r="D65" s="7" t="s">
        <v>64</v>
      </c>
      <c r="E65" s="7">
        <v>15</v>
      </c>
      <c r="F65" s="7"/>
      <c r="G65" s="14">
        <v>13100</v>
      </c>
      <c r="H65" s="10">
        <f t="shared" si="1"/>
        <v>196500</v>
      </c>
      <c r="I65"/>
      <c r="K65"/>
      <c r="L65"/>
    </row>
    <row r="66" spans="1:12" s="49" customFormat="1" ht="24" x14ac:dyDescent="0.25">
      <c r="A66" s="7">
        <v>31162813</v>
      </c>
      <c r="B66" s="7" t="s">
        <v>73</v>
      </c>
      <c r="C66" s="8" t="s">
        <v>217</v>
      </c>
      <c r="D66" s="7" t="s">
        <v>64</v>
      </c>
      <c r="E66" s="7">
        <v>10</v>
      </c>
      <c r="F66" s="8"/>
      <c r="G66" s="14">
        <v>12800</v>
      </c>
      <c r="H66" s="10">
        <f t="shared" si="1"/>
        <v>128000</v>
      </c>
      <c r="I66"/>
      <c r="K66"/>
      <c r="L66"/>
    </row>
    <row r="67" spans="1:12" s="49" customFormat="1" ht="164.25" customHeight="1" x14ac:dyDescent="0.25">
      <c r="A67" s="7">
        <v>53102900</v>
      </c>
      <c r="B67" s="7" t="s">
        <v>74</v>
      </c>
      <c r="C67" s="8" t="s">
        <v>75</v>
      </c>
      <c r="D67" s="7" t="s">
        <v>64</v>
      </c>
      <c r="E67" s="7">
        <v>7000</v>
      </c>
      <c r="F67" s="7"/>
      <c r="G67" s="14">
        <v>11000</v>
      </c>
      <c r="H67" s="10">
        <f t="shared" si="1"/>
        <v>77000000</v>
      </c>
      <c r="I67"/>
      <c r="K67"/>
      <c r="L67"/>
    </row>
    <row r="68" spans="1:12" s="49" customFormat="1" ht="96.75" customHeight="1" x14ac:dyDescent="0.25">
      <c r="A68" s="7">
        <v>53121602</v>
      </c>
      <c r="B68" s="7" t="s">
        <v>76</v>
      </c>
      <c r="C68" s="8" t="s">
        <v>77</v>
      </c>
      <c r="D68" s="7" t="s">
        <v>64</v>
      </c>
      <c r="E68" s="7">
        <v>7000</v>
      </c>
      <c r="F68" s="7"/>
      <c r="G68" s="14">
        <v>5000</v>
      </c>
      <c r="H68" s="14">
        <f t="shared" si="1"/>
        <v>35000000</v>
      </c>
      <c r="I68"/>
      <c r="K68"/>
      <c r="L68"/>
    </row>
    <row r="69" spans="1:12" s="49" customFormat="1" ht="36" x14ac:dyDescent="0.25">
      <c r="A69" s="7" t="s">
        <v>78</v>
      </c>
      <c r="B69" s="7" t="s">
        <v>79</v>
      </c>
      <c r="C69" s="15" t="s">
        <v>80</v>
      </c>
      <c r="D69" s="7" t="s">
        <v>64</v>
      </c>
      <c r="E69" s="7">
        <v>3</v>
      </c>
      <c r="F69" s="7"/>
      <c r="G69" s="14">
        <v>4150000</v>
      </c>
      <c r="H69" s="14">
        <f t="shared" si="1"/>
        <v>12450000</v>
      </c>
      <c r="I69"/>
      <c r="K69"/>
      <c r="L69"/>
    </row>
    <row r="70" spans="1:12" s="49" customFormat="1" x14ac:dyDescent="0.25">
      <c r="A70" s="7">
        <v>90101602</v>
      </c>
      <c r="B70" s="7" t="s">
        <v>81</v>
      </c>
      <c r="C70" s="15" t="s">
        <v>82</v>
      </c>
      <c r="D70" s="7" t="s">
        <v>64</v>
      </c>
      <c r="E70" s="7">
        <v>6</v>
      </c>
      <c r="F70" s="7"/>
      <c r="G70" s="14">
        <v>83500</v>
      </c>
      <c r="H70" s="14">
        <f t="shared" si="1"/>
        <v>501000</v>
      </c>
      <c r="I70"/>
      <c r="K70"/>
      <c r="L70"/>
    </row>
    <row r="71" spans="1:12" s="49" customFormat="1" x14ac:dyDescent="0.25">
      <c r="A71" s="7">
        <v>90101602</v>
      </c>
      <c r="B71" s="7" t="s">
        <v>81</v>
      </c>
      <c r="C71" s="15" t="s">
        <v>83</v>
      </c>
      <c r="D71" s="7" t="s">
        <v>64</v>
      </c>
      <c r="E71" s="7">
        <v>12</v>
      </c>
      <c r="F71" s="7"/>
      <c r="G71" s="14">
        <v>108000</v>
      </c>
      <c r="H71" s="14">
        <f t="shared" si="1"/>
        <v>1296000</v>
      </c>
      <c r="I71"/>
      <c r="K71"/>
      <c r="L71"/>
    </row>
    <row r="72" spans="1:12" s="49" customFormat="1" x14ac:dyDescent="0.25">
      <c r="A72" s="7">
        <v>90101602</v>
      </c>
      <c r="B72" s="7" t="s">
        <v>81</v>
      </c>
      <c r="C72" s="8" t="s">
        <v>84</v>
      </c>
      <c r="D72" s="7" t="s">
        <v>64</v>
      </c>
      <c r="E72" s="7">
        <v>5</v>
      </c>
      <c r="F72" s="7"/>
      <c r="G72" s="14">
        <v>489000</v>
      </c>
      <c r="H72" s="14">
        <f t="shared" si="1"/>
        <v>2445000</v>
      </c>
      <c r="I72"/>
      <c r="K72"/>
      <c r="L72"/>
    </row>
    <row r="73" spans="1:12" s="49" customFormat="1" ht="24" x14ac:dyDescent="0.25">
      <c r="A73" s="27">
        <v>54111500</v>
      </c>
      <c r="B73" s="7" t="s">
        <v>85</v>
      </c>
      <c r="C73" s="22" t="s">
        <v>222</v>
      </c>
      <c r="D73" s="7" t="s">
        <v>64</v>
      </c>
      <c r="E73" s="7">
        <v>2</v>
      </c>
      <c r="F73" s="7"/>
      <c r="G73" s="14">
        <v>559000</v>
      </c>
      <c r="H73" s="14">
        <f t="shared" si="1"/>
        <v>1118000</v>
      </c>
      <c r="I73"/>
      <c r="K73"/>
      <c r="L73"/>
    </row>
    <row r="74" spans="1:12" ht="24" x14ac:dyDescent="0.25">
      <c r="A74" s="7">
        <v>72154028</v>
      </c>
      <c r="B74" s="7" t="s">
        <v>86</v>
      </c>
      <c r="C74" s="8" t="s">
        <v>87</v>
      </c>
      <c r="D74" s="7" t="s">
        <v>64</v>
      </c>
      <c r="E74" s="7">
        <v>3</v>
      </c>
      <c r="F74" s="7"/>
      <c r="G74" s="14">
        <v>1670000</v>
      </c>
      <c r="H74" s="14">
        <f t="shared" si="1"/>
        <v>5010000</v>
      </c>
    </row>
    <row r="75" spans="1:12" ht="24" x14ac:dyDescent="0.25">
      <c r="A75" s="7">
        <v>72101518</v>
      </c>
      <c r="B75" s="7" t="s">
        <v>88</v>
      </c>
      <c r="C75" s="8" t="s">
        <v>89</v>
      </c>
      <c r="D75" s="7" t="s">
        <v>64</v>
      </c>
      <c r="E75" s="7">
        <v>5</v>
      </c>
      <c r="F75" s="7"/>
      <c r="G75" s="14">
        <v>1500000</v>
      </c>
      <c r="H75" s="14">
        <f t="shared" si="1"/>
        <v>7500000</v>
      </c>
    </row>
    <row r="76" spans="1:12" ht="36" x14ac:dyDescent="0.25">
      <c r="A76" s="27">
        <v>43221721</v>
      </c>
      <c r="B76" s="7" t="s">
        <v>90</v>
      </c>
      <c r="C76" s="22" t="s">
        <v>91</v>
      </c>
      <c r="D76" s="7" t="s">
        <v>64</v>
      </c>
      <c r="E76" s="7">
        <v>30</v>
      </c>
      <c r="F76" s="7"/>
      <c r="G76" s="14">
        <v>59400</v>
      </c>
      <c r="H76" s="14">
        <f t="shared" si="1"/>
        <v>1782000</v>
      </c>
    </row>
    <row r="77" spans="1:12" ht="36" x14ac:dyDescent="0.25">
      <c r="A77" s="25">
        <v>76121500</v>
      </c>
      <c r="B77" s="23" t="s">
        <v>92</v>
      </c>
      <c r="C77" s="23" t="s">
        <v>93</v>
      </c>
      <c r="D77" s="25" t="s">
        <v>64</v>
      </c>
      <c r="E77" s="25">
        <v>2</v>
      </c>
      <c r="F77" s="23"/>
      <c r="G77" s="52">
        <v>1300000</v>
      </c>
      <c r="H77" s="14">
        <f t="shared" si="1"/>
        <v>2600000</v>
      </c>
    </row>
    <row r="78" spans="1:12" ht="36" x14ac:dyDescent="0.25">
      <c r="A78" s="25">
        <v>76121500</v>
      </c>
      <c r="B78" s="23" t="s">
        <v>92</v>
      </c>
      <c r="C78" s="23" t="s">
        <v>94</v>
      </c>
      <c r="D78" s="25" t="s">
        <v>64</v>
      </c>
      <c r="E78" s="25">
        <v>3</v>
      </c>
      <c r="F78" s="23"/>
      <c r="G78" s="52">
        <v>1290000</v>
      </c>
      <c r="H78" s="14">
        <f t="shared" si="1"/>
        <v>3870000</v>
      </c>
    </row>
    <row r="79" spans="1:12" x14ac:dyDescent="0.25">
      <c r="A79" s="7">
        <v>49181600</v>
      </c>
      <c r="B79" s="7" t="s">
        <v>95</v>
      </c>
      <c r="C79" s="22" t="s">
        <v>96</v>
      </c>
      <c r="D79" s="7" t="s">
        <v>64</v>
      </c>
      <c r="E79" s="7">
        <v>5</v>
      </c>
      <c r="F79" s="7"/>
      <c r="G79" s="14">
        <v>1290000</v>
      </c>
      <c r="H79" s="14">
        <f t="shared" si="1"/>
        <v>6450000</v>
      </c>
    </row>
    <row r="80" spans="1:12" ht="24" x14ac:dyDescent="0.25">
      <c r="A80" s="27">
        <v>81141601</v>
      </c>
      <c r="B80" s="7" t="s">
        <v>97</v>
      </c>
      <c r="C80" s="22" t="s">
        <v>98</v>
      </c>
      <c r="D80" s="7" t="s">
        <v>64</v>
      </c>
      <c r="E80" s="7">
        <v>5</v>
      </c>
      <c r="F80" s="7"/>
      <c r="G80" s="50">
        <v>3400000</v>
      </c>
      <c r="H80" s="14">
        <f t="shared" si="1"/>
        <v>17000000</v>
      </c>
    </row>
    <row r="81" spans="1:8" x14ac:dyDescent="0.25">
      <c r="A81" s="7">
        <v>81141601</v>
      </c>
      <c r="B81" s="7" t="s">
        <v>97</v>
      </c>
      <c r="C81" s="8" t="s">
        <v>99</v>
      </c>
      <c r="D81" s="7" t="s">
        <v>64</v>
      </c>
      <c r="E81" s="7">
        <v>75</v>
      </c>
      <c r="F81" s="7"/>
      <c r="G81" s="14">
        <v>690</v>
      </c>
      <c r="H81" s="14">
        <f t="shared" si="1"/>
        <v>51750</v>
      </c>
    </row>
    <row r="82" spans="1:8" ht="24" x14ac:dyDescent="0.25">
      <c r="A82" s="25" t="s">
        <v>100</v>
      </c>
      <c r="B82" s="23" t="s">
        <v>101</v>
      </c>
      <c r="C82" s="23" t="s">
        <v>102</v>
      </c>
      <c r="D82" s="25" t="s">
        <v>64</v>
      </c>
      <c r="E82" s="25">
        <v>6</v>
      </c>
      <c r="F82" s="23"/>
      <c r="G82" s="52">
        <v>38000</v>
      </c>
      <c r="H82" s="14">
        <f t="shared" si="1"/>
        <v>228000</v>
      </c>
    </row>
    <row r="83" spans="1:8" ht="24" x14ac:dyDescent="0.25">
      <c r="A83" s="25" t="s">
        <v>103</v>
      </c>
      <c r="B83" s="23" t="s">
        <v>101</v>
      </c>
      <c r="C83" s="26" t="s">
        <v>104</v>
      </c>
      <c r="D83" s="25" t="s">
        <v>64</v>
      </c>
      <c r="E83" s="25">
        <v>90</v>
      </c>
      <c r="F83" s="23"/>
      <c r="G83" s="52">
        <v>34400</v>
      </c>
      <c r="H83" s="14">
        <f t="shared" si="1"/>
        <v>3096000</v>
      </c>
    </row>
    <row r="84" spans="1:8" ht="24" x14ac:dyDescent="0.25">
      <c r="A84" s="7" t="s">
        <v>105</v>
      </c>
      <c r="B84" s="8" t="s">
        <v>106</v>
      </c>
      <c r="C84" s="8" t="s">
        <v>107</v>
      </c>
      <c r="D84" s="7" t="s">
        <v>64</v>
      </c>
      <c r="E84" s="7">
        <v>5</v>
      </c>
      <c r="F84" s="7"/>
      <c r="G84" s="14">
        <v>880000</v>
      </c>
      <c r="H84" s="14">
        <f t="shared" si="1"/>
        <v>4400000</v>
      </c>
    </row>
    <row r="85" spans="1:8" x14ac:dyDescent="0.25">
      <c r="A85" s="27">
        <v>20102301</v>
      </c>
      <c r="B85" s="8" t="s">
        <v>108</v>
      </c>
      <c r="C85" s="22" t="s">
        <v>109</v>
      </c>
      <c r="D85" s="7" t="s">
        <v>64</v>
      </c>
      <c r="E85" s="7">
        <v>2</v>
      </c>
      <c r="F85" s="7"/>
      <c r="G85" s="14">
        <v>340000</v>
      </c>
      <c r="H85" s="14">
        <f t="shared" si="1"/>
        <v>680000</v>
      </c>
    </row>
    <row r="86" spans="1:8" ht="36" x14ac:dyDescent="0.25">
      <c r="A86" s="27" t="s">
        <v>110</v>
      </c>
      <c r="B86" s="8" t="s">
        <v>111</v>
      </c>
      <c r="C86" s="22" t="s">
        <v>112</v>
      </c>
      <c r="D86" s="7" t="s">
        <v>64</v>
      </c>
      <c r="E86" s="7">
        <v>1200</v>
      </c>
      <c r="F86" s="7"/>
      <c r="G86" s="14">
        <v>6200</v>
      </c>
      <c r="H86" s="14">
        <f t="shared" si="1"/>
        <v>7440000</v>
      </c>
    </row>
    <row r="87" spans="1:8" ht="24" x14ac:dyDescent="0.25">
      <c r="A87" s="25">
        <v>50192700</v>
      </c>
      <c r="B87" s="23" t="s">
        <v>113</v>
      </c>
      <c r="C87" s="26" t="s">
        <v>114</v>
      </c>
      <c r="D87" s="25" t="s">
        <v>64</v>
      </c>
      <c r="E87" s="25">
        <v>120</v>
      </c>
      <c r="F87" s="7"/>
      <c r="G87" s="14">
        <v>15200</v>
      </c>
      <c r="H87" s="14">
        <f t="shared" si="1"/>
        <v>1824000</v>
      </c>
    </row>
    <row r="88" spans="1:8" x14ac:dyDescent="0.25">
      <c r="A88" s="33">
        <v>50301700</v>
      </c>
      <c r="B88" s="23" t="s">
        <v>115</v>
      </c>
      <c r="C88" s="26" t="s">
        <v>116</v>
      </c>
      <c r="D88" s="25" t="s">
        <v>64</v>
      </c>
      <c r="E88" s="25">
        <v>7500</v>
      </c>
      <c r="F88" s="7"/>
      <c r="G88" s="14">
        <v>680</v>
      </c>
      <c r="H88" s="14">
        <f t="shared" si="1"/>
        <v>5100000</v>
      </c>
    </row>
    <row r="89" spans="1:8" ht="24" x14ac:dyDescent="0.25">
      <c r="A89" s="25">
        <v>50192100</v>
      </c>
      <c r="B89" s="23" t="s">
        <v>113</v>
      </c>
      <c r="C89" s="8" t="s">
        <v>218</v>
      </c>
      <c r="D89" s="25" t="s">
        <v>64</v>
      </c>
      <c r="E89" s="25">
        <v>7500</v>
      </c>
      <c r="F89" s="7"/>
      <c r="G89" s="14">
        <v>680</v>
      </c>
      <c r="H89" s="14">
        <f t="shared" si="1"/>
        <v>5100000</v>
      </c>
    </row>
    <row r="90" spans="1:8" ht="24" x14ac:dyDescent="0.25">
      <c r="A90" s="7">
        <v>50202300</v>
      </c>
      <c r="B90" s="8" t="s">
        <v>117</v>
      </c>
      <c r="C90" s="8" t="s">
        <v>118</v>
      </c>
      <c r="D90" s="7" t="s">
        <v>64</v>
      </c>
      <c r="E90" s="7">
        <v>22000</v>
      </c>
      <c r="F90" s="7"/>
      <c r="G90" s="14">
        <v>540</v>
      </c>
      <c r="H90" s="14">
        <f t="shared" si="1"/>
        <v>11880000</v>
      </c>
    </row>
    <row r="91" spans="1:8" ht="24" x14ac:dyDescent="0.25">
      <c r="A91" s="7">
        <v>50202300</v>
      </c>
      <c r="B91" s="8" t="s">
        <v>117</v>
      </c>
      <c r="C91" s="8" t="s">
        <v>119</v>
      </c>
      <c r="D91" s="7" t="s">
        <v>64</v>
      </c>
      <c r="E91" s="7">
        <v>900</v>
      </c>
      <c r="F91" s="7"/>
      <c r="G91" s="14">
        <v>7900</v>
      </c>
      <c r="H91" s="14">
        <f t="shared" si="1"/>
        <v>7110000</v>
      </c>
    </row>
    <row r="92" spans="1:8" ht="24" x14ac:dyDescent="0.25">
      <c r="A92" s="27">
        <v>81141601</v>
      </c>
      <c r="B92" s="8" t="s">
        <v>97</v>
      </c>
      <c r="C92" s="22" t="s">
        <v>120</v>
      </c>
      <c r="D92" s="7" t="s">
        <v>64</v>
      </c>
      <c r="E92" s="7">
        <v>3</v>
      </c>
      <c r="F92" s="7"/>
      <c r="G92" s="14">
        <v>4000000</v>
      </c>
      <c r="H92" s="14">
        <f t="shared" si="1"/>
        <v>12000000</v>
      </c>
    </row>
    <row r="93" spans="1:8" x14ac:dyDescent="0.25">
      <c r="A93" s="27">
        <v>81141601</v>
      </c>
      <c r="B93" s="22" t="s">
        <v>97</v>
      </c>
      <c r="C93" s="22" t="s">
        <v>121</v>
      </c>
      <c r="D93" s="7" t="s">
        <v>64</v>
      </c>
      <c r="E93" s="7">
        <v>5</v>
      </c>
      <c r="F93" s="7"/>
      <c r="G93" s="14">
        <v>610000</v>
      </c>
      <c r="H93" s="14">
        <f t="shared" si="1"/>
        <v>3050000</v>
      </c>
    </row>
    <row r="94" spans="1:8" ht="36" x14ac:dyDescent="0.25">
      <c r="A94" s="7">
        <v>81141601</v>
      </c>
      <c r="B94" s="22" t="s">
        <v>97</v>
      </c>
      <c r="C94" s="8" t="s">
        <v>122</v>
      </c>
      <c r="D94" s="7" t="s">
        <v>64</v>
      </c>
      <c r="E94" s="7">
        <v>3</v>
      </c>
      <c r="F94" s="7"/>
      <c r="G94" s="14">
        <v>11800000</v>
      </c>
      <c r="H94" s="14">
        <f t="shared" si="1"/>
        <v>35400000</v>
      </c>
    </row>
    <row r="95" spans="1:8" x14ac:dyDescent="0.25">
      <c r="A95" s="7">
        <v>81141601</v>
      </c>
      <c r="B95" s="22" t="s">
        <v>97</v>
      </c>
      <c r="C95" s="15" t="s">
        <v>123</v>
      </c>
      <c r="D95" s="7" t="s">
        <v>64</v>
      </c>
      <c r="E95" s="7">
        <v>2</v>
      </c>
      <c r="F95" s="7"/>
      <c r="G95" s="14">
        <v>3282000</v>
      </c>
      <c r="H95" s="14">
        <f t="shared" si="1"/>
        <v>6564000</v>
      </c>
    </row>
    <row r="96" spans="1:8" x14ac:dyDescent="0.25">
      <c r="A96" s="7">
        <v>81141601</v>
      </c>
      <c r="B96" s="22" t="s">
        <v>97</v>
      </c>
      <c r="C96" s="22" t="s">
        <v>124</v>
      </c>
      <c r="D96" s="7" t="s">
        <v>64</v>
      </c>
      <c r="E96" s="7">
        <v>2</v>
      </c>
      <c r="F96" s="7"/>
      <c r="G96" s="14">
        <v>188230</v>
      </c>
      <c r="H96" s="14">
        <f t="shared" si="1"/>
        <v>376460</v>
      </c>
    </row>
    <row r="97" spans="1:8" ht="24" x14ac:dyDescent="0.25">
      <c r="A97" s="7">
        <v>44121604</v>
      </c>
      <c r="B97" s="22" t="s">
        <v>125</v>
      </c>
      <c r="C97" s="15" t="s">
        <v>126</v>
      </c>
      <c r="D97" s="7" t="s">
        <v>64</v>
      </c>
      <c r="E97" s="7">
        <v>2</v>
      </c>
      <c r="F97" s="7"/>
      <c r="G97" s="14">
        <v>47050</v>
      </c>
      <c r="H97" s="14">
        <f t="shared" si="1"/>
        <v>94100</v>
      </c>
    </row>
    <row r="98" spans="1:8" ht="24" x14ac:dyDescent="0.25">
      <c r="A98" s="27">
        <v>84131500</v>
      </c>
      <c r="B98" s="22" t="s">
        <v>127</v>
      </c>
      <c r="C98" s="22" t="s">
        <v>128</v>
      </c>
      <c r="D98" s="7" t="s">
        <v>64</v>
      </c>
      <c r="E98" s="7">
        <v>3</v>
      </c>
      <c r="F98" s="7"/>
      <c r="G98" s="14">
        <v>1119000</v>
      </c>
      <c r="H98" s="14">
        <f t="shared" si="1"/>
        <v>3357000</v>
      </c>
    </row>
    <row r="99" spans="1:8" x14ac:dyDescent="0.25">
      <c r="A99" s="27">
        <v>81141601</v>
      </c>
      <c r="B99" s="22" t="s">
        <v>97</v>
      </c>
      <c r="C99" s="15" t="s">
        <v>129</v>
      </c>
      <c r="D99" s="7" t="s">
        <v>64</v>
      </c>
      <c r="E99" s="7">
        <v>2</v>
      </c>
      <c r="F99" s="7"/>
      <c r="G99" s="14">
        <v>1670000</v>
      </c>
      <c r="H99" s="14">
        <f t="shared" si="1"/>
        <v>3340000</v>
      </c>
    </row>
    <row r="100" spans="1:8" ht="36" x14ac:dyDescent="0.25">
      <c r="A100" s="27">
        <v>46161513</v>
      </c>
      <c r="B100" s="22" t="s">
        <v>130</v>
      </c>
      <c r="C100" s="29" t="s">
        <v>131</v>
      </c>
      <c r="D100" s="7" t="s">
        <v>64</v>
      </c>
      <c r="E100" s="7">
        <v>10</v>
      </c>
      <c r="F100" s="7"/>
      <c r="G100" s="14">
        <v>45600</v>
      </c>
      <c r="H100" s="14">
        <f t="shared" si="1"/>
        <v>456000</v>
      </c>
    </row>
    <row r="101" spans="1:8" ht="24" x14ac:dyDescent="0.25">
      <c r="A101" s="27">
        <v>46161513</v>
      </c>
      <c r="B101" s="22" t="s">
        <v>130</v>
      </c>
      <c r="C101" s="22" t="s">
        <v>132</v>
      </c>
      <c r="D101" s="7" t="s">
        <v>64</v>
      </c>
      <c r="E101" s="7">
        <v>3</v>
      </c>
      <c r="F101" s="7"/>
      <c r="G101" s="14">
        <v>195000</v>
      </c>
      <c r="H101" s="14">
        <f t="shared" si="1"/>
        <v>585000</v>
      </c>
    </row>
    <row r="102" spans="1:8" ht="24" x14ac:dyDescent="0.25">
      <c r="A102" s="27">
        <v>52161500</v>
      </c>
      <c r="B102" s="22" t="s">
        <v>133</v>
      </c>
      <c r="C102" s="29" t="s">
        <v>134</v>
      </c>
      <c r="D102" s="7" t="s">
        <v>64</v>
      </c>
      <c r="E102" s="7">
        <v>2</v>
      </c>
      <c r="F102" s="7"/>
      <c r="G102" s="14">
        <v>3910000</v>
      </c>
      <c r="H102" s="14">
        <f t="shared" si="1"/>
        <v>7820000</v>
      </c>
    </row>
    <row r="103" spans="1:8" ht="24" x14ac:dyDescent="0.25">
      <c r="A103" s="27">
        <v>80131506</v>
      </c>
      <c r="B103" s="22" t="s">
        <v>135</v>
      </c>
      <c r="C103" s="22" t="s">
        <v>136</v>
      </c>
      <c r="D103" s="7" t="s">
        <v>64</v>
      </c>
      <c r="E103" s="7">
        <v>24</v>
      </c>
      <c r="F103" s="7"/>
      <c r="G103" s="14">
        <v>194800</v>
      </c>
      <c r="H103" s="14">
        <f t="shared" si="1"/>
        <v>4675200</v>
      </c>
    </row>
    <row r="104" spans="1:8" ht="24" x14ac:dyDescent="0.25">
      <c r="A104" s="27">
        <v>80131506</v>
      </c>
      <c r="B104" s="22" t="s">
        <v>135</v>
      </c>
      <c r="C104" s="22" t="s">
        <v>137</v>
      </c>
      <c r="D104" s="7" t="s">
        <v>64</v>
      </c>
      <c r="E104" s="7">
        <v>30</v>
      </c>
      <c r="F104" s="7"/>
      <c r="G104" s="14">
        <v>194800</v>
      </c>
      <c r="H104" s="14">
        <f t="shared" si="1"/>
        <v>5844000</v>
      </c>
    </row>
    <row r="105" spans="1:8" x14ac:dyDescent="0.25">
      <c r="A105" s="27">
        <v>80131506</v>
      </c>
      <c r="B105" s="22" t="s">
        <v>135</v>
      </c>
      <c r="C105" s="8" t="s">
        <v>138</v>
      </c>
      <c r="D105" s="7" t="s">
        <v>64</v>
      </c>
      <c r="E105" s="7">
        <v>4</v>
      </c>
      <c r="F105" s="7"/>
      <c r="G105" s="14">
        <v>257000</v>
      </c>
      <c r="H105" s="14">
        <f t="shared" si="1"/>
        <v>1028000</v>
      </c>
    </row>
    <row r="106" spans="1:8" x14ac:dyDescent="0.25">
      <c r="A106" s="27">
        <v>80131506</v>
      </c>
      <c r="B106" s="22" t="s">
        <v>135</v>
      </c>
      <c r="C106" s="8" t="s">
        <v>139</v>
      </c>
      <c r="D106" s="7" t="s">
        <v>64</v>
      </c>
      <c r="E106" s="7">
        <v>3</v>
      </c>
      <c r="F106" s="7"/>
      <c r="G106" s="14">
        <v>187000</v>
      </c>
      <c r="H106" s="14">
        <f t="shared" si="1"/>
        <v>561000</v>
      </c>
    </row>
    <row r="107" spans="1:8" x14ac:dyDescent="0.25">
      <c r="A107" s="27">
        <v>82131600</v>
      </c>
      <c r="B107" s="22" t="s">
        <v>140</v>
      </c>
      <c r="C107" s="22" t="s">
        <v>141</v>
      </c>
      <c r="D107" s="7" t="s">
        <v>64</v>
      </c>
      <c r="E107" s="7">
        <v>3</v>
      </c>
      <c r="F107" s="7"/>
      <c r="G107" s="14">
        <v>908000</v>
      </c>
      <c r="H107" s="14">
        <f t="shared" si="1"/>
        <v>2724000</v>
      </c>
    </row>
    <row r="108" spans="1:8" x14ac:dyDescent="0.25">
      <c r="A108" s="27">
        <v>14111703</v>
      </c>
      <c r="B108" s="22" t="s">
        <v>142</v>
      </c>
      <c r="C108" s="22" t="s">
        <v>143</v>
      </c>
      <c r="D108" s="7" t="s">
        <v>64</v>
      </c>
      <c r="E108" s="7">
        <v>5</v>
      </c>
      <c r="F108" s="8"/>
      <c r="G108" s="14">
        <v>27500</v>
      </c>
      <c r="H108" s="14">
        <f t="shared" si="1"/>
        <v>137500</v>
      </c>
    </row>
    <row r="109" spans="1:8" ht="24" x14ac:dyDescent="0.25">
      <c r="A109" s="27">
        <v>92101501</v>
      </c>
      <c r="B109" s="22" t="s">
        <v>144</v>
      </c>
      <c r="C109" s="22" t="s">
        <v>145</v>
      </c>
      <c r="D109" s="7" t="s">
        <v>64</v>
      </c>
      <c r="E109" s="7">
        <v>6</v>
      </c>
      <c r="F109" s="7"/>
      <c r="G109" s="14">
        <v>222000</v>
      </c>
      <c r="H109" s="14">
        <f t="shared" si="1"/>
        <v>1332000</v>
      </c>
    </row>
    <row r="110" spans="1:8" x14ac:dyDescent="0.25">
      <c r="A110" s="7">
        <v>44121701</v>
      </c>
      <c r="B110" s="22" t="s">
        <v>146</v>
      </c>
      <c r="C110" s="22" t="s">
        <v>147</v>
      </c>
      <c r="D110" s="7" t="s">
        <v>64</v>
      </c>
      <c r="E110" s="7">
        <v>6</v>
      </c>
      <c r="F110" s="7"/>
      <c r="G110" s="14">
        <v>7300</v>
      </c>
      <c r="H110" s="14">
        <f t="shared" si="1"/>
        <v>43800</v>
      </c>
    </row>
    <row r="111" spans="1:8" ht="24" x14ac:dyDescent="0.25">
      <c r="A111" s="27">
        <v>49101700</v>
      </c>
      <c r="B111" s="22" t="s">
        <v>148</v>
      </c>
      <c r="C111" s="22" t="s">
        <v>149</v>
      </c>
      <c r="D111" s="7" t="s">
        <v>64</v>
      </c>
      <c r="E111" s="7">
        <v>3</v>
      </c>
      <c r="F111" s="7"/>
      <c r="G111" s="14">
        <v>2800000</v>
      </c>
      <c r="H111" s="14">
        <f t="shared" si="1"/>
        <v>8400000</v>
      </c>
    </row>
    <row r="112" spans="1:8" x14ac:dyDescent="0.25">
      <c r="A112" s="27">
        <v>26121620</v>
      </c>
      <c r="B112" s="22" t="s">
        <v>150</v>
      </c>
      <c r="C112" s="22" t="s">
        <v>151</v>
      </c>
      <c r="D112" s="7" t="s">
        <v>64</v>
      </c>
      <c r="E112" s="7">
        <v>3</v>
      </c>
      <c r="F112" s="7"/>
      <c r="G112" s="14">
        <v>1400000</v>
      </c>
      <c r="H112" s="14">
        <f t="shared" si="1"/>
        <v>4200000</v>
      </c>
    </row>
    <row r="113" spans="1:8" ht="24" x14ac:dyDescent="0.25">
      <c r="A113" s="27">
        <v>82131604</v>
      </c>
      <c r="B113" s="22" t="s">
        <v>152</v>
      </c>
      <c r="C113" s="22" t="s">
        <v>153</v>
      </c>
      <c r="D113" s="7" t="s">
        <v>64</v>
      </c>
      <c r="E113" s="7">
        <v>2</v>
      </c>
      <c r="F113" s="7"/>
      <c r="G113" s="14">
        <v>1670000</v>
      </c>
      <c r="H113" s="14">
        <f t="shared" si="1"/>
        <v>3340000</v>
      </c>
    </row>
    <row r="114" spans="1:8" ht="36" x14ac:dyDescent="0.25">
      <c r="A114" s="27">
        <v>82101505</v>
      </c>
      <c r="B114" s="22" t="s">
        <v>154</v>
      </c>
      <c r="C114" s="22" t="s">
        <v>219</v>
      </c>
      <c r="D114" s="7" t="s">
        <v>64</v>
      </c>
      <c r="E114" s="7">
        <v>7000</v>
      </c>
      <c r="F114" s="8"/>
      <c r="G114" s="14">
        <v>133</v>
      </c>
      <c r="H114" s="14">
        <f t="shared" si="1"/>
        <v>931000</v>
      </c>
    </row>
    <row r="115" spans="1:8" ht="24" x14ac:dyDescent="0.25">
      <c r="A115" s="27">
        <v>82100000</v>
      </c>
      <c r="B115" s="22" t="s">
        <v>155</v>
      </c>
      <c r="C115" s="22" t="s">
        <v>156</v>
      </c>
      <c r="D115" s="7" t="s">
        <v>64</v>
      </c>
      <c r="E115" s="7">
        <v>2000</v>
      </c>
      <c r="F115" s="7"/>
      <c r="G115" s="14">
        <v>690</v>
      </c>
      <c r="H115" s="14">
        <f t="shared" si="1"/>
        <v>1380000</v>
      </c>
    </row>
    <row r="116" spans="1:8" ht="36" x14ac:dyDescent="0.25">
      <c r="A116" s="27">
        <v>82101505</v>
      </c>
      <c r="B116" s="22" t="s">
        <v>154</v>
      </c>
      <c r="C116" s="22" t="s">
        <v>220</v>
      </c>
      <c r="D116" s="7" t="s">
        <v>64</v>
      </c>
      <c r="E116" s="7">
        <v>7000</v>
      </c>
      <c r="F116" s="8"/>
      <c r="G116" s="14">
        <v>173</v>
      </c>
      <c r="H116" s="14">
        <f t="shared" si="1"/>
        <v>1211000</v>
      </c>
    </row>
    <row r="117" spans="1:8" x14ac:dyDescent="0.25">
      <c r="A117" s="27">
        <v>82101500</v>
      </c>
      <c r="B117" s="22" t="s">
        <v>155</v>
      </c>
      <c r="C117" s="22" t="s">
        <v>157</v>
      </c>
      <c r="D117" s="7" t="s">
        <v>64</v>
      </c>
      <c r="E117" s="7">
        <v>3</v>
      </c>
      <c r="F117" s="7"/>
      <c r="G117" s="14">
        <v>251000</v>
      </c>
      <c r="H117" s="14">
        <f t="shared" si="1"/>
        <v>753000</v>
      </c>
    </row>
    <row r="118" spans="1:8" ht="24" x14ac:dyDescent="0.25">
      <c r="A118" s="27">
        <v>49161706</v>
      </c>
      <c r="B118" s="22" t="s">
        <v>158</v>
      </c>
      <c r="C118" s="22" t="s">
        <v>159</v>
      </c>
      <c r="D118" s="62" t="s">
        <v>52</v>
      </c>
      <c r="E118" s="7">
        <v>1</v>
      </c>
      <c r="F118" s="7"/>
      <c r="G118" s="14">
        <v>26576587</v>
      </c>
      <c r="H118" s="14">
        <f t="shared" si="1"/>
        <v>26576587</v>
      </c>
    </row>
    <row r="119" spans="1:8" ht="15.75" x14ac:dyDescent="0.25">
      <c r="A119" s="103" t="s">
        <v>160</v>
      </c>
      <c r="B119" s="104"/>
      <c r="C119" s="104"/>
      <c r="D119" s="104"/>
      <c r="E119" s="104"/>
      <c r="F119" s="104"/>
      <c r="G119" s="105"/>
      <c r="H119" s="6">
        <f>H55+H57+H59</f>
        <v>852521132</v>
      </c>
    </row>
    <row r="121" spans="1:8" ht="24" customHeight="1" x14ac:dyDescent="0.25">
      <c r="A121" s="97" t="s">
        <v>209</v>
      </c>
      <c r="B121" s="97"/>
      <c r="C121" s="78"/>
      <c r="D121" s="79"/>
      <c r="E121" s="80"/>
      <c r="F121" s="78"/>
      <c r="G121" s="78"/>
      <c r="H121" s="78"/>
    </row>
    <row r="122" spans="1:8" x14ac:dyDescent="0.25">
      <c r="A122" s="107" t="s">
        <v>0</v>
      </c>
      <c r="B122" s="107" t="s">
        <v>1</v>
      </c>
      <c r="C122" s="107" t="s">
        <v>2</v>
      </c>
      <c r="D122" s="107" t="s">
        <v>3</v>
      </c>
      <c r="E122" s="107" t="s">
        <v>161</v>
      </c>
      <c r="F122" s="107" t="s">
        <v>162</v>
      </c>
      <c r="G122" s="107" t="s">
        <v>163</v>
      </c>
      <c r="H122" s="108" t="s">
        <v>164</v>
      </c>
    </row>
    <row r="123" spans="1:8" x14ac:dyDescent="0.25">
      <c r="A123" s="107"/>
      <c r="B123" s="107"/>
      <c r="C123" s="107"/>
      <c r="D123" s="107"/>
      <c r="E123" s="107"/>
      <c r="F123" s="107"/>
      <c r="G123" s="107"/>
      <c r="H123" s="108"/>
    </row>
    <row r="124" spans="1:8" x14ac:dyDescent="0.25">
      <c r="A124" s="107"/>
      <c r="B124" s="107"/>
      <c r="C124" s="107"/>
      <c r="D124" s="107"/>
      <c r="E124" s="107"/>
      <c r="F124" s="107"/>
      <c r="G124" s="107"/>
      <c r="H124" s="108"/>
    </row>
    <row r="125" spans="1:8" x14ac:dyDescent="0.25">
      <c r="A125" s="65"/>
      <c r="B125" s="66" t="s">
        <v>8</v>
      </c>
      <c r="C125" s="66"/>
      <c r="D125" s="65"/>
      <c r="E125" s="65"/>
      <c r="F125" s="66"/>
      <c r="G125" s="66"/>
      <c r="H125" s="58">
        <f>H127</f>
        <v>925930008</v>
      </c>
    </row>
    <row r="126" spans="1:8" x14ac:dyDescent="0.25">
      <c r="A126" s="98" t="s">
        <v>165</v>
      </c>
      <c r="B126" s="99"/>
      <c r="C126" s="99"/>
      <c r="D126" s="99"/>
      <c r="E126" s="99"/>
      <c r="F126" s="99"/>
      <c r="G126" s="100"/>
      <c r="H126" s="57">
        <v>925930008</v>
      </c>
    </row>
    <row r="127" spans="1:8" ht="108" x14ac:dyDescent="0.25">
      <c r="A127" s="22">
        <v>81141601</v>
      </c>
      <c r="B127" s="8" t="s">
        <v>223</v>
      </c>
      <c r="C127" s="22" t="s">
        <v>166</v>
      </c>
      <c r="D127" s="62" t="s">
        <v>12</v>
      </c>
      <c r="E127" s="7">
        <v>131</v>
      </c>
      <c r="F127" s="7">
        <v>3</v>
      </c>
      <c r="G127" s="42">
        <v>2356056</v>
      </c>
      <c r="H127" s="42">
        <f>G127*F127*E127</f>
        <v>925930008</v>
      </c>
    </row>
    <row r="128" spans="1:8" x14ac:dyDescent="0.25">
      <c r="A128" s="101" t="s">
        <v>224</v>
      </c>
      <c r="B128" s="101"/>
      <c r="C128" s="101"/>
      <c r="D128" s="101"/>
      <c r="E128" s="101"/>
      <c r="F128" s="101"/>
      <c r="G128" s="101"/>
      <c r="H128" s="101"/>
    </row>
    <row r="129" spans="1:8" ht="24" x14ac:dyDescent="0.25">
      <c r="A129" s="73" t="s">
        <v>225</v>
      </c>
      <c r="B129" s="73" t="s">
        <v>1</v>
      </c>
      <c r="C129" s="73" t="s">
        <v>2</v>
      </c>
      <c r="D129" s="73" t="s">
        <v>3</v>
      </c>
      <c r="E129" s="73" t="s">
        <v>161</v>
      </c>
      <c r="F129" s="73" t="s">
        <v>162</v>
      </c>
      <c r="G129" s="73" t="s">
        <v>163</v>
      </c>
      <c r="H129" s="74" t="s">
        <v>164</v>
      </c>
    </row>
    <row r="130" spans="1:8" x14ac:dyDescent="0.25">
      <c r="A130" s="69"/>
      <c r="B130" s="66" t="s">
        <v>167</v>
      </c>
      <c r="C130" s="40"/>
      <c r="D130" s="69"/>
      <c r="E130" s="69"/>
      <c r="F130" s="40"/>
      <c r="G130" s="40"/>
      <c r="H130" s="41"/>
    </row>
    <row r="131" spans="1:8" x14ac:dyDescent="0.25">
      <c r="A131" s="69"/>
      <c r="B131" s="101" t="s">
        <v>168</v>
      </c>
      <c r="C131" s="101"/>
      <c r="D131" s="101"/>
      <c r="E131" s="101"/>
      <c r="F131" s="101"/>
      <c r="G131" s="101"/>
      <c r="H131" s="72">
        <f>H132</f>
        <v>10152800</v>
      </c>
    </row>
    <row r="132" spans="1:8" ht="24" x14ac:dyDescent="0.25">
      <c r="A132" s="8">
        <v>20102301</v>
      </c>
      <c r="B132" s="8" t="s">
        <v>169</v>
      </c>
      <c r="C132" s="22" t="s">
        <v>170</v>
      </c>
      <c r="D132" s="7" t="s">
        <v>64</v>
      </c>
      <c r="E132" s="7">
        <v>37</v>
      </c>
      <c r="F132" s="8"/>
      <c r="G132" s="42">
        <v>274400</v>
      </c>
      <c r="H132" s="42">
        <f>G132*E132</f>
        <v>10152800</v>
      </c>
    </row>
    <row r="133" spans="1:8" x14ac:dyDescent="0.25">
      <c r="A133" s="70"/>
      <c r="B133" s="102" t="s">
        <v>171</v>
      </c>
      <c r="C133" s="102"/>
      <c r="D133" s="102"/>
      <c r="E133" s="102"/>
      <c r="F133" s="102"/>
      <c r="G133" s="102"/>
      <c r="H133" s="34"/>
    </row>
    <row r="134" spans="1:8" ht="15.75" x14ac:dyDescent="0.25">
      <c r="A134" s="103" t="s">
        <v>172</v>
      </c>
      <c r="B134" s="104"/>
      <c r="C134" s="104"/>
      <c r="D134" s="104"/>
      <c r="E134" s="104"/>
      <c r="F134" s="104"/>
      <c r="G134" s="105"/>
      <c r="H134" s="75">
        <f>H125+H131</f>
        <v>936082808</v>
      </c>
    </row>
    <row r="135" spans="1:8" x14ac:dyDescent="0.25">
      <c r="A135" s="81"/>
      <c r="B135" s="5"/>
      <c r="C135" s="5"/>
      <c r="D135" s="82"/>
      <c r="E135" s="81"/>
      <c r="F135" s="5"/>
      <c r="G135" s="5"/>
      <c r="H135" s="5"/>
    </row>
    <row r="136" spans="1:8" ht="31.5" x14ac:dyDescent="0.25">
      <c r="A136" s="83" t="s">
        <v>210</v>
      </c>
      <c r="B136" s="5"/>
      <c r="C136" s="5"/>
      <c r="D136" s="82"/>
      <c r="E136" s="81"/>
      <c r="F136" s="5"/>
      <c r="G136" s="5"/>
      <c r="H136" s="5"/>
    </row>
    <row r="137" spans="1:8" ht="24" x14ac:dyDescent="0.25">
      <c r="A137" s="67" t="s">
        <v>0</v>
      </c>
      <c r="B137" s="67" t="s">
        <v>173</v>
      </c>
      <c r="C137" s="67" t="s">
        <v>2</v>
      </c>
      <c r="D137" s="67" t="s">
        <v>3</v>
      </c>
      <c r="E137" s="67" t="s">
        <v>174</v>
      </c>
      <c r="F137" s="67" t="s">
        <v>5</v>
      </c>
      <c r="G137" s="67" t="s">
        <v>175</v>
      </c>
      <c r="H137" s="67" t="s">
        <v>176</v>
      </c>
    </row>
    <row r="138" spans="1:8" x14ac:dyDescent="0.25">
      <c r="A138" s="91" t="s">
        <v>197</v>
      </c>
      <c r="B138" s="91"/>
      <c r="C138" s="91"/>
      <c r="D138" s="91"/>
      <c r="E138" s="91"/>
      <c r="F138" s="91"/>
      <c r="G138" s="91"/>
      <c r="H138" s="84">
        <f>SUM(H139:H142)</f>
        <v>392942313</v>
      </c>
    </row>
    <row r="139" spans="1:8" ht="63.75" x14ac:dyDescent="0.25">
      <c r="A139" s="35">
        <v>81141601</v>
      </c>
      <c r="B139" s="35" t="s">
        <v>198</v>
      </c>
      <c r="C139" s="36" t="s">
        <v>199</v>
      </c>
      <c r="D139" s="63" t="s">
        <v>12</v>
      </c>
      <c r="E139" s="37">
        <v>1</v>
      </c>
      <c r="F139" s="37">
        <v>3</v>
      </c>
      <c r="G139" s="53">
        <v>2940912</v>
      </c>
      <c r="H139" s="53">
        <f>G139*F139*E139</f>
        <v>8822736</v>
      </c>
    </row>
    <row r="140" spans="1:8" ht="63.75" x14ac:dyDescent="0.25">
      <c r="A140" s="37">
        <v>81141601</v>
      </c>
      <c r="B140" s="38" t="s">
        <v>200</v>
      </c>
      <c r="C140" s="28" t="s">
        <v>201</v>
      </c>
      <c r="D140" s="63" t="s">
        <v>12</v>
      </c>
      <c r="E140" s="37">
        <v>1</v>
      </c>
      <c r="F140" s="37">
        <v>3</v>
      </c>
      <c r="G140" s="54">
        <v>2498112</v>
      </c>
      <c r="H140" s="53">
        <f>G140*F140*E140</f>
        <v>7494336</v>
      </c>
    </row>
    <row r="141" spans="1:8" ht="51" x14ac:dyDescent="0.25">
      <c r="A141" s="37">
        <v>81141601</v>
      </c>
      <c r="B141" s="38" t="s">
        <v>202</v>
      </c>
      <c r="C141" s="28" t="s">
        <v>203</v>
      </c>
      <c r="D141" s="63" t="s">
        <v>12</v>
      </c>
      <c r="E141" s="37">
        <v>27</v>
      </c>
      <c r="F141" s="37">
        <v>3</v>
      </c>
      <c r="G141" s="54">
        <v>2206377</v>
      </c>
      <c r="H141" s="53">
        <f>G141*F141*E141</f>
        <v>178716537</v>
      </c>
    </row>
    <row r="142" spans="1:8" ht="51" x14ac:dyDescent="0.25">
      <c r="A142" s="37">
        <v>81141601</v>
      </c>
      <c r="B142" s="37" t="s">
        <v>204</v>
      </c>
      <c r="C142" s="28" t="s">
        <v>205</v>
      </c>
      <c r="D142" s="63" t="s">
        <v>12</v>
      </c>
      <c r="E142" s="37">
        <v>28</v>
      </c>
      <c r="F142" s="37">
        <v>3</v>
      </c>
      <c r="G142" s="54">
        <v>2356056</v>
      </c>
      <c r="H142" s="53">
        <f>G142*F142*E142</f>
        <v>197908704</v>
      </c>
    </row>
    <row r="143" spans="1:8" x14ac:dyDescent="0.25">
      <c r="A143" s="39"/>
      <c r="B143" s="91" t="s">
        <v>177</v>
      </c>
      <c r="C143" s="91"/>
      <c r="D143" s="91"/>
      <c r="E143" s="91"/>
      <c r="F143" s="91"/>
      <c r="G143" s="91"/>
      <c r="H143" s="84">
        <f>SUM(H144:H147)</f>
        <v>37445420</v>
      </c>
    </row>
    <row r="144" spans="1:8" x14ac:dyDescent="0.25">
      <c r="A144" s="38">
        <v>92101209</v>
      </c>
      <c r="B144" s="38" t="s">
        <v>178</v>
      </c>
      <c r="C144" s="28" t="s">
        <v>179</v>
      </c>
      <c r="D144" s="38" t="s">
        <v>64</v>
      </c>
      <c r="E144" s="38">
        <v>83</v>
      </c>
      <c r="F144" s="85"/>
      <c r="G144" s="86">
        <v>6340</v>
      </c>
      <c r="H144" s="87">
        <f>G144*E144</f>
        <v>526220</v>
      </c>
    </row>
    <row r="145" spans="1:8" x14ac:dyDescent="0.25">
      <c r="A145" s="38">
        <v>85101600</v>
      </c>
      <c r="B145" s="38" t="s">
        <v>180</v>
      </c>
      <c r="C145" s="28" t="s">
        <v>181</v>
      </c>
      <c r="D145" s="38" t="s">
        <v>64</v>
      </c>
      <c r="E145" s="38">
        <v>156</v>
      </c>
      <c r="F145" s="85"/>
      <c r="G145" s="86">
        <v>199000</v>
      </c>
      <c r="H145" s="87">
        <f>G145*E145</f>
        <v>31044000</v>
      </c>
    </row>
    <row r="146" spans="1:8" x14ac:dyDescent="0.25">
      <c r="A146" s="88">
        <v>50202300</v>
      </c>
      <c r="B146" s="88" t="s">
        <v>182</v>
      </c>
      <c r="C146" s="28" t="s">
        <v>183</v>
      </c>
      <c r="D146" s="38" t="s">
        <v>64</v>
      </c>
      <c r="E146" s="38">
        <v>5600</v>
      </c>
      <c r="F146" s="85"/>
      <c r="G146" s="86">
        <v>267</v>
      </c>
      <c r="H146" s="87">
        <f t="shared" ref="H146:H147" si="2">G146*E146</f>
        <v>1495200</v>
      </c>
    </row>
    <row r="147" spans="1:8" x14ac:dyDescent="0.25">
      <c r="A147" s="38">
        <v>50202300</v>
      </c>
      <c r="B147" s="38" t="s">
        <v>184</v>
      </c>
      <c r="C147" s="28" t="s">
        <v>185</v>
      </c>
      <c r="D147" s="38" t="s">
        <v>64</v>
      </c>
      <c r="E147" s="38">
        <v>600</v>
      </c>
      <c r="F147" s="85"/>
      <c r="G147" s="86">
        <v>7300</v>
      </c>
      <c r="H147" s="87">
        <f t="shared" si="2"/>
        <v>4380000</v>
      </c>
    </row>
    <row r="148" spans="1:8" x14ac:dyDescent="0.25">
      <c r="A148" s="39"/>
      <c r="B148" s="91" t="s">
        <v>206</v>
      </c>
      <c r="C148" s="91"/>
      <c r="D148" s="91"/>
      <c r="E148" s="91"/>
      <c r="F148" s="91"/>
      <c r="G148" s="91"/>
      <c r="H148" s="84">
        <f>SUM(H149:H151)</f>
        <v>15881660</v>
      </c>
    </row>
    <row r="149" spans="1:8" x14ac:dyDescent="0.25">
      <c r="A149" s="38">
        <v>82101505</v>
      </c>
      <c r="B149" s="38" t="s">
        <v>186</v>
      </c>
      <c r="C149" s="28" t="s">
        <v>187</v>
      </c>
      <c r="D149" s="38" t="s">
        <v>64</v>
      </c>
      <c r="E149" s="38">
        <v>10000</v>
      </c>
      <c r="F149" s="85"/>
      <c r="G149" s="86">
        <v>1320</v>
      </c>
      <c r="H149" s="86">
        <f>G149*E149</f>
        <v>13200000</v>
      </c>
    </row>
    <row r="150" spans="1:8" ht="33" customHeight="1" x14ac:dyDescent="0.25">
      <c r="A150" s="38">
        <v>82101500</v>
      </c>
      <c r="B150" s="38" t="s">
        <v>188</v>
      </c>
      <c r="C150" s="43" t="s">
        <v>227</v>
      </c>
      <c r="D150" s="38" t="s">
        <v>64</v>
      </c>
      <c r="E150" s="38">
        <v>300</v>
      </c>
      <c r="F150" s="85"/>
      <c r="G150" s="87">
        <v>5800</v>
      </c>
      <c r="H150" s="86">
        <f>G150*E150</f>
        <v>1740000</v>
      </c>
    </row>
    <row r="151" spans="1:8" ht="38.25" x14ac:dyDescent="0.25">
      <c r="A151" s="38">
        <v>82131604</v>
      </c>
      <c r="B151" s="38" t="s">
        <v>189</v>
      </c>
      <c r="C151" s="28" t="s">
        <v>190</v>
      </c>
      <c r="D151" s="89" t="s">
        <v>52</v>
      </c>
      <c r="E151" s="38">
        <v>1</v>
      </c>
      <c r="F151" s="85"/>
      <c r="G151" s="86">
        <v>941660</v>
      </c>
      <c r="H151" s="86">
        <f>G151*E151</f>
        <v>941660</v>
      </c>
    </row>
    <row r="152" spans="1:8" x14ac:dyDescent="0.25">
      <c r="A152" s="39"/>
      <c r="B152" s="91" t="s">
        <v>191</v>
      </c>
      <c r="C152" s="91"/>
      <c r="D152" s="91"/>
      <c r="E152" s="91"/>
      <c r="F152" s="91"/>
      <c r="G152" s="91"/>
      <c r="H152" s="84">
        <f>SUM(H153:H155)</f>
        <v>121188000</v>
      </c>
    </row>
    <row r="153" spans="1:8" x14ac:dyDescent="0.25">
      <c r="A153" s="38">
        <v>78140000</v>
      </c>
      <c r="B153" s="38" t="s">
        <v>192</v>
      </c>
      <c r="C153" s="28" t="s">
        <v>193</v>
      </c>
      <c r="D153" s="38" t="s">
        <v>64</v>
      </c>
      <c r="E153" s="38">
        <v>85</v>
      </c>
      <c r="F153" s="85"/>
      <c r="G153" s="86">
        <v>331000</v>
      </c>
      <c r="H153" s="86">
        <f>G153*E153</f>
        <v>28135000</v>
      </c>
    </row>
    <row r="154" spans="1:8" x14ac:dyDescent="0.25">
      <c r="A154" s="38">
        <v>78140000</v>
      </c>
      <c r="B154" s="38" t="s">
        <v>192</v>
      </c>
      <c r="C154" s="28" t="s">
        <v>194</v>
      </c>
      <c r="D154" s="38" t="s">
        <v>64</v>
      </c>
      <c r="E154" s="38">
        <v>13</v>
      </c>
      <c r="F154" s="85"/>
      <c r="G154" s="86">
        <v>431000</v>
      </c>
      <c r="H154" s="86">
        <f>G154*E154</f>
        <v>5603000</v>
      </c>
    </row>
    <row r="155" spans="1:8" x14ac:dyDescent="0.25">
      <c r="A155" s="38">
        <v>20102301</v>
      </c>
      <c r="B155" s="38" t="s">
        <v>192</v>
      </c>
      <c r="C155" s="28" t="s">
        <v>195</v>
      </c>
      <c r="D155" s="38" t="s">
        <v>64</v>
      </c>
      <c r="E155" s="38">
        <v>275</v>
      </c>
      <c r="F155" s="85"/>
      <c r="G155" s="86">
        <v>318000</v>
      </c>
      <c r="H155" s="86">
        <f>G155*E155</f>
        <v>87450000</v>
      </c>
    </row>
    <row r="156" spans="1:8" x14ac:dyDescent="0.25">
      <c r="A156" s="92" t="s">
        <v>196</v>
      </c>
      <c r="B156" s="93"/>
      <c r="C156" s="93"/>
      <c r="D156" s="93"/>
      <c r="E156" s="93"/>
      <c r="F156" s="93"/>
      <c r="G156" s="94"/>
      <c r="H156" s="90">
        <f>H138+H143+H148+H152</f>
        <v>567457393</v>
      </c>
    </row>
    <row r="157" spans="1:8" ht="15.75" x14ac:dyDescent="0.25">
      <c r="A157" s="76"/>
      <c r="B157" s="76"/>
      <c r="C157" s="76"/>
      <c r="D157" s="76"/>
      <c r="E157" s="76"/>
      <c r="F157" s="76"/>
      <c r="G157" s="76"/>
      <c r="H157" s="77"/>
    </row>
    <row r="158" spans="1:8" ht="15.75" x14ac:dyDescent="0.25">
      <c r="A158" s="76"/>
      <c r="B158" s="76"/>
      <c r="C158" s="76"/>
      <c r="D158" s="76"/>
      <c r="E158" s="76"/>
      <c r="F158" s="76"/>
      <c r="G158" s="76"/>
      <c r="H158" s="77"/>
    </row>
  </sheetData>
  <mergeCells count="31">
    <mergeCell ref="A1:H1"/>
    <mergeCell ref="A2:H2"/>
    <mergeCell ref="A122:A124"/>
    <mergeCell ref="B122:B124"/>
    <mergeCell ref="C122:C124"/>
    <mergeCell ref="D122:D124"/>
    <mergeCell ref="E122:E124"/>
    <mergeCell ref="F122:F124"/>
    <mergeCell ref="G122:G124"/>
    <mergeCell ref="H122:H124"/>
    <mergeCell ref="A50:G50"/>
    <mergeCell ref="B9:G9"/>
    <mergeCell ref="B10:G10"/>
    <mergeCell ref="B13:G13"/>
    <mergeCell ref="B19:G19"/>
    <mergeCell ref="B39:G39"/>
    <mergeCell ref="B152:G152"/>
    <mergeCell ref="A156:G156"/>
    <mergeCell ref="B55:G55"/>
    <mergeCell ref="B57:G57"/>
    <mergeCell ref="A121:B121"/>
    <mergeCell ref="A138:G138"/>
    <mergeCell ref="A126:G126"/>
    <mergeCell ref="A128:H128"/>
    <mergeCell ref="B131:G131"/>
    <mergeCell ref="B133:G133"/>
    <mergeCell ref="A134:G134"/>
    <mergeCell ref="B59:G59"/>
    <mergeCell ref="A119:G119"/>
    <mergeCell ref="B143:G143"/>
    <mergeCell ref="B148:G148"/>
  </mergeCells>
  <pageMargins left="0.7" right="0.7" top="0.75" bottom="0.75" header="0.3" footer="0.3"/>
  <pageSetup paperSize="9" scale="79" fitToHeight="0" orientation="landscape"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 ACTIVIDAD FÍSICA (3)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2019-05-05T04:10:08Z</cp:lastPrinted>
  <dcterms:created xsi:type="dcterms:W3CDTF">2019-03-08T19:43:50Z</dcterms:created>
  <dcterms:modified xsi:type="dcterms:W3CDTF">2019-05-06T01:32:56Z</dcterms:modified>
</cp:coreProperties>
</file>