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th\Desktop\EQUIPAMIENTO DORA\"/>
    </mc:Choice>
  </mc:AlternateContent>
  <xr:revisionPtr revIDLastSave="3" documentId="13_ncr:1_{75C4191B-B645-430D-BDD3-98BC519D9FF0}" xr6:coauthVersionLast="47" xr6:coauthVersionMax="47" xr10:uidLastSave="{438754A0-6BD5-4EBB-9EE7-27A437199831}"/>
  <bookViews>
    <workbookView xWindow="20370" yWindow="-120" windowWidth="29040" windowHeight="15840" firstSheet="1" activeTab="1" xr2:uid="{67255E24-0647-4E58-8CA2-5E153AFA376F}"/>
  </bookViews>
  <sheets>
    <sheet name="PRESUPUESTO OFICIAL" sheetId="2" r:id="rId1"/>
    <sheet name="PROPUESTA ECONOMICA" sheetId="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__aiu2">[1]AIU!$J$105</definedName>
    <definedName name="_aiu2">[1]AIU!$J$105</definedName>
    <definedName name="_Order1" hidden="1">255</definedName>
    <definedName name="_Order2" hidden="1">255</definedName>
    <definedName name="absc">#N/A</definedName>
    <definedName name="AccessDatabase" hidden="1">"A:\SAIN.mdb"</definedName>
    <definedName name="ACOM">#N/A</definedName>
    <definedName name="aiu">[2]Presupuesto!$F$302</definedName>
    <definedName name="AÑOWUIE">'[3]Res-Accide-10'!$R$2:$R$7</definedName>
    <definedName name="_xlnm.Print_Area" localSheetId="0">'PRESUPUESTO OFICIAL'!$A$1:$G$75</definedName>
    <definedName name="_xlnm.Print_Area" localSheetId="1">'PROPUESTA ECONOMICA'!$A$1:$G$75</definedName>
    <definedName name="_xlnm.Print_Area">#REF!</definedName>
    <definedName name="base">[4]BaseDatos!$A$2:$F$505</definedName>
    <definedName name="_xlnm.Database">#REF!</definedName>
    <definedName name="beneficios">[5]Listado!$AH$2:$AH$3</definedName>
    <definedName name="beneficios_24">[5]Listado!$AH$2:$AH$3</definedName>
    <definedName name="beneficios_26">[6]Listado!$AH$2:$AH$3</definedName>
    <definedName name="beneficios_27">[6]Listado!$AH$2:$AH$3</definedName>
    <definedName name="beneficios_5">[6]Listado!$AH$2:$AH$3</definedName>
    <definedName name="beneficios_6">[6]Listado!$AH$2:$AH$3</definedName>
    <definedName name="beneficios_7">[6]Listado!$AH$2:$AH$3</definedName>
    <definedName name="BOMBAS">#N/A</definedName>
    <definedName name="CAB">#N/A</definedName>
    <definedName name="calidad">[7]calidad!$C$3</definedName>
    <definedName name="CapFinanciera1">[8]Puntajes!$C$12</definedName>
    <definedName name="CapFinanciera2">[8]Puntajes!$C$13</definedName>
    <definedName name="CapFinanciera3">[8]Puntajes!$C$14</definedName>
    <definedName name="CapFinanciera4">[8]Puntajes!$C$15</definedName>
    <definedName name="CapTecnica1">[8]Puntajes!$G$4</definedName>
    <definedName name="CapTecnica2">[8]Puntajes!$G$5</definedName>
    <definedName name="CARGA">#N/A</definedName>
    <definedName name="codigo">MAX([9]factor!A1048575:A1048576)+1</definedName>
    <definedName name="codigo_actividad">+IF(LEN([10]apu!B1048576)=9,[10]apu!B1048576,IF(LEN([10]apu!B1)=9,"",[10]apu!A1048576))</definedName>
    <definedName name="DEMANDA">[11]Hoja1!$C$25:$AB$31</definedName>
    <definedName name="DIRECTOS">'[12]PPTO REDUCIDO'!$N$206</definedName>
    <definedName name="EQUI">[13]EQUIPO!$B$2:$B$36</definedName>
    <definedName name="EQUIPO_1">[13]EQUIPO!$B$2:$D$36</definedName>
    <definedName name="EQUIPO_2">[14]Equipo!$A$7:$A$65536</definedName>
    <definedName name="EQUIPOS" localSheetId="0">'[15]EQ Y HRR'!$C$7:$H$1007</definedName>
    <definedName name="EQUIPOS" localSheetId="1">'[15]EQ Y HRR'!$C$7:$H$1007</definedName>
    <definedName name="EQUIPOS">'[16]EQ Y HRR'!$C$7:$H$1007</definedName>
    <definedName name="EXCROC">'[17]Análisis de precios'!$H$52</definedName>
    <definedName name="Experiencia1">[8]Puntajes!$C$4</definedName>
    <definedName name="Experiencia2">[8]Puntajes!$C$5</definedName>
    <definedName name="Experiencia3">[8]Puntajes!$C$6</definedName>
    <definedName name="FACTOR">'[12]PPTO REDUCIDO'!$J$2</definedName>
    <definedName name="FACTORE">'[12]PPTO REDUCIDO'!$H$2</definedName>
    <definedName name="FACTORH">'[12]PPTO REDUCIDO'!$G$2</definedName>
    <definedName name="Festivos">'[18]días habiles 2015'!$D$2:$D$21</definedName>
    <definedName name="Fin_de_semana">'[18]días habiles 2015'!$M$1:$M$2</definedName>
    <definedName name="GKJDGDIJZ">"Imagen 3"</definedName>
    <definedName name="grupo1">'[16]PRES. GRUPO 1'!$C:$I</definedName>
    <definedName name="grupo2">'[16]PRES. GRUPO 2'!$C:$I</definedName>
    <definedName name="ins">[19]INS!$B$4:$G$402</definedName>
    <definedName name="inseq">[19]INS!$B$316:$B$385</definedName>
    <definedName name="insmat">[19]INS!$B$30:$B$147</definedName>
    <definedName name="insmo">[19]INS!$B$4:$B$27</definedName>
    <definedName name="instran">[19]INS!$B$388:$B$402</definedName>
    <definedName name="INV_11">'[20]PR 1'!$A$2:$N$655</definedName>
    <definedName name="LISTA">'[21]Lista obra'!$A$10:$F$349</definedName>
    <definedName name="MANOBRA" localSheetId="0">[15]MO!$C$7:$J$1007</definedName>
    <definedName name="MANOBRA" localSheetId="1">[15]MO!$C$7:$J$1007</definedName>
    <definedName name="MANOBRA">[16]MO!$C$7:$J$1007</definedName>
    <definedName name="MATER">[13]MATERIAL!$B$3:$B$580</definedName>
    <definedName name="MATERIALES" localSheetId="0">[15]MT!$C$9:$H$994</definedName>
    <definedName name="MATERIALES" localSheetId="1">[15]MT!$C$9:$H$994</definedName>
    <definedName name="MATERIALES">[16]MT!$C$9:$H$790</definedName>
    <definedName name="MATERIALES_2">[14]materiales!$A$7:$A$1317</definedName>
    <definedName name="MO">[19]INS!$B$3:$G$27</definedName>
    <definedName name="Muebles_Wc">'[22]Ambientes '!$B$453:$B$461</definedName>
    <definedName name="NO" hidden="1">#N/A</definedName>
    <definedName name="OHMIOS">[11]Hoja1!$D$15:$R$20</definedName>
    <definedName name="otros">[23]otros!$A$6:$A$1235</definedName>
    <definedName name="OTROS_2">[14]otros!$A$6:$A$1235</definedName>
    <definedName name="PAG">#N/A</definedName>
    <definedName name="PARAMETROS">#N/A</definedName>
    <definedName name="PPTO">[19]Ppto!$A$8:$F$83</definedName>
    <definedName name="PRECIOS">[24]PRECIOS!$1:$1048576</definedName>
    <definedName name="PRESUPUESTO" localSheetId="0">[15]PRES.GRAL!$C$9:$G$113</definedName>
    <definedName name="PRESUPUESTO" localSheetId="1">[15]PRES.GRAL!$C$9:$G$113</definedName>
    <definedName name="PRESUPUESTO">[16]PRES.GRAL!$C$9:$G$91</definedName>
    <definedName name="REG">'[25]Estado Resumen'!XFC1&gt;2.5</definedName>
    <definedName name="REGBT">#N/A</definedName>
    <definedName name="REGULAR">'[26]ESTADO VÍA-CRIT.TECNICO'!XFC1&gt;2.5</definedName>
    <definedName name="RESUMEN">#N/A</definedName>
    <definedName name="SUBA">'[27]SUB APU'!$A:$D</definedName>
    <definedName name="TIPO">[11]Hoja1!$C$34:$D$38</definedName>
    <definedName name="TRAFO">#N/A</definedName>
    <definedName name="TRANSPORTES" localSheetId="0">[15]TR!$C$7:$H$927</definedName>
    <definedName name="TRANSPORTES" localSheetId="1">[15]TR!$C$7:$H$927</definedName>
    <definedName name="TRANSPORTES">[16]TR!$C$7:$H$926</definedName>
    <definedName name="TRAT">[28]desmonte!$E$48</definedName>
    <definedName name="TtlCD">[29]PRESUPUESTO!$G$541</definedName>
    <definedName name="Unidades">[30]Presup_Cancha!$J$14:$J$18</definedName>
    <definedName name="WER">'[3]Res-Accide-10'!$S$2:$S$7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5" i="2" l="1"/>
  <c r="G24" i="2"/>
  <c r="G23" i="2" s="1"/>
  <c r="G22" i="2"/>
  <c r="G21" i="2"/>
  <c r="G20" i="2" s="1"/>
  <c r="G13" i="2"/>
  <c r="G12" i="2"/>
  <c r="G11" i="2"/>
  <c r="G10" i="2"/>
  <c r="G9" i="2"/>
  <c r="G8" i="2" s="1"/>
  <c r="G26" i="2" l="1"/>
  <c r="G15" i="2"/>
  <c r="G17" i="2" s="1"/>
  <c r="G27" i="2" s="1"/>
  <c r="G28" i="2" l="1"/>
  <c r="G29" i="2" s="1"/>
  <c r="G30" i="2" l="1"/>
  <c r="G31" i="2" s="1"/>
</calcChain>
</file>

<file path=xl/sharedStrings.xml><?xml version="1.0" encoding="utf-8"?>
<sst xmlns="http://schemas.openxmlformats.org/spreadsheetml/2006/main" count="126" uniqueCount="51">
  <si>
    <r>
      <t xml:space="preserve">                                                   </t>
    </r>
    <r>
      <rPr>
        <b/>
        <sz val="12"/>
        <color rgb="FF000000"/>
        <rFont val="Courier New"/>
        <family val="3"/>
      </rPr>
      <t>PRESUPUESTO OFICIAL</t>
    </r>
  </si>
  <si>
    <t>CÓDIGO: F-GDI-5000-238,37-008</t>
  </si>
  <si>
    <t>Versión: 2.0</t>
  </si>
  <si>
    <t>Fecha aprobación: 24 Abril 2019</t>
  </si>
  <si>
    <t>Página 1 de 1</t>
  </si>
  <si>
    <t>OBJETO: “INTERVENTORIA A LA RECUPERACIÓN DEL EQUIPAMENTO URBANO EN PARQUES, ESCENARIOS DEPORTIVOS Y ESPACIO PÚBLICO DEL MUNICIPIO DE BUCARAMANGA"</t>
  </si>
  <si>
    <t>COSTOS DE PERSONAL</t>
  </si>
  <si>
    <t>ITEM</t>
  </si>
  <si>
    <t>DESCRIPCION</t>
  </si>
  <si>
    <t>CANTIDAD</t>
  </si>
  <si>
    <t>DEDICACION (%)</t>
  </si>
  <si>
    <t>PLAZO (MESES)</t>
  </si>
  <si>
    <t>VALOR MENSUAL</t>
  </si>
  <si>
    <t>VALOR PARCIAL</t>
  </si>
  <si>
    <t>1,1</t>
  </si>
  <si>
    <t>PERSONAL PROFESIONAL</t>
  </si>
  <si>
    <t>1,1,1</t>
  </si>
  <si>
    <t>COORDINADOR DE INTERVENTORIA</t>
  </si>
  <si>
    <t>100%</t>
  </si>
  <si>
    <t>1,1,2</t>
  </si>
  <si>
    <t>AUXILIAR INTERVENTORIA</t>
  </si>
  <si>
    <t>1,1,3</t>
  </si>
  <si>
    <t>INSPECTOR DE INTERVENTORIA</t>
  </si>
  <si>
    <t>1,1,4</t>
  </si>
  <si>
    <t>TRABAJADOR SOCIAL</t>
  </si>
  <si>
    <t>1,1,10</t>
  </si>
  <si>
    <t>PROFESIONAL HSEQ</t>
  </si>
  <si>
    <t>SUBTOTAL COSTOS DIRECTOS DE PERSONAL</t>
  </si>
  <si>
    <t>FACTOR MULTIPLICADOR</t>
  </si>
  <si>
    <t>A=  TOTAL COSTOS DIRECTOS DE PERSONAL</t>
  </si>
  <si>
    <t>COSTOS OPERACIONALES (OTROS COSTOS DIRECTOS)</t>
  </si>
  <si>
    <t>UND</t>
  </si>
  <si>
    <t>VALOR UNITARIO</t>
  </si>
  <si>
    <t>2,1</t>
  </si>
  <si>
    <t>OFICINA</t>
  </si>
  <si>
    <t>2,1,1</t>
  </si>
  <si>
    <t>AUXILIO GASTOS DE OFICINA, SERVICIOS PUBLICOS Y VIGILANCIA.</t>
  </si>
  <si>
    <t>MES</t>
  </si>
  <si>
    <t>2,1,4</t>
  </si>
  <si>
    <t>AUXILIO PAPELERÍA, FOTOCOPIAS, INFORMES EQUIPOS DE COMPUTO E IMPRESIÓN Y OTROS</t>
  </si>
  <si>
    <t>2,2</t>
  </si>
  <si>
    <t>EQUIPOS Y VEHICULOS</t>
  </si>
  <si>
    <t>VEICULO MOTORIZADO TRANSPORTE PERSONAL INTERVENTORIA CONTRATADO Y/O SUPERVISIÓN</t>
  </si>
  <si>
    <t>VEHÍCULO MOTORIZADO TRANSPORTE INSPECTOR DE OBRA</t>
  </si>
  <si>
    <t>B= TOTAL OTROS COSTOS DIRECTOS</t>
  </si>
  <si>
    <t>C= (A+B) TOTAL COSTOS DE LA INTERVENTORIA</t>
  </si>
  <si>
    <t>D= FACTOR ADMINISTRACIÓN</t>
  </si>
  <si>
    <t>VALOR TOTAL DE LA INTERVENTORIA ANTES DE IVA (C+D)</t>
  </si>
  <si>
    <t>IVA                  19,00%</t>
  </si>
  <si>
    <t>VALOR TOTAL DE LA INTERVENTORIA DESPUES DE IVA</t>
  </si>
  <si>
    <t>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</si>
</sst>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;[Red]\-&quot;$&quot;\ #,##0.00"/>
    <numFmt numFmtId="165" formatCode="&quot;$&quot;\ #,##0.00"/>
  </numFmts>
  <fonts count="14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</font>
    <font>
      <b/>
      <sz val="12"/>
      <color rgb="FF000000"/>
      <name val="Courier New"/>
      <family val="3"/>
    </font>
    <font>
      <sz val="8"/>
      <color rgb="FF000000"/>
      <name val="Courier New"/>
      <family val="3"/>
    </font>
    <font>
      <sz val="12"/>
      <color rgb="FF000000"/>
      <name val="Calibri"/>
      <family val="2"/>
      <charset val="204"/>
    </font>
    <font>
      <b/>
      <sz val="11"/>
      <color rgb="FF000000"/>
      <name val="Courier New"/>
      <family val="3"/>
    </font>
    <font>
      <b/>
      <sz val="11"/>
      <name val="Courier New"/>
      <family val="3"/>
    </font>
    <font>
      <sz val="11"/>
      <name val="Calibri"/>
      <family val="2"/>
      <charset val="204"/>
    </font>
    <font>
      <sz val="11"/>
      <color rgb="FF000000"/>
      <name val="Courier New"/>
      <family val="3"/>
    </font>
    <font>
      <sz val="11"/>
      <name val="Courier New"/>
      <family val="3"/>
    </font>
    <font>
      <b/>
      <sz val="4"/>
      <color rgb="FFFFFFFF"/>
      <name val="Courier New"/>
      <family val="3"/>
    </font>
    <font>
      <sz val="10"/>
      <color rgb="FF000000"/>
      <name val="Calibri"/>
      <family val="2"/>
      <charset val="204"/>
    </font>
    <font>
      <b/>
      <sz val="11"/>
      <color theme="0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DAAAA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1F1F1"/>
      </right>
      <top/>
      <bottom style="thin">
        <color rgb="FF000000"/>
      </bottom>
      <diagonal/>
    </border>
    <border>
      <left style="thin">
        <color rgb="FFF1F1F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F1F1F1"/>
      </right>
      <top style="thin">
        <color rgb="FF000000"/>
      </top>
      <bottom/>
      <diagonal/>
    </border>
    <border>
      <left style="thin">
        <color rgb="FFF1F1F1"/>
      </left>
      <right style="thin">
        <color rgb="FFF1F1F1"/>
      </right>
      <top style="thin">
        <color rgb="FF000000"/>
      </top>
      <bottom/>
      <diagonal/>
    </border>
    <border>
      <left style="thin">
        <color rgb="FFF1F1F1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F1F1F1"/>
      </right>
      <top style="thin">
        <color rgb="FF000000"/>
      </top>
      <bottom style="thin">
        <color rgb="FF000000"/>
      </bottom>
      <diagonal/>
    </border>
    <border>
      <left style="thin">
        <color rgb="FFF1F1F1"/>
      </left>
      <right style="thin">
        <color rgb="FFF1F1F1"/>
      </right>
      <top style="thin">
        <color rgb="FF000000"/>
      </top>
      <bottom style="thin">
        <color rgb="FF000000"/>
      </bottom>
      <diagonal/>
    </border>
    <border>
      <left style="thin">
        <color rgb="FFF1F1F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1" fillId="0" borderId="0" xfId="1"/>
    <xf numFmtId="0" fontId="7" fillId="2" borderId="2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left" vertical="center" wrapText="1"/>
    </xf>
    <xf numFmtId="0" fontId="7" fillId="3" borderId="5" xfId="1" applyFont="1" applyFill="1" applyBorder="1" applyAlignment="1">
      <alignment horizontal="left" vertical="center" wrapText="1"/>
    </xf>
    <xf numFmtId="0" fontId="7" fillId="3" borderId="6" xfId="1" applyFont="1" applyFill="1" applyBorder="1" applyAlignment="1">
      <alignment horizontal="left" vertical="center" wrapText="1"/>
    </xf>
    <xf numFmtId="0" fontId="7" fillId="3" borderId="7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left" vertical="center"/>
    </xf>
    <xf numFmtId="0" fontId="8" fillId="3" borderId="8" xfId="1" applyFont="1" applyFill="1" applyBorder="1" applyAlignment="1">
      <alignment horizontal="left" vertical="center"/>
    </xf>
    <xf numFmtId="165" fontId="7" fillId="3" borderId="9" xfId="1" applyNumberFormat="1" applyFont="1" applyFill="1" applyBorder="1" applyAlignment="1">
      <alignment horizontal="right" vertical="center"/>
    </xf>
    <xf numFmtId="0" fontId="9" fillId="0" borderId="10" xfId="1" applyFont="1" applyBorder="1" applyAlignment="1">
      <alignment horizontal="left" vertical="top"/>
    </xf>
    <xf numFmtId="0" fontId="9" fillId="0" borderId="10" xfId="1" applyFont="1" applyBorder="1" applyAlignment="1">
      <alignment horizontal="center" vertical="top"/>
    </xf>
    <xf numFmtId="165" fontId="9" fillId="0" borderId="10" xfId="1" applyNumberFormat="1" applyFont="1" applyBorder="1" applyAlignment="1">
      <alignment horizontal="right" vertical="top"/>
    </xf>
    <xf numFmtId="0" fontId="9" fillId="0" borderId="1" xfId="1" applyFont="1" applyBorder="1" applyAlignment="1">
      <alignment horizontal="left" vertical="top"/>
    </xf>
    <xf numFmtId="0" fontId="9" fillId="0" borderId="1" xfId="1" applyFont="1" applyBorder="1" applyAlignment="1">
      <alignment horizontal="center" vertical="top"/>
    </xf>
    <xf numFmtId="165" fontId="9" fillId="0" borderId="1" xfId="1" applyNumberFormat="1" applyFont="1" applyBorder="1" applyAlignment="1">
      <alignment horizontal="right" vertical="top"/>
    </xf>
    <xf numFmtId="9" fontId="9" fillId="0" borderId="1" xfId="1" applyNumberFormat="1" applyFont="1" applyBorder="1" applyAlignment="1">
      <alignment horizontal="center" vertical="top"/>
    </xf>
    <xf numFmtId="0" fontId="7" fillId="3" borderId="7" xfId="1" applyFont="1" applyFill="1" applyBorder="1" applyAlignment="1">
      <alignment horizontal="center" vertical="top"/>
    </xf>
    <xf numFmtId="0" fontId="7" fillId="3" borderId="8" xfId="1" applyFont="1" applyFill="1" applyBorder="1" applyAlignment="1">
      <alignment horizontal="left" vertical="top"/>
    </xf>
    <xf numFmtId="0" fontId="8" fillId="3" borderId="8" xfId="1" applyFont="1" applyFill="1" applyBorder="1" applyAlignment="1">
      <alignment horizontal="left" vertical="top"/>
    </xf>
    <xf numFmtId="0" fontId="7" fillId="3" borderId="8" xfId="1" applyFont="1" applyFill="1" applyBorder="1" applyAlignment="1">
      <alignment horizontal="right" vertical="top"/>
    </xf>
    <xf numFmtId="165" fontId="7" fillId="3" borderId="9" xfId="1" applyNumberFormat="1" applyFont="1" applyFill="1" applyBorder="1" applyAlignment="1">
      <alignment horizontal="right" vertical="top"/>
    </xf>
    <xf numFmtId="10" fontId="6" fillId="0" borderId="1" xfId="1" applyNumberFormat="1" applyFont="1" applyBorder="1" applyAlignment="1">
      <alignment horizontal="right" vertical="top"/>
    </xf>
    <xf numFmtId="164" fontId="7" fillId="4" borderId="9" xfId="1" applyNumberFormat="1" applyFont="1" applyFill="1" applyBorder="1" applyAlignment="1">
      <alignment horizontal="right" vertical="top"/>
    </xf>
    <xf numFmtId="4" fontId="1" fillId="0" borderId="0" xfId="1" applyNumberFormat="1"/>
    <xf numFmtId="0" fontId="7" fillId="2" borderId="7" xfId="1" applyFont="1" applyFill="1" applyBorder="1" applyAlignment="1">
      <alignment horizontal="center" vertical="top"/>
    </xf>
    <xf numFmtId="0" fontId="7" fillId="5" borderId="7" xfId="1" applyFont="1" applyFill="1" applyBorder="1" applyAlignment="1">
      <alignment horizontal="left" vertical="top"/>
    </xf>
    <xf numFmtId="0" fontId="7" fillId="5" borderId="8" xfId="1" applyFont="1" applyFill="1" applyBorder="1" applyAlignment="1">
      <alignment horizontal="center" vertical="top"/>
    </xf>
    <xf numFmtId="0" fontId="7" fillId="5" borderId="8" xfId="1" applyFont="1" applyFill="1" applyBorder="1" applyAlignment="1">
      <alignment horizontal="left" vertical="top"/>
    </xf>
    <xf numFmtId="0" fontId="7" fillId="5" borderId="8" xfId="1" applyFont="1" applyFill="1" applyBorder="1" applyAlignment="1">
      <alignment horizontal="center" vertical="top" wrapText="1"/>
    </xf>
    <xf numFmtId="0" fontId="7" fillId="5" borderId="9" xfId="1" applyFont="1" applyFill="1" applyBorder="1" applyAlignment="1">
      <alignment horizontal="left" vertical="top"/>
    </xf>
    <xf numFmtId="0" fontId="10" fillId="5" borderId="1" xfId="1" applyFont="1" applyFill="1" applyBorder="1" applyAlignment="1">
      <alignment horizontal="center" vertical="top"/>
    </xf>
    <xf numFmtId="165" fontId="10" fillId="5" borderId="1" xfId="1" applyNumberFormat="1" applyFont="1" applyFill="1" applyBorder="1" applyAlignment="1">
      <alignment horizontal="right" vertical="top"/>
    </xf>
    <xf numFmtId="0" fontId="9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center" vertical="center"/>
    </xf>
    <xf numFmtId="165" fontId="9" fillId="0" borderId="1" xfId="1" applyNumberFormat="1" applyFont="1" applyBorder="1" applyAlignment="1">
      <alignment horizontal="right" vertical="center"/>
    </xf>
    <xf numFmtId="0" fontId="1" fillId="0" borderId="0" xfId="1" applyAlignment="1">
      <alignment vertical="center"/>
    </xf>
    <xf numFmtId="4" fontId="1" fillId="0" borderId="0" xfId="1" applyNumberFormat="1" applyAlignment="1">
      <alignment vertical="center"/>
    </xf>
    <xf numFmtId="0" fontId="9" fillId="0" borderId="1" xfId="1" applyFont="1" applyBorder="1" applyAlignment="1">
      <alignment horizontal="left" vertical="center" wrapText="1"/>
    </xf>
    <xf numFmtId="0" fontId="10" fillId="5" borderId="1" xfId="1" applyFont="1" applyFill="1" applyBorder="1" applyAlignment="1">
      <alignment horizontal="center" vertical="center"/>
    </xf>
    <xf numFmtId="0" fontId="10" fillId="5" borderId="1" xfId="1" applyFont="1" applyFill="1" applyBorder="1" applyAlignment="1">
      <alignment horizontal="left" vertical="center" wrapText="1"/>
    </xf>
    <xf numFmtId="0" fontId="8" fillId="5" borderId="1" xfId="1" applyFont="1" applyFill="1" applyBorder="1" applyAlignment="1">
      <alignment horizontal="left" vertical="center"/>
    </xf>
    <xf numFmtId="165" fontId="8" fillId="5" borderId="1" xfId="1" applyNumberFormat="1" applyFont="1" applyFill="1" applyBorder="1" applyAlignment="1">
      <alignment horizontal="right" vertical="center"/>
    </xf>
    <xf numFmtId="165" fontId="10" fillId="5" borderId="1" xfId="1" applyNumberFormat="1" applyFont="1" applyFill="1" applyBorder="1" applyAlignment="1">
      <alignment horizontal="right" vertical="center"/>
    </xf>
    <xf numFmtId="0" fontId="8" fillId="5" borderId="1" xfId="1" applyFont="1" applyFill="1" applyBorder="1" applyAlignment="1">
      <alignment horizontal="center" vertical="center"/>
    </xf>
    <xf numFmtId="165" fontId="6" fillId="0" borderId="1" xfId="1" applyNumberFormat="1" applyFont="1" applyBorder="1" applyAlignment="1">
      <alignment horizontal="right" vertical="top"/>
    </xf>
    <xf numFmtId="165" fontId="7" fillId="5" borderId="1" xfId="1" applyNumberFormat="1" applyFont="1" applyFill="1" applyBorder="1" applyAlignment="1">
      <alignment horizontal="right" vertical="top"/>
    </xf>
    <xf numFmtId="0" fontId="10" fillId="0" borderId="0" xfId="1" applyFont="1" applyAlignment="1">
      <alignment horizontal="right" vertical="top"/>
    </xf>
    <xf numFmtId="165" fontId="10" fillId="0" borderId="0" xfId="1" applyNumberFormat="1" applyFont="1" applyAlignment="1">
      <alignment horizontal="right" vertical="top"/>
    </xf>
    <xf numFmtId="0" fontId="11" fillId="6" borderId="11" xfId="1" applyFont="1" applyFill="1" applyBorder="1" applyAlignment="1">
      <alignment horizontal="right" vertical="top"/>
    </xf>
    <xf numFmtId="0" fontId="11" fillId="6" borderId="0" xfId="1" applyFont="1" applyFill="1" applyAlignment="1">
      <alignment horizontal="right" vertical="top"/>
    </xf>
    <xf numFmtId="0" fontId="11" fillId="6" borderId="0" xfId="1" applyFont="1" applyFill="1" applyAlignment="1">
      <alignment horizontal="left" vertical="top"/>
    </xf>
    <xf numFmtId="0" fontId="1" fillId="6" borderId="0" xfId="1" applyFill="1"/>
    <xf numFmtId="0" fontId="12" fillId="0" borderId="0" xfId="1" applyFont="1" applyAlignment="1">
      <alignment vertical="center"/>
    </xf>
    <xf numFmtId="165" fontId="1" fillId="0" borderId="0" xfId="1" applyNumberFormat="1"/>
    <xf numFmtId="0" fontId="6" fillId="0" borderId="1" xfId="1" applyFont="1" applyBorder="1" applyAlignment="1">
      <alignment horizontal="right" vertical="top"/>
    </xf>
    <xf numFmtId="0" fontId="2" fillId="0" borderId="1" xfId="1" applyFont="1" applyBorder="1" applyAlignment="1">
      <alignment horizontal="left" vertical="center"/>
    </xf>
    <xf numFmtId="0" fontId="5" fillId="0" borderId="0" xfId="1" applyFont="1" applyAlignment="1">
      <alignment vertical="center"/>
    </xf>
    <xf numFmtId="0" fontId="4" fillId="0" borderId="1" xfId="1" applyFont="1" applyBorder="1" applyAlignment="1">
      <alignment horizontal="left" vertical="top"/>
    </xf>
    <xf numFmtId="0" fontId="6" fillId="0" borderId="1" xfId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left" vertical="center"/>
    </xf>
    <xf numFmtId="0" fontId="7" fillId="3" borderId="7" xfId="1" applyFont="1" applyFill="1" applyBorder="1" applyAlignment="1">
      <alignment horizontal="right" vertical="top"/>
    </xf>
    <xf numFmtId="0" fontId="7" fillId="2" borderId="9" xfId="1" applyFont="1" applyFill="1" applyBorder="1" applyAlignment="1">
      <alignment horizontal="left" vertical="top"/>
    </xf>
    <xf numFmtId="0" fontId="10" fillId="5" borderId="1" xfId="1" applyFont="1" applyFill="1" applyBorder="1" applyAlignment="1">
      <alignment horizontal="left" vertical="top"/>
    </xf>
    <xf numFmtId="0" fontId="7" fillId="5" borderId="1" xfId="1" applyFont="1" applyFill="1" applyBorder="1" applyAlignment="1">
      <alignment horizontal="right" vertical="top"/>
    </xf>
    <xf numFmtId="0" fontId="7" fillId="5" borderId="1" xfId="1" applyFont="1" applyFill="1" applyBorder="1" applyAlignment="1">
      <alignment horizontal="left" vertical="top"/>
    </xf>
    <xf numFmtId="0" fontId="13" fillId="7" borderId="1" xfId="1" applyFont="1" applyFill="1" applyBorder="1" applyAlignment="1">
      <alignment horizontal="right" vertical="top"/>
    </xf>
  </cellXfs>
  <cellStyles count="2">
    <cellStyle name="Normal" xfId="0" builtinId="0"/>
    <cellStyle name="Normal 3" xfId="1" xr:uid="{FA8212AD-2A5C-45B9-B552-F9E9A4C383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customXml" Target="../customXml/item3.xml"/><Relationship Id="rId21" Type="http://schemas.openxmlformats.org/officeDocument/2006/relationships/externalLink" Target="externalLinks/externalLink19.xml"/><Relationship Id="rId34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theme" Target="theme/theme1.xml"/><Relationship Id="rId38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29" Type="http://schemas.openxmlformats.org/officeDocument/2006/relationships/externalLink" Target="externalLinks/externalLink2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sharedStrings" Target="sharedStrings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Presupuesto%20Construcci&#243;n%20Puente%20Peatonal%20Manitas.xls?D674481D" TargetMode="External"/><Relationship Id="rId1" Type="http://schemas.openxmlformats.org/officeDocument/2006/relationships/externalLinkPath" Target="file:///\\D674481D\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/Users/Juan%20Felipe/Dropbox/ALCALD&#205;A/5.%20PLAZOLETA%20Y%20TERRAZA/PLAZOLETA/CAMBIENATES/@G&amp;C/01%20Gestion/01%20-%20Obras/@liquidar/268%20-%20Lic%20Hospital/04%20Trabajo/GP-268%20-%20Hospital%20HUSVP%20-%20V39.xls?38094D97" TargetMode="External"/><Relationship Id="rId1" Type="http://schemas.openxmlformats.org/officeDocument/2006/relationships/externalLinkPath" Target="file:///\\38094D97\GP-268%20-%20Hospital%20HUSVP%20-%20V3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LIRIO\Acued%20y%20Alcant\Presup%20Colector%20Aux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ETODOLO1/Usuario/proyecto%20valle%20mantenimiento/PE_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Casa-Cult.PLAYON-2010/METODOLO1/Usuario/proyecto%20valle%20mantenimiento/PE_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NANA/Presupuestos/Pptos%20de%20apoyo/GP-184%20-%20APU%20-%20V0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z/Downloads/DA_PROCESO_16-1-156341_268001001_19004173%20(1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@G&amp;C/01%20Gestion/GP%20-%20honorario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APOYO%20INTEGRAL/Procesos/Obras/castelazzo/presupuesto%20casa%20merizalde%20v%2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ueda/Documents/2015-ERT/DISE&#209;OS%20ERT%202015/PARQUE%20LINEAL%20TRAMO%202/4.%20DISE&#209;O%20ELECTRICO%20TRAMO%202/CALCULOS%20Y%20MEMORIAS/CALCULOS%20TRAMO%202/CALCULO%20PERDIDAS%20TRF%20N&#176;%2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marayita/183%20Parque%20Girardota/04%20Trabajo/GP-183%20-%20Presupuesto%20preliminar%20V19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honatanmauricio/Downloads/F:/VILLA%20TAKOA/Presupuesto/APUS%20VILLA%20TAKO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USUARIO\Downloads\apus%20febrero%202012%20BOYACA%20(1)\apus%20febrero%20de%202012%20-%20GRUPO%201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ESUPUESTO%20ESCENARIOS%20DEPORTIVOS%202022%20-12-01-20222%20p.xlsx" TargetMode="External"/></Relationships>
</file>

<file path=xl/externalLinks/_rels/externalLink16.xml.rels><?xml version="1.0" encoding="UTF-8" standalone="yes"?>
<Relationships xmlns="http://schemas.openxmlformats.org/package/2006/relationships"><Relationship Id="rId2" Type="http://schemas.microsoft.com/office/2019/04/relationships/externalLinkLongPath" Target="PARQUES%20MANTENIMIENTO%20VIF%201%2007%20de%2015%20sep.xlsx?D674481D" TargetMode="External"/><Relationship Id="rId1" Type="http://schemas.openxmlformats.org/officeDocument/2006/relationships/externalLinkPath" Target="file:///\\D674481D\PARQUES%20MANTENIMIENTO%20VIF%201%2007%20de%2015%20sep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05%20HOJA%20CALCULO%20ESTANDARIZADO/PRESUPUESTO%20DEL%20POLIDEPORTIVO%20COMPLETO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wnloads/PRESUPUESTO%20OBRA%20CIVIL%20CAME%20CENTRAL%2003-08-17%20(2)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uan%20Felipe\Dropbox\INACON%20LTDA\01.%20PROYECTOS\20.%20COLDEPORTES\398%20Piscinas%20Olimpicas\9.%20PRESUPUESTO,%20PROGRAMACI&#211;N%20DE%20OBRA%20Y%20ESPECIFICACIONES%20T&#201;CNICAS%20PISCINAS%20OL&#205;MPICAS\3.%20PRESUPUESTO%20PISCINAS_FINAL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0FICINA/PROYECTOS/PROYECTOS%20ACTUALES/Jose%20Santos/Especificaciones%20-%20Torre%200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PRESUPUESTOS%2017%20-%2010%20-%202013\21-PRESUPUESTO%20EL%20CARMEN%20-%20YARIMA\Gepa\PRECIOS%20INVIAS\apus%20febrero%20de%202012%20-%20GRUPO%203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6direccion\Documentos%20c\CHEQUEO%20PPTO%201%20JUNIO%201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%20Felipe/Dropbox/ALCALD&#205;A/5.%20PLAZOLETA%20Y%20TERRAZA/PLAZOLETA/CAMBIENATES/SIMULACI&#211;NEDIFICIO.ok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29.xml.rels><?xml version="1.0" encoding="UTF-8" standalone="yes"?>
<Relationships xmlns="http://schemas.openxmlformats.org/package/2006/relationships"><Relationship Id="rId2" Type="http://schemas.microsoft.com/office/2019/04/relationships/externalLinkLongPath" Target="/Informaci&#243;n%20Metrol&#237;nea/Contratos/Metrolinea/CONSULTORIA%20METROLINEA/ESTRUCTURACION%20PLIEGOS%20DE%20CONDICIONES%20PORTAL%20NORTE/ENVIO%20%23%209/NORTE/PRESUPUESTO%20PORTAL%20NORTE%20V.3.1%20-%2009-07-2017.xlsx?3FD87EF5" TargetMode="External"/><Relationship Id="rId1" Type="http://schemas.openxmlformats.org/officeDocument/2006/relationships/externalLinkPath" Target="file:///\\3FD87EF5\PRESUPUESTO%20PORTAL%20NORTE%20V.3.1%20-%2009-07-2017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mperez/Documents/TECNICA/DEPORTE%20Y%20RECREACION/02%20ESTANDARIZADO%20POLIDEPORTIVO/Presupuesto_750%20_Baja_Suelo%20AB%20actualizado%202015%20con%20ICC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quipo"/>
      <sheetName val="materiales"/>
      <sheetName val="otro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ESTADO RED"/>
      <sheetName val="BASES"/>
      <sheetName val="Plan auditoría"/>
      <sheetName val="Presupuesto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CDItem"/>
      <sheetName val="Acc Ago-Sep.xls"/>
      <sheetName val="\\Amd\documentos c\Documentos-W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Materiales"/>
      <sheetName val="calidad"/>
      <sheetName val="INDICE"/>
      <sheetName val="Listado"/>
      <sheetName val="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PERD3F"/>
      <sheetName val="MONOF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apu"/>
      <sheetName val="CALCULO PERDIDAS TRF N° 2"/>
      <sheetName val="PARAMETR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Hoja1"/>
      <sheetName val="apu"/>
      <sheetName val="ITEMS"/>
      <sheetName val="AULA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A. P. U."/>
      <sheetName val="INS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e 1"/>
      <sheetName val="O-PERSO. ADMTIVO (2)"/>
      <sheetName val="O-FACTOR PRESTACIONAL"/>
      <sheetName val="DISC. AU"/>
      <sheetName val="CANTI 2"/>
      <sheetName val="PRES.GRAL"/>
      <sheetName val="1,01"/>
      <sheetName val="1,02"/>
      <sheetName val="1,03"/>
      <sheetName val="1,04"/>
      <sheetName val="1,09"/>
      <sheetName val="1,10"/>
      <sheetName val="1,12"/>
      <sheetName val="1,15"/>
      <sheetName val="1,18"/>
      <sheetName val="1,19"/>
      <sheetName val="1,20"/>
      <sheetName val="1,21"/>
      <sheetName val="2,01"/>
      <sheetName val="2,02"/>
      <sheetName val="2,03"/>
      <sheetName val="2,04"/>
      <sheetName val="2,05"/>
      <sheetName val="2,12"/>
      <sheetName val="2,15"/>
      <sheetName val="2,18"/>
      <sheetName val="2,20"/>
      <sheetName val="2,21"/>
      <sheetName val="2,22"/>
      <sheetName val="2,23"/>
      <sheetName val="2,30"/>
      <sheetName val="3,01"/>
      <sheetName val="3,02"/>
      <sheetName val="3,03"/>
      <sheetName val="3,04"/>
      <sheetName val="3,06"/>
      <sheetName val="3,07"/>
      <sheetName val="3,08"/>
      <sheetName val="3,09"/>
      <sheetName val="3,10"/>
      <sheetName val="3,11"/>
      <sheetName val="3,12"/>
      <sheetName val="3,15"/>
      <sheetName val="3,18"/>
      <sheetName val="3,23"/>
      <sheetName val="4,01"/>
      <sheetName val="4,02"/>
      <sheetName val="4,03"/>
      <sheetName val="4,04"/>
      <sheetName val="4,05"/>
      <sheetName val="4,06"/>
      <sheetName val="4,07"/>
      <sheetName val="4,10"/>
      <sheetName val="4,11"/>
      <sheetName val="4,12"/>
      <sheetName val="4,13"/>
      <sheetName val="5,01"/>
      <sheetName val="5,02"/>
      <sheetName val="5,03"/>
      <sheetName val="6,02"/>
      <sheetName val="6,03"/>
      <sheetName val="6,04"/>
      <sheetName val="6,06"/>
      <sheetName val="7,01"/>
      <sheetName val="7,02"/>
      <sheetName val="7,05"/>
      <sheetName val="8,01"/>
      <sheetName val="8,03"/>
      <sheetName val="8,04"/>
      <sheetName val="8,05"/>
      <sheetName val="8,06"/>
      <sheetName val="10,01"/>
      <sheetName val="10,02"/>
      <sheetName val="10,03"/>
      <sheetName val="10,04"/>
      <sheetName val="10,05"/>
      <sheetName val="10,06"/>
      <sheetName val="10,07"/>
      <sheetName val="10,08"/>
      <sheetName val="10,09"/>
      <sheetName val="10,010"/>
      <sheetName val="10,11"/>
      <sheetName val="10,12"/>
      <sheetName val="10,13"/>
      <sheetName val="10,14"/>
      <sheetName val="10,15"/>
      <sheetName val="10,16"/>
      <sheetName val="10,17"/>
      <sheetName val="10,18"/>
      <sheetName val="10,19"/>
      <sheetName val="10,20"/>
      <sheetName val="11,01"/>
      <sheetName val="11,02"/>
      <sheetName val="11,03"/>
      <sheetName val="11,04"/>
      <sheetName val="11,05"/>
      <sheetName val="11,06"/>
      <sheetName val="11,07"/>
      <sheetName val="11,08"/>
      <sheetName val="11,13"/>
      <sheetName val="11,14"/>
      <sheetName val="11,15"/>
      <sheetName val="11,16"/>
      <sheetName val="11,17"/>
      <sheetName val="11,18"/>
      <sheetName val="11,19"/>
      <sheetName val="11,20"/>
      <sheetName val="MT"/>
      <sheetName val="EQ Y HRR"/>
      <sheetName val="TR"/>
      <sheetName val="MO"/>
      <sheetName val="APU´S A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e 1"/>
      <sheetName val="O-FACTOR PRESTACIONAL"/>
      <sheetName val="DISC. AU"/>
      <sheetName val="cantidad 2"/>
      <sheetName val="PROGRAMACIONES"/>
      <sheetName val="cantidad 1"/>
      <sheetName val="nal 1 G1 Y G2"/>
      <sheetName val="ITEMS NAL 1"/>
      <sheetName val="PRES. GRUPO 2"/>
      <sheetName val="PRES. GRUPO 1"/>
      <sheetName val="PRES.GRAL"/>
      <sheetName val="interv"/>
      <sheetName val="1.01"/>
      <sheetName val="1.02"/>
      <sheetName val="1.03"/>
      <sheetName val="1.04"/>
      <sheetName val="1.05"/>
      <sheetName val="1.06"/>
      <sheetName val="1.07"/>
      <sheetName val="1.08"/>
      <sheetName val="2.01"/>
      <sheetName val="2.02"/>
      <sheetName val="2.03"/>
      <sheetName val="2.04"/>
      <sheetName val="2.05"/>
      <sheetName val="2.06"/>
      <sheetName val="2.07"/>
      <sheetName val="2.08"/>
      <sheetName val="2.09"/>
      <sheetName val="2.10"/>
      <sheetName val="2.11"/>
      <sheetName val="3.01"/>
      <sheetName val="3.02"/>
      <sheetName val="3.03"/>
      <sheetName val="3.04"/>
      <sheetName val="3.05"/>
      <sheetName val="3.06"/>
      <sheetName val="3.07"/>
      <sheetName val="3.08"/>
      <sheetName val="3.09"/>
      <sheetName val="4.01"/>
      <sheetName val="4.02"/>
      <sheetName val="4.03"/>
      <sheetName val="4.04"/>
      <sheetName val="4.05"/>
      <sheetName val="4.06"/>
      <sheetName val="5.01"/>
      <sheetName val="5.02"/>
      <sheetName val="5.03"/>
      <sheetName val="6.01"/>
      <sheetName val="6.02"/>
      <sheetName val="7.01"/>
      <sheetName val="7.02"/>
      <sheetName val="7.03"/>
      <sheetName val="8.01"/>
      <sheetName val="8.02"/>
      <sheetName val="8.03"/>
      <sheetName val="8.04"/>
      <sheetName val="8.05"/>
      <sheetName val="8.06"/>
      <sheetName val="8.07"/>
      <sheetName val="9.01"/>
      <sheetName val="9.02"/>
      <sheetName val="9.03"/>
      <sheetName val="9.04"/>
      <sheetName val="9.05"/>
      <sheetName val="9.06"/>
      <sheetName val="9.07"/>
      <sheetName val="9.08"/>
      <sheetName val="9.09"/>
      <sheetName val="9.10"/>
      <sheetName val="9.11"/>
      <sheetName val="9.12"/>
      <sheetName val="9.13"/>
      <sheetName val="10.01"/>
      <sheetName val="10.02"/>
      <sheetName val="10.03"/>
      <sheetName val="10.04"/>
      <sheetName val="10.05"/>
      <sheetName val="10.06"/>
      <sheetName val="10.07"/>
      <sheetName val="10.08"/>
      <sheetName val="10.09"/>
      <sheetName val="10.10"/>
      <sheetName val="MT"/>
      <sheetName val="EQ Y HRR"/>
      <sheetName val="TR"/>
      <sheetName val="MO"/>
      <sheetName val="APU´S 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x"/>
      <sheetName val="Ppto"/>
      <sheetName val="APUs"/>
      <sheetName val="AIU"/>
      <sheetName val="F.P"/>
      <sheetName val="IN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días habiles 2015"/>
      <sheetName val="items"/>
      <sheetName val="INS"/>
      <sheetName val="Ppto"/>
      <sheetName val="Plan auditoría"/>
      <sheetName val="Análisis de precio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Equipo"/>
      <sheetName val="materiales"/>
      <sheetName val="otros"/>
      <sheetName val="TARIFAS"/>
      <sheetName val="Personalizar"/>
      <sheetName val="Formulas"/>
      <sheetName val="INDICE"/>
      <sheetName val="DISTANCIA"/>
      <sheetName val="PERSONAL"/>
      <sheetName val="FIBRA ÓPTIC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item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PU (2)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ATULA"/>
      <sheetName val="INDICE"/>
      <sheetName val="COMENTARIOS"/>
      <sheetName val="RESUMEN URB"/>
      <sheetName val="URBANISM"/>
      <sheetName val="AREAS"/>
      <sheetName val="CONSIDERACIONES"/>
      <sheetName val="RESUMEN CON"/>
      <sheetName val="DETALLADO"/>
      <sheetName val="UNITARIOS"/>
      <sheetName val="TD"/>
      <sheetName val="PRECIOS"/>
      <sheetName val="FLUJO"/>
      <sheetName val="Ambientes "/>
      <sheetName val="otros"/>
      <sheetName val="PU"/>
      <sheetName val="ESTADO VÍA-CRIT.TECN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ESTADO VÍA-CRIT.TECNICO"/>
      <sheetName val="SUB APU"/>
      <sheetName val="TARIFAS"/>
      <sheetName val="PRECIOS"/>
      <sheetName val="PREACTA 6"/>
      <sheetName val="TABLA 2008"/>
      <sheetName val="CLASIFICACION"/>
      <sheetName val="PRESUPUESTO"/>
      <sheetName val="Equipo"/>
      <sheetName val="Excavación Mat. Común Estacione"/>
      <sheetName val="Demolición Pavimento"/>
      <sheetName val="PUNITARIOS%20PARA%20241201%202S"/>
      <sheetName val="TRANSPORTE"/>
      <sheetName val="Insum"/>
      <sheetName val="RELACION MES"/>
      <sheetName val="Lista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REC-COD,"/>
      <sheetName val="2,2,6,1 Pilotes 0,30"/>
      <sheetName val="062"/>
      <sheetName val="LISTA DE PRECIOS"/>
      <sheetName val="Listado"/>
      <sheetName val=" Liquidacion de Obra por Tramos"/>
      <sheetName val="Lp"/>
      <sheetName val="Bajadas"/>
      <sheetName val="NARIÑO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/>
      <sheetData sheetId="107"/>
      <sheetData sheetId="108"/>
      <sheetData sheetId="109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PRESUPUESTO"/>
      <sheetName val="ANALISIS"/>
      <sheetName val="INSUMOS"/>
      <sheetName val="INTERVENTORIA"/>
      <sheetName val="F.M 2,4"/>
      <sheetName val="F.M 1,5"/>
      <sheetName val="AIU"/>
      <sheetName val="AIU ALCALDIA"/>
      <sheetName val="PPTO PMA"/>
      <sheetName val="APU PMA"/>
      <sheetName val="INSUMOS PMA"/>
      <sheetName val=" INT. PMA"/>
      <sheetName val="PPTO PMT"/>
      <sheetName val="APU PMT"/>
      <sheetName val="INSUMOS PMT"/>
      <sheetName val="INT. PMT"/>
      <sheetName val="CUADRO COMPARATIVO"/>
      <sheetName val="1.1 EDF_ACC_ADM_EQUIP_PLAT"/>
      <sheetName val="2.1 EDF_OFC_PAT_TALLER"/>
      <sheetName val="3.1 EDF_MANT_PAT_TALLER"/>
      <sheetName val="4.1 ÁREA_ABAST_LAV"/>
      <sheetName val="5.1 ÁREA LIBRES"/>
      <sheetName val="6.1 COMPLENT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  <sheetName val="c2.5y2.6"/>
      <sheetName val="PPTO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7E440-A819-4BDF-BFBC-96E2166A6871}">
  <dimension ref="A1:P83"/>
  <sheetViews>
    <sheetView topLeftCell="A13" workbookViewId="0">
      <selection activeCell="J25" sqref="J25"/>
    </sheetView>
  </sheetViews>
  <sheetFormatPr defaultColWidth="9.140625" defaultRowHeight="15"/>
  <cols>
    <col min="1" max="1" width="8.28515625" style="1" customWidth="1"/>
    <col min="2" max="2" width="35.28515625" style="1" customWidth="1"/>
    <col min="3" max="3" width="11.28515625" style="1" customWidth="1"/>
    <col min="4" max="4" width="10.140625" style="1" customWidth="1"/>
    <col min="5" max="5" width="13.42578125" style="1" customWidth="1"/>
    <col min="6" max="6" width="19.42578125" style="1" customWidth="1"/>
    <col min="7" max="7" width="21.85546875" style="1" customWidth="1"/>
    <col min="8" max="8" width="3.28515625" style="1" customWidth="1"/>
    <col min="9" max="9" width="9.140625" style="1"/>
    <col min="10" max="10" width="17.140625" style="24" customWidth="1"/>
    <col min="11" max="11" width="15.7109375" style="1" customWidth="1"/>
    <col min="12" max="16384" width="9.140625" style="1"/>
  </cols>
  <sheetData>
    <row r="1" spans="1:7" ht="18.75" customHeight="1">
      <c r="A1" s="56" t="s">
        <v>0</v>
      </c>
      <c r="B1" s="56"/>
      <c r="C1" s="56"/>
      <c r="D1" s="56"/>
      <c r="E1" s="56"/>
      <c r="F1" s="58" t="s">
        <v>1</v>
      </c>
      <c r="G1" s="58"/>
    </row>
    <row r="2" spans="1:7" ht="18.75" customHeight="1">
      <c r="A2" s="56" t="s">
        <v>0</v>
      </c>
      <c r="B2" s="57"/>
      <c r="C2" s="57"/>
      <c r="D2" s="57"/>
      <c r="E2" s="57"/>
      <c r="F2" s="58" t="s">
        <v>2</v>
      </c>
      <c r="G2" s="58"/>
    </row>
    <row r="3" spans="1:7" ht="18.75" customHeight="1">
      <c r="A3" s="56" t="s">
        <v>0</v>
      </c>
      <c r="B3" s="57"/>
      <c r="C3" s="57"/>
      <c r="D3" s="57"/>
      <c r="E3" s="57"/>
      <c r="F3" s="58" t="s">
        <v>3</v>
      </c>
      <c r="G3" s="58"/>
    </row>
    <row r="4" spans="1:7" ht="18.75" customHeight="1">
      <c r="A4" s="56" t="s">
        <v>0</v>
      </c>
      <c r="B4" s="57"/>
      <c r="C4" s="57"/>
      <c r="D4" s="57"/>
      <c r="E4" s="57"/>
      <c r="F4" s="58" t="s">
        <v>4</v>
      </c>
      <c r="G4" s="58"/>
    </row>
    <row r="5" spans="1:7" ht="68.25" customHeight="1">
      <c r="A5" s="59" t="s">
        <v>5</v>
      </c>
      <c r="B5" s="59"/>
      <c r="C5" s="59"/>
      <c r="D5" s="59"/>
      <c r="E5" s="59"/>
      <c r="F5" s="59"/>
      <c r="G5" s="59"/>
    </row>
    <row r="6" spans="1:7" ht="14.1" customHeight="1">
      <c r="A6" s="2">
        <v>1</v>
      </c>
      <c r="B6" s="60" t="s">
        <v>6</v>
      </c>
      <c r="C6" s="60"/>
      <c r="D6" s="60"/>
      <c r="E6" s="60"/>
      <c r="F6" s="60"/>
      <c r="G6" s="60"/>
    </row>
    <row r="7" spans="1:7" ht="16.149999999999999" customHeight="1">
      <c r="A7" s="3" t="s">
        <v>7</v>
      </c>
      <c r="B7" s="4" t="s">
        <v>8</v>
      </c>
      <c r="C7" s="4" t="s">
        <v>9</v>
      </c>
      <c r="D7" s="4" t="s">
        <v>10</v>
      </c>
      <c r="E7" s="4" t="s">
        <v>11</v>
      </c>
      <c r="F7" s="4" t="s">
        <v>12</v>
      </c>
      <c r="G7" s="5" t="s">
        <v>13</v>
      </c>
    </row>
    <row r="8" spans="1:7" ht="16.5" customHeight="1">
      <c r="A8" s="6" t="s">
        <v>14</v>
      </c>
      <c r="B8" s="7" t="s">
        <v>15</v>
      </c>
      <c r="C8" s="8"/>
      <c r="D8" s="8"/>
      <c r="E8" s="8"/>
      <c r="F8" s="8"/>
      <c r="G8" s="9">
        <f>SUM(G9:G14)</f>
        <v>86000000</v>
      </c>
    </row>
    <row r="9" spans="1:7" ht="16.5" customHeight="1">
      <c r="A9" s="10" t="s">
        <v>16</v>
      </c>
      <c r="B9" s="10" t="s">
        <v>17</v>
      </c>
      <c r="C9" s="11">
        <v>1</v>
      </c>
      <c r="D9" s="11" t="s">
        <v>18</v>
      </c>
      <c r="E9" s="11">
        <v>5</v>
      </c>
      <c r="F9" s="12">
        <v>3700000</v>
      </c>
      <c r="G9" s="12">
        <f>+C9*D9*E9*F9</f>
        <v>18500000</v>
      </c>
    </row>
    <row r="10" spans="1:7" ht="16.5" customHeight="1">
      <c r="A10" s="13" t="s">
        <v>19</v>
      </c>
      <c r="B10" s="13" t="s">
        <v>20</v>
      </c>
      <c r="C10" s="14">
        <v>1</v>
      </c>
      <c r="D10" s="14" t="s">
        <v>18</v>
      </c>
      <c r="E10" s="14">
        <v>5</v>
      </c>
      <c r="F10" s="15">
        <v>2300000</v>
      </c>
      <c r="G10" s="12">
        <f>+C10*D10*E10*F10</f>
        <v>11500000</v>
      </c>
    </row>
    <row r="11" spans="1:7" ht="16.5" customHeight="1">
      <c r="A11" s="13" t="s">
        <v>21</v>
      </c>
      <c r="B11" s="13" t="s">
        <v>22</v>
      </c>
      <c r="C11" s="14">
        <v>3</v>
      </c>
      <c r="D11" s="14" t="s">
        <v>18</v>
      </c>
      <c r="E11" s="14">
        <v>5</v>
      </c>
      <c r="F11" s="15">
        <v>2000000</v>
      </c>
      <c r="G11" s="12">
        <f>+C11*D11*E11*F11</f>
        <v>30000000</v>
      </c>
    </row>
    <row r="12" spans="1:7" ht="16.5" customHeight="1">
      <c r="A12" s="13" t="s">
        <v>23</v>
      </c>
      <c r="B12" s="13" t="s">
        <v>24</v>
      </c>
      <c r="C12" s="14">
        <v>1</v>
      </c>
      <c r="D12" s="16">
        <v>1</v>
      </c>
      <c r="E12" s="14">
        <v>5</v>
      </c>
      <c r="F12" s="15">
        <v>2600000</v>
      </c>
      <c r="G12" s="12">
        <f>+C12*D12*E12*F12</f>
        <v>13000000</v>
      </c>
    </row>
    <row r="13" spans="1:7" ht="16.5" customHeight="1">
      <c r="A13" s="13" t="s">
        <v>25</v>
      </c>
      <c r="B13" s="13" t="s">
        <v>26</v>
      </c>
      <c r="C13" s="14">
        <v>1</v>
      </c>
      <c r="D13" s="16">
        <v>1</v>
      </c>
      <c r="E13" s="14">
        <v>5</v>
      </c>
      <c r="F13" s="15">
        <v>2600000</v>
      </c>
      <c r="G13" s="12">
        <f>+C13*D13*E13*F13</f>
        <v>13000000</v>
      </c>
    </row>
    <row r="14" spans="1:7" ht="16.5" customHeight="1">
      <c r="A14" s="13"/>
      <c r="B14" s="13"/>
      <c r="C14" s="14"/>
      <c r="D14" s="14"/>
      <c r="E14" s="14"/>
      <c r="F14" s="15"/>
      <c r="G14" s="12"/>
    </row>
    <row r="15" spans="1:7" ht="15" customHeight="1">
      <c r="A15" s="17"/>
      <c r="B15" s="18"/>
      <c r="C15" s="19"/>
      <c r="D15" s="19"/>
      <c r="E15" s="19"/>
      <c r="F15" s="20" t="s">
        <v>27</v>
      </c>
      <c r="G15" s="21">
        <f>SUM(G9:G14)</f>
        <v>86000000</v>
      </c>
    </row>
    <row r="16" spans="1:7" ht="15" customHeight="1">
      <c r="A16" s="55" t="s">
        <v>28</v>
      </c>
      <c r="B16" s="55"/>
      <c r="C16" s="55"/>
      <c r="D16" s="55"/>
      <c r="E16" s="55"/>
      <c r="F16" s="55"/>
      <c r="G16" s="22">
        <v>2.1</v>
      </c>
    </row>
    <row r="17" spans="1:16" ht="15" customHeight="1">
      <c r="A17" s="61" t="s">
        <v>29</v>
      </c>
      <c r="B17" s="61"/>
      <c r="C17" s="61"/>
      <c r="D17" s="61"/>
      <c r="E17" s="61"/>
      <c r="F17" s="61"/>
      <c r="G17" s="23">
        <f>+G16*G15</f>
        <v>180600000</v>
      </c>
    </row>
    <row r="18" spans="1:16" ht="12.95" customHeight="1">
      <c r="A18" s="25">
        <v>2</v>
      </c>
      <c r="B18" s="62" t="s">
        <v>30</v>
      </c>
      <c r="C18" s="62"/>
      <c r="D18" s="62"/>
      <c r="E18" s="62"/>
      <c r="F18" s="62"/>
      <c r="G18" s="62"/>
    </row>
    <row r="19" spans="1:16" ht="31.5">
      <c r="A19" s="26" t="s">
        <v>7</v>
      </c>
      <c r="B19" s="27" t="s">
        <v>8</v>
      </c>
      <c r="C19" s="27" t="s">
        <v>31</v>
      </c>
      <c r="D19" s="28" t="s">
        <v>9</v>
      </c>
      <c r="E19" s="29" t="s">
        <v>11</v>
      </c>
      <c r="F19" s="28" t="s">
        <v>32</v>
      </c>
      <c r="G19" s="30" t="s">
        <v>13</v>
      </c>
    </row>
    <row r="20" spans="1:16" ht="23.25" customHeight="1">
      <c r="A20" s="31" t="s">
        <v>33</v>
      </c>
      <c r="B20" s="63" t="s">
        <v>34</v>
      </c>
      <c r="C20" s="63"/>
      <c r="D20" s="63"/>
      <c r="E20" s="63"/>
      <c r="F20" s="63"/>
      <c r="G20" s="32">
        <f>+G21+G22</f>
        <v>7508282</v>
      </c>
    </row>
    <row r="21" spans="1:16" s="36" customFormat="1" ht="23.25" customHeight="1">
      <c r="A21" s="33" t="s">
        <v>35</v>
      </c>
      <c r="B21" s="33" t="s">
        <v>36</v>
      </c>
      <c r="C21" s="34" t="s">
        <v>37</v>
      </c>
      <c r="D21" s="34">
        <v>1</v>
      </c>
      <c r="E21" s="34">
        <v>5</v>
      </c>
      <c r="F21" s="35">
        <v>1000000</v>
      </c>
      <c r="G21" s="35">
        <f>+D21*E21*F21</f>
        <v>5000000</v>
      </c>
      <c r="J21" s="37"/>
    </row>
    <row r="22" spans="1:16" s="36" customFormat="1" ht="61.5" customHeight="1">
      <c r="A22" s="33" t="s">
        <v>38</v>
      </c>
      <c r="B22" s="38" t="s">
        <v>39</v>
      </c>
      <c r="C22" s="34" t="s">
        <v>37</v>
      </c>
      <c r="D22" s="34">
        <v>1</v>
      </c>
      <c r="E22" s="34">
        <v>5</v>
      </c>
      <c r="F22" s="35">
        <v>501656.4</v>
      </c>
      <c r="G22" s="35">
        <f>ROUND(D22*E22*F22,0)</f>
        <v>2508282</v>
      </c>
      <c r="J22" s="37"/>
    </row>
    <row r="23" spans="1:16" s="36" customFormat="1" ht="33" customHeight="1">
      <c r="A23" s="39" t="s">
        <v>40</v>
      </c>
      <c r="B23" s="40" t="s">
        <v>41</v>
      </c>
      <c r="C23" s="41"/>
      <c r="D23" s="41"/>
      <c r="E23" s="41"/>
      <c r="F23" s="42"/>
      <c r="G23" s="43">
        <f>SUM(G24:G25)</f>
        <v>25041717.986349344</v>
      </c>
      <c r="J23" s="37"/>
    </row>
    <row r="24" spans="1:16" s="36" customFormat="1" ht="61.5" customHeight="1">
      <c r="A24" s="39"/>
      <c r="B24" s="40" t="s">
        <v>42</v>
      </c>
      <c r="C24" s="41" t="s">
        <v>37</v>
      </c>
      <c r="D24" s="44">
        <v>1</v>
      </c>
      <c r="E24" s="44">
        <v>5</v>
      </c>
      <c r="F24" s="42">
        <v>3958343.5972698685</v>
      </c>
      <c r="G24" s="43">
        <f>+D24*E24*F24</f>
        <v>19791717.986349344</v>
      </c>
      <c r="J24" s="37"/>
    </row>
    <row r="25" spans="1:16" s="36" customFormat="1" ht="46.5" customHeight="1">
      <c r="A25" s="33"/>
      <c r="B25" s="38" t="s">
        <v>43</v>
      </c>
      <c r="C25" s="34" t="s">
        <v>37</v>
      </c>
      <c r="D25" s="34">
        <v>3</v>
      </c>
      <c r="E25" s="34">
        <v>5</v>
      </c>
      <c r="F25" s="35">
        <v>350000</v>
      </c>
      <c r="G25" s="35">
        <f>+D25*E25*F25</f>
        <v>5250000</v>
      </c>
      <c r="J25" s="37"/>
    </row>
    <row r="26" spans="1:16" ht="17.25" customHeight="1">
      <c r="A26" s="55" t="s">
        <v>44</v>
      </c>
      <c r="B26" s="55"/>
      <c r="C26" s="55"/>
      <c r="D26" s="55"/>
      <c r="E26" s="55"/>
      <c r="F26" s="55"/>
      <c r="G26" s="45">
        <f>+G23+G20</f>
        <v>32549999.986349344</v>
      </c>
    </row>
    <row r="27" spans="1:16" ht="17.25" customHeight="1">
      <c r="A27" s="64" t="s">
        <v>45</v>
      </c>
      <c r="B27" s="64"/>
      <c r="C27" s="64"/>
      <c r="D27" s="64"/>
      <c r="E27" s="64"/>
      <c r="F27" s="64"/>
      <c r="G27" s="46">
        <f>+G26+G17</f>
        <v>213149999.98634934</v>
      </c>
    </row>
    <row r="28" spans="1:16" ht="17.25" customHeight="1">
      <c r="A28" s="55" t="s">
        <v>46</v>
      </c>
      <c r="B28" s="55"/>
      <c r="C28" s="55"/>
      <c r="D28" s="55"/>
      <c r="E28" s="55"/>
      <c r="F28" s="22">
        <v>0.15</v>
      </c>
      <c r="G28" s="45">
        <f>+F28*G27</f>
        <v>31972499.997952402</v>
      </c>
      <c r="J28"/>
    </row>
    <row r="29" spans="1:16" ht="17.25" customHeight="1">
      <c r="A29" s="65" t="s">
        <v>47</v>
      </c>
      <c r="B29" s="65"/>
      <c r="C29" s="65"/>
      <c r="D29" s="65"/>
      <c r="E29" s="65"/>
      <c r="F29" s="65"/>
      <c r="G29" s="46">
        <f>+G28+G27</f>
        <v>245122499.98430175</v>
      </c>
      <c r="J29"/>
    </row>
    <row r="30" spans="1:16" ht="17.25" customHeight="1">
      <c r="A30" s="55" t="s">
        <v>48</v>
      </c>
      <c r="B30" s="55"/>
      <c r="C30" s="55"/>
      <c r="D30" s="55"/>
      <c r="E30" s="55"/>
      <c r="F30" s="55"/>
      <c r="G30" s="45">
        <f>0.19*G29</f>
        <v>46573274.997017331</v>
      </c>
      <c r="J30"/>
    </row>
    <row r="31" spans="1:16" ht="17.25" customHeight="1">
      <c r="A31" s="66" t="s">
        <v>49</v>
      </c>
      <c r="B31" s="66"/>
      <c r="C31" s="66"/>
      <c r="D31" s="66"/>
      <c r="E31" s="66"/>
      <c r="F31" s="66"/>
      <c r="G31" s="46">
        <f>ROUND(+G29+G30,0)</f>
        <v>291695775</v>
      </c>
      <c r="J31"/>
    </row>
    <row r="32" spans="1:16" ht="54.7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</row>
    <row r="33" spans="1:16" s="52" customFormat="1" ht="6.4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</row>
    <row r="34" spans="1:16" s="36" customFormat="1" ht="18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</row>
    <row r="35" spans="1:16" s="36" customForma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</row>
    <row r="36" spans="1:16" s="36" customFormat="1" ht="18.7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</row>
    <row r="37" spans="1:16" s="36" customFormat="1" ht="30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 s="36" customFormat="1" ht="18.7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</row>
    <row r="39" spans="1:16" s="36" customFormat="1" ht="18.75" customHeight="1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</row>
    <row r="40" spans="1:16" s="36" customFormat="1" ht="18.75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</row>
    <row r="41" spans="1:16" s="36" customFormat="1" ht="18.75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 s="36" customFormat="1" ht="18.7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</row>
    <row r="43" spans="1:16" s="36" customFormat="1" ht="18.75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 s="36" customFormat="1" ht="18.75" customHeigh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 s="36" customFormat="1" ht="18.75" customHeigh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</row>
    <row r="46" spans="1:16" s="36" customFormat="1" ht="18.75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</row>
    <row r="47" spans="1:16" s="36" customFormat="1" ht="18.75" customHeight="1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</row>
    <row r="48" spans="1:16" s="36" customFormat="1" ht="18.75" customHeight="1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</row>
    <row r="49" spans="1:16" s="36" customFormat="1" ht="18.75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 s="36" customFormat="1" ht="18.75" customHeight="1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</row>
    <row r="51" spans="1:16" s="36" customFormat="1" ht="18.75" customHeight="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</row>
    <row r="52" spans="1:16" s="36" customFormat="1" ht="18.75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</row>
    <row r="53" spans="1:16" s="36" customFormat="1" ht="60" customHeight="1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</row>
    <row r="54" spans="1:16" s="36" customFormat="1" ht="18.75" customHeight="1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 s="36" customFormat="1" ht="18.75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</row>
    <row r="56" spans="1:16" s="36" customFormat="1" ht="18.75" customHeight="1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</row>
    <row r="57" spans="1:16" s="36" customFormat="1" ht="18.75" customHeight="1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</row>
    <row r="58" spans="1:16" s="36" customFormat="1" ht="18.75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</row>
    <row r="59" spans="1:16" s="36" customFormat="1" ht="18.75" customHeight="1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 s="36" customFormat="1" ht="18.75" customHeight="1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</row>
    <row r="61" spans="1:16" ht="9.75" customHeight="1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 ht="9.75" customHeight="1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  <row r="63" spans="1:16" s="36" customFormat="1" ht="69.75" customHeight="1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</row>
    <row r="64" spans="1:16" s="53" customFormat="1" ht="99" customHeight="1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</row>
    <row r="65" spans="1:16" s="36" customFormat="1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</row>
    <row r="66" spans="1:16" s="36" customFormat="1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</row>
    <row r="67" spans="1:16" s="36" customFormat="1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</row>
    <row r="68" spans="1:16" s="36" customFormat="1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</row>
    <row r="69" spans="1:16" s="36" customFormat="1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</row>
    <row r="70" spans="1:16" s="36" customFormat="1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</row>
    <row r="71" spans="1:16" s="36" customFormat="1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</row>
    <row r="72" spans="1:16" s="36" customFormat="1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</row>
    <row r="73" spans="1:16" s="36" customFormat="1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</row>
    <row r="74" spans="1:16" s="36" customFormat="1" ht="31.5" customHeight="1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</row>
    <row r="75" spans="1:16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</row>
    <row r="76" spans="1:16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</row>
    <row r="77" spans="1:16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</row>
    <row r="78" spans="1:16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</row>
    <row r="81" spans="2:2">
      <c r="B81" s="54"/>
    </row>
    <row r="82" spans="2:2">
      <c r="B82" s="54"/>
    </row>
    <row r="83" spans="2:2">
      <c r="B83" s="54"/>
    </row>
  </sheetData>
  <mergeCells count="17">
    <mergeCell ref="A27:F27"/>
    <mergeCell ref="A28:E28"/>
    <mergeCell ref="A29:F29"/>
    <mergeCell ref="A30:F30"/>
    <mergeCell ref="A31:F31"/>
    <mergeCell ref="A26:F26"/>
    <mergeCell ref="A1:E4"/>
    <mergeCell ref="F1:G1"/>
    <mergeCell ref="F2:G2"/>
    <mergeCell ref="F3:G3"/>
    <mergeCell ref="F4:G4"/>
    <mergeCell ref="A5:G5"/>
    <mergeCell ref="B6:G6"/>
    <mergeCell ref="A16:F16"/>
    <mergeCell ref="A17:F17"/>
    <mergeCell ref="B18:G18"/>
    <mergeCell ref="B20:F20"/>
  </mergeCells>
  <printOptions horizontalCentered="1"/>
  <pageMargins left="0.39370078740157483" right="0.39370078740157483" top="0.39370078740157483" bottom="0.39370078740157483" header="0" footer="0"/>
  <pageSetup paperSize="14" scale="78" orientation="portrait" r:id="rId1"/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8F03A-A8E7-4CD1-8826-E6873B1081D8}">
  <dimension ref="A1:N83"/>
  <sheetViews>
    <sheetView tabSelected="1" workbookViewId="0">
      <selection activeCell="J24" sqref="J24"/>
    </sheetView>
  </sheetViews>
  <sheetFormatPr defaultColWidth="9.140625" defaultRowHeight="15"/>
  <cols>
    <col min="1" max="1" width="8.28515625" style="1" customWidth="1"/>
    <col min="2" max="2" width="35.28515625" style="1" customWidth="1"/>
    <col min="3" max="3" width="11.28515625" style="1" customWidth="1"/>
    <col min="4" max="4" width="10.140625" style="1" customWidth="1"/>
    <col min="5" max="5" width="13.42578125" style="1" customWidth="1"/>
    <col min="6" max="6" width="19.42578125" style="1" customWidth="1"/>
    <col min="7" max="7" width="21.85546875" style="1" customWidth="1"/>
    <col min="8" max="8" width="3.28515625" style="1" customWidth="1"/>
    <col min="9" max="9" width="9.140625" style="1"/>
    <col min="10" max="10" width="17.140625" style="24" customWidth="1"/>
    <col min="11" max="11" width="15.7109375" style="1" customWidth="1"/>
    <col min="12" max="16384" width="9.140625" style="1"/>
  </cols>
  <sheetData>
    <row r="1" spans="1:7" ht="18.75" customHeight="1">
      <c r="A1" s="56" t="s">
        <v>0</v>
      </c>
      <c r="B1" s="56"/>
      <c r="C1" s="56"/>
      <c r="D1" s="56"/>
      <c r="E1" s="56"/>
      <c r="F1" s="58" t="s">
        <v>1</v>
      </c>
      <c r="G1" s="58"/>
    </row>
    <row r="2" spans="1:7" ht="18.75" customHeight="1">
      <c r="A2" s="56" t="s">
        <v>0</v>
      </c>
      <c r="B2" s="57"/>
      <c r="C2" s="57"/>
      <c r="D2" s="57"/>
      <c r="E2" s="57"/>
      <c r="F2" s="58" t="s">
        <v>2</v>
      </c>
      <c r="G2" s="58"/>
    </row>
    <row r="3" spans="1:7" ht="18.75" customHeight="1">
      <c r="A3" s="56" t="s">
        <v>0</v>
      </c>
      <c r="B3" s="57"/>
      <c r="C3" s="57"/>
      <c r="D3" s="57"/>
      <c r="E3" s="57"/>
      <c r="F3" s="58" t="s">
        <v>3</v>
      </c>
      <c r="G3" s="58"/>
    </row>
    <row r="4" spans="1:7" ht="18.75" customHeight="1">
      <c r="A4" s="56" t="s">
        <v>0</v>
      </c>
      <c r="B4" s="57"/>
      <c r="C4" s="57"/>
      <c r="D4" s="57"/>
      <c r="E4" s="57"/>
      <c r="F4" s="58" t="s">
        <v>4</v>
      </c>
      <c r="G4" s="58"/>
    </row>
    <row r="5" spans="1:7" ht="68.25" customHeight="1">
      <c r="A5" s="59" t="s">
        <v>5</v>
      </c>
      <c r="B5" s="59"/>
      <c r="C5" s="59"/>
      <c r="D5" s="59"/>
      <c r="E5" s="59"/>
      <c r="F5" s="59"/>
      <c r="G5" s="59"/>
    </row>
    <row r="6" spans="1:7" ht="14.1" customHeight="1">
      <c r="A6" s="2">
        <v>1</v>
      </c>
      <c r="B6" s="60" t="s">
        <v>6</v>
      </c>
      <c r="C6" s="60"/>
      <c r="D6" s="60"/>
      <c r="E6" s="60"/>
      <c r="F6" s="60"/>
      <c r="G6" s="60"/>
    </row>
    <row r="7" spans="1:7" ht="16.149999999999999" customHeight="1">
      <c r="A7" s="3" t="s">
        <v>7</v>
      </c>
      <c r="B7" s="4" t="s">
        <v>8</v>
      </c>
      <c r="C7" s="4" t="s">
        <v>9</v>
      </c>
      <c r="D7" s="4" t="s">
        <v>10</v>
      </c>
      <c r="E7" s="4" t="s">
        <v>11</v>
      </c>
      <c r="F7" s="4" t="s">
        <v>12</v>
      </c>
      <c r="G7" s="5" t="s">
        <v>13</v>
      </c>
    </row>
    <row r="8" spans="1:7" ht="16.5" customHeight="1">
      <c r="A8" s="6" t="s">
        <v>14</v>
      </c>
      <c r="B8" s="7" t="s">
        <v>15</v>
      </c>
      <c r="C8" s="8"/>
      <c r="D8" s="8"/>
      <c r="E8" s="8"/>
      <c r="F8" s="8"/>
      <c r="G8" s="9"/>
    </row>
    <row r="9" spans="1:7" ht="16.5" customHeight="1">
      <c r="A9" s="10" t="s">
        <v>16</v>
      </c>
      <c r="B9" s="10" t="s">
        <v>17</v>
      </c>
      <c r="C9" s="11">
        <v>1</v>
      </c>
      <c r="D9" s="11" t="s">
        <v>18</v>
      </c>
      <c r="E9" s="11">
        <v>5</v>
      </c>
      <c r="F9" s="12"/>
      <c r="G9" s="12"/>
    </row>
    <row r="10" spans="1:7" ht="16.5" customHeight="1">
      <c r="A10" s="13" t="s">
        <v>19</v>
      </c>
      <c r="B10" s="13" t="s">
        <v>20</v>
      </c>
      <c r="C10" s="14">
        <v>1</v>
      </c>
      <c r="D10" s="14" t="s">
        <v>18</v>
      </c>
      <c r="E10" s="14">
        <v>5</v>
      </c>
      <c r="F10" s="15"/>
      <c r="G10" s="12"/>
    </row>
    <row r="11" spans="1:7" ht="16.5" customHeight="1">
      <c r="A11" s="13" t="s">
        <v>21</v>
      </c>
      <c r="B11" s="13" t="s">
        <v>22</v>
      </c>
      <c r="C11" s="14">
        <v>3</v>
      </c>
      <c r="D11" s="14" t="s">
        <v>18</v>
      </c>
      <c r="E11" s="14">
        <v>5</v>
      </c>
      <c r="F11" s="15"/>
      <c r="G11" s="12"/>
    </row>
    <row r="12" spans="1:7" ht="16.5" customHeight="1">
      <c r="A12" s="13" t="s">
        <v>23</v>
      </c>
      <c r="B12" s="13" t="s">
        <v>24</v>
      </c>
      <c r="C12" s="14">
        <v>1</v>
      </c>
      <c r="D12" s="16">
        <v>1</v>
      </c>
      <c r="E12" s="14">
        <v>5</v>
      </c>
      <c r="F12" s="15"/>
      <c r="G12" s="12"/>
    </row>
    <row r="13" spans="1:7" ht="16.5" customHeight="1">
      <c r="A13" s="13" t="s">
        <v>25</v>
      </c>
      <c r="B13" s="13" t="s">
        <v>26</v>
      </c>
      <c r="C13" s="14">
        <v>1</v>
      </c>
      <c r="D13" s="16">
        <v>1</v>
      </c>
      <c r="E13" s="14">
        <v>5</v>
      </c>
      <c r="F13" s="15"/>
      <c r="G13" s="12"/>
    </row>
    <row r="14" spans="1:7" ht="16.5" customHeight="1">
      <c r="A14" s="13"/>
      <c r="B14" s="13"/>
      <c r="C14" s="14"/>
      <c r="D14" s="14"/>
      <c r="E14" s="14"/>
      <c r="F14" s="15"/>
      <c r="G14" s="12"/>
    </row>
    <row r="15" spans="1:7" ht="15" customHeight="1">
      <c r="A15" s="17"/>
      <c r="B15" s="18"/>
      <c r="C15" s="19"/>
      <c r="D15" s="19"/>
      <c r="E15" s="19"/>
      <c r="F15" s="20" t="s">
        <v>27</v>
      </c>
      <c r="G15" s="21"/>
    </row>
    <row r="16" spans="1:7" ht="15" customHeight="1">
      <c r="A16" s="55" t="s">
        <v>28</v>
      </c>
      <c r="B16" s="55"/>
      <c r="C16" s="55"/>
      <c r="D16" s="55"/>
      <c r="E16" s="55"/>
      <c r="F16" s="55"/>
      <c r="G16" s="22"/>
    </row>
    <row r="17" spans="1:10" ht="15" customHeight="1">
      <c r="A17" s="61" t="s">
        <v>29</v>
      </c>
      <c r="B17" s="61"/>
      <c r="C17" s="61"/>
      <c r="D17" s="61"/>
      <c r="E17" s="61"/>
      <c r="F17" s="61"/>
      <c r="G17" s="23"/>
    </row>
    <row r="18" spans="1:10" ht="12.95" customHeight="1">
      <c r="A18" s="25">
        <v>2</v>
      </c>
      <c r="B18" s="62" t="s">
        <v>30</v>
      </c>
      <c r="C18" s="62"/>
      <c r="D18" s="62"/>
      <c r="E18" s="62"/>
      <c r="F18" s="62"/>
      <c r="G18" s="62"/>
    </row>
    <row r="19" spans="1:10" ht="31.5">
      <c r="A19" s="26" t="s">
        <v>7</v>
      </c>
      <c r="B19" s="27" t="s">
        <v>8</v>
      </c>
      <c r="C19" s="27" t="s">
        <v>31</v>
      </c>
      <c r="D19" s="28" t="s">
        <v>9</v>
      </c>
      <c r="E19" s="29" t="s">
        <v>11</v>
      </c>
      <c r="F19" s="28" t="s">
        <v>32</v>
      </c>
      <c r="G19" s="30" t="s">
        <v>13</v>
      </c>
    </row>
    <row r="20" spans="1:10" ht="23.25" customHeight="1">
      <c r="A20" s="31" t="s">
        <v>33</v>
      </c>
      <c r="B20" s="63" t="s">
        <v>34</v>
      </c>
      <c r="C20" s="63"/>
      <c r="D20" s="63"/>
      <c r="E20" s="63"/>
      <c r="F20" s="63"/>
      <c r="G20" s="32"/>
    </row>
    <row r="21" spans="1:10" s="36" customFormat="1" ht="23.25" customHeight="1">
      <c r="A21" s="33" t="s">
        <v>35</v>
      </c>
      <c r="B21" s="33" t="s">
        <v>36</v>
      </c>
      <c r="C21" s="34" t="s">
        <v>37</v>
      </c>
      <c r="D21" s="34">
        <v>1</v>
      </c>
      <c r="E21" s="34">
        <v>5</v>
      </c>
      <c r="F21" s="35"/>
      <c r="G21" s="35"/>
      <c r="J21" s="37"/>
    </row>
    <row r="22" spans="1:10" s="36" customFormat="1" ht="61.5" customHeight="1">
      <c r="A22" s="33" t="s">
        <v>38</v>
      </c>
      <c r="B22" s="38" t="s">
        <v>39</v>
      </c>
      <c r="C22" s="34" t="s">
        <v>37</v>
      </c>
      <c r="D22" s="34">
        <v>1</v>
      </c>
      <c r="E22" s="34">
        <v>5</v>
      </c>
      <c r="F22" s="35"/>
      <c r="G22" s="35"/>
      <c r="J22" s="37"/>
    </row>
    <row r="23" spans="1:10" s="36" customFormat="1" ht="33" customHeight="1">
      <c r="A23" s="39" t="s">
        <v>40</v>
      </c>
      <c r="B23" s="40" t="s">
        <v>41</v>
      </c>
      <c r="C23" s="41"/>
      <c r="D23" s="41"/>
      <c r="E23" s="41"/>
      <c r="F23" s="42"/>
      <c r="G23" s="43"/>
      <c r="J23" s="37"/>
    </row>
    <row r="24" spans="1:10" s="36" customFormat="1" ht="61.5" customHeight="1">
      <c r="A24" s="39"/>
      <c r="B24" s="40" t="s">
        <v>42</v>
      </c>
      <c r="C24" s="41" t="s">
        <v>37</v>
      </c>
      <c r="D24" s="44">
        <v>1</v>
      </c>
      <c r="E24" s="44">
        <v>5</v>
      </c>
      <c r="F24" s="42"/>
      <c r="G24" s="43"/>
      <c r="J24" s="37"/>
    </row>
    <row r="25" spans="1:10" s="36" customFormat="1" ht="46.5" customHeight="1">
      <c r="A25" s="33"/>
      <c r="B25" s="38" t="s">
        <v>43</v>
      </c>
      <c r="C25" s="34" t="s">
        <v>37</v>
      </c>
      <c r="D25" s="34">
        <v>3</v>
      </c>
      <c r="E25" s="34">
        <v>5</v>
      </c>
      <c r="F25" s="35"/>
      <c r="G25" s="35"/>
      <c r="J25" s="37"/>
    </row>
    <row r="26" spans="1:10" ht="17.25" customHeight="1">
      <c r="A26" s="55" t="s">
        <v>44</v>
      </c>
      <c r="B26" s="55"/>
      <c r="C26" s="55"/>
      <c r="D26" s="55"/>
      <c r="E26" s="55"/>
      <c r="F26" s="55"/>
      <c r="G26" s="45"/>
    </row>
    <row r="27" spans="1:10" ht="17.25" customHeight="1">
      <c r="A27" s="64" t="s">
        <v>45</v>
      </c>
      <c r="B27" s="64"/>
      <c r="C27" s="64"/>
      <c r="D27" s="64"/>
      <c r="E27" s="64"/>
      <c r="F27" s="64"/>
      <c r="G27" s="46"/>
    </row>
    <row r="28" spans="1:10" ht="17.25" customHeight="1">
      <c r="A28" s="55" t="s">
        <v>46</v>
      </c>
      <c r="B28" s="55"/>
      <c r="C28" s="55"/>
      <c r="D28" s="55"/>
      <c r="E28" s="55"/>
      <c r="F28" s="22"/>
      <c r="G28" s="45"/>
    </row>
    <row r="29" spans="1:10" ht="17.25" customHeight="1">
      <c r="A29" s="65" t="s">
        <v>47</v>
      </c>
      <c r="B29" s="65"/>
      <c r="C29" s="65"/>
      <c r="D29" s="65"/>
      <c r="E29" s="65"/>
      <c r="F29" s="65"/>
      <c r="G29" s="46"/>
    </row>
    <row r="30" spans="1:10" ht="17.25" customHeight="1">
      <c r="A30" s="55" t="s">
        <v>50</v>
      </c>
      <c r="B30" s="55"/>
      <c r="C30" s="55"/>
      <c r="D30" s="55"/>
      <c r="E30" s="55"/>
      <c r="F30" s="55"/>
      <c r="G30" s="45"/>
    </row>
    <row r="31" spans="1:10" ht="17.25" customHeight="1">
      <c r="A31" s="66" t="s">
        <v>49</v>
      </c>
      <c r="B31" s="66"/>
      <c r="C31" s="66"/>
      <c r="D31" s="66"/>
      <c r="E31" s="66"/>
      <c r="F31" s="66"/>
      <c r="G31" s="46"/>
    </row>
    <row r="32" spans="1:10" ht="54.75" customHeight="1">
      <c r="A32" s="47"/>
      <c r="B32" s="47"/>
      <c r="C32" s="47"/>
      <c r="D32" s="47"/>
      <c r="E32" s="47"/>
      <c r="F32" s="47"/>
      <c r="G32" s="48"/>
    </row>
    <row r="33" spans="1:14" s="52" customFormat="1" ht="6.4" customHeight="1">
      <c r="A33" s="49"/>
      <c r="B33" s="49"/>
      <c r="C33" s="49"/>
      <c r="D33" s="50"/>
      <c r="E33" s="50"/>
      <c r="F33" s="50"/>
      <c r="G33" s="51"/>
      <c r="J33" s="24"/>
    </row>
    <row r="34" spans="1:14" s="36" customFormat="1" ht="18.7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s="36" customFormat="1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s="36" customFormat="1" ht="18.7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s="36" customFormat="1" ht="30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s="36" customFormat="1" ht="18.7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s="36" customFormat="1" ht="18.75" customHeight="1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s="36" customFormat="1" ht="18.75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s="36" customFormat="1" ht="18.75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s="36" customFormat="1" ht="18.7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1:14" s="36" customFormat="1" ht="18.75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 s="36" customFormat="1" ht="18.75" customHeight="1">
      <c r="A44"/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 s="36" customFormat="1" ht="18.75" customHeight="1">
      <c r="A45"/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 s="36" customFormat="1" ht="18.75" customHeight="1">
      <c r="A46"/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 s="36" customFormat="1" ht="18.75" customHeight="1">
      <c r="A47"/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s="36" customFormat="1" ht="18.75" customHeight="1">
      <c r="A48"/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1:14" s="36" customFormat="1" ht="18.75" customHeight="1">
      <c r="A49"/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 s="36" customFormat="1" ht="18.75" customHeight="1">
      <c r="A50"/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 s="36" customFormat="1" ht="18.75" customHeight="1">
      <c r="A51"/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 s="36" customFormat="1" ht="18.75" customHeight="1">
      <c r="A52"/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s="36" customFormat="1" ht="60" customHeight="1">
      <c r="A53"/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1:14" s="36" customFormat="1" ht="18.75" customHeight="1">
      <c r="A54"/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 s="36" customFormat="1" ht="18.75" customHeight="1">
      <c r="A55"/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1:14" s="36" customFormat="1" ht="18.75" customHeight="1">
      <c r="A56"/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1:14" s="36" customFormat="1" ht="18.75" customHeight="1">
      <c r="A57"/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1:14" s="36" customFormat="1" ht="18.75" customHeight="1">
      <c r="A58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4" s="36" customFormat="1" ht="18.75" customHeight="1">
      <c r="A59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 s="36" customFormat="1" ht="18.75" customHeight="1">
      <c r="A60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4" ht="9.75" customHeight="1">
      <c r="A6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 ht="9.75" customHeight="1">
      <c r="A62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4" s="36" customFormat="1" ht="69.75" customHeight="1">
      <c r="A63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4" s="53" customFormat="1" ht="99" customHeight="1">
      <c r="A64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s="36" customFormat="1">
      <c r="A65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s="36" customFormat="1">
      <c r="A66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s="36" customFormat="1">
      <c r="A67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s="36" customFormat="1">
      <c r="A68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s="36" customFormat="1">
      <c r="A69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s="36" customFormat="1">
      <c r="A70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s="36" customFormat="1">
      <c r="A7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s="36" customFormat="1">
      <c r="A72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s="36" customFormat="1">
      <c r="A73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s="36" customFormat="1" ht="31.5" customHeight="1">
      <c r="A74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>
      <c r="A75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>
      <c r="A76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>
      <c r="A77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>
      <c r="A78"/>
      <c r="B78"/>
      <c r="C78"/>
      <c r="D78"/>
      <c r="E78"/>
      <c r="F78"/>
      <c r="G78"/>
      <c r="H78"/>
      <c r="I78"/>
      <c r="J78"/>
      <c r="K78"/>
      <c r="L78"/>
      <c r="M78"/>
      <c r="N78"/>
    </row>
    <row r="81" spans="2:2">
      <c r="B81" s="54"/>
    </row>
    <row r="82" spans="2:2">
      <c r="B82" s="54"/>
    </row>
    <row r="83" spans="2:2">
      <c r="B83" s="54"/>
    </row>
  </sheetData>
  <mergeCells count="17">
    <mergeCell ref="A27:F27"/>
    <mergeCell ref="A28:E28"/>
    <mergeCell ref="A29:F29"/>
    <mergeCell ref="A30:F30"/>
    <mergeCell ref="A31:F31"/>
    <mergeCell ref="A26:F26"/>
    <mergeCell ref="A1:E4"/>
    <mergeCell ref="F1:G1"/>
    <mergeCell ref="F2:G2"/>
    <mergeCell ref="F3:G3"/>
    <mergeCell ref="F4:G4"/>
    <mergeCell ref="A5:G5"/>
    <mergeCell ref="B6:G6"/>
    <mergeCell ref="A16:F16"/>
    <mergeCell ref="A17:F17"/>
    <mergeCell ref="B18:G18"/>
    <mergeCell ref="B20:F20"/>
  </mergeCells>
  <printOptions horizontalCentered="1"/>
  <pageMargins left="0.39370078740157483" right="0.39370078740157483" top="0.39370078740157483" bottom="0.39370078740157483" header="0" footer="0"/>
  <pageSetup paperSize="14" scale="78" orientation="portrait" r:id="rId1"/>
  <rowBreaks count="1" manualBreakCount="1">
    <brk id="3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3237708f-d448-493e-b33b-a8fd526a99fa" xsi:nil="true"/>
    <lcf76f155ced4ddcb4097134ff3c332f xmlns="3237708f-d448-493e-b33b-a8fd526a99fa">
      <Terms xmlns="http://schemas.microsoft.com/office/infopath/2007/PartnerControls"/>
    </lcf76f155ced4ddcb4097134ff3c332f>
    <TaxCatchAll xmlns="6531c6fd-1360-4f8e-94af-768214a3204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806A525909C2F4696805F2EAD81F25A" ma:contentTypeVersion="17" ma:contentTypeDescription="Crear nuevo documento." ma:contentTypeScope="" ma:versionID="589cc86ee23c642612f068c6bf1fb98b">
  <xsd:schema xmlns:xsd="http://www.w3.org/2001/XMLSchema" xmlns:xs="http://www.w3.org/2001/XMLSchema" xmlns:p="http://schemas.microsoft.com/office/2006/metadata/properties" xmlns:ns2="3237708f-d448-493e-b33b-a8fd526a99fa" xmlns:ns3="6531c6fd-1360-4f8e-94af-768214a32040" targetNamespace="http://schemas.microsoft.com/office/2006/metadata/properties" ma:root="true" ma:fieldsID="1f96410a56ff9174db34a18f42dcf309" ns2:_="" ns3:_="">
    <xsd:import namespace="3237708f-d448-493e-b33b-a8fd526a99fa"/>
    <xsd:import namespace="6531c6fd-1360-4f8e-94af-768214a320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37708f-d448-493e-b33b-a8fd526a99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8c46d6fa-4fe9-4e86-a1e8-66d0902ce34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31c6fd-1360-4f8e-94af-768214a3204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b30bf52c-9c16-401a-837b-606af8a1839b}" ma:internalName="TaxCatchAll" ma:showField="CatchAllData" ma:web="6531c6fd-1360-4f8e-94af-768214a320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395625-6E5C-4A9D-80F5-B012839B9C30}"/>
</file>

<file path=customXml/itemProps2.xml><?xml version="1.0" encoding="utf-8"?>
<ds:datastoreItem xmlns:ds="http://schemas.openxmlformats.org/officeDocument/2006/customXml" ds:itemID="{8CE84A94-87F7-4C96-9B7E-62AA6E208858}"/>
</file>

<file path=customXml/itemProps3.xml><?xml version="1.0" encoding="utf-8"?>
<ds:datastoreItem xmlns:ds="http://schemas.openxmlformats.org/officeDocument/2006/customXml" ds:itemID="{17574109-2CD1-499E-BB73-050AF0CC1B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Julieth</dc:creator>
  <cp:keywords/>
  <dc:description/>
  <cp:lastModifiedBy>Leidy Johanna Eljach Montes</cp:lastModifiedBy>
  <cp:revision/>
  <dcterms:created xsi:type="dcterms:W3CDTF">2022-11-14T21:50:53Z</dcterms:created>
  <dcterms:modified xsi:type="dcterms:W3CDTF">2022-12-12T22:53:34Z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0x0101007806A525909C2F4696805F2EAD81F25A</vt:lpwstr>
  </property>
  <property fmtid="{D5CDD505-2E9C-101B-9397-08002B2CF9AE}" pid="3" name="MediaServiceImageTags">
    <vt:lpwstr/>
  </property>
</Properties>
</file>