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3820"/>
  <mc:AlternateContent xmlns:mc="http://schemas.openxmlformats.org/markup-compatibility/2006">
    <mc:Choice Requires="x15">
      <x15ac:absPath xmlns:x15ac="http://schemas.microsoft.com/office/spreadsheetml/2010/11/ac" url="F:\ASESORIAS  2022\infotep\CONTRATACION OCTUBRE\Seleccion abreviada 014 -2022\2. etapa precontractual\"/>
    </mc:Choice>
  </mc:AlternateContent>
  <xr:revisionPtr revIDLastSave="0" documentId="8_{357DC9BB-E744-4936-8066-C6805A10C1C8}" xr6:coauthVersionLast="47" xr6:coauthVersionMax="47" xr10:uidLastSave="{00000000-0000-0000-0000-000000000000}"/>
  <bookViews>
    <workbookView xWindow="-120" yWindow="-120" windowWidth="29040" windowHeight="15840" tabRatio="904" xr2:uid="{00000000-000D-0000-FFFF-FFFF00000000}"/>
  </bookViews>
  <sheets>
    <sheet name="PRESUPUESTO" sheetId="3" r:id="rId1"/>
    <sheet name="1.1" sheetId="4" r:id="rId2"/>
    <sheet name="1.2" sheetId="6" r:id="rId3"/>
    <sheet name="1.3" sheetId="7" r:id="rId4"/>
    <sheet name="2.1" sheetId="8" r:id="rId5"/>
    <sheet name="2.2" sheetId="9" r:id="rId6"/>
    <sheet name="2.3" sheetId="51" r:id="rId7"/>
    <sheet name="3.1" sheetId="10" r:id="rId8"/>
    <sheet name="3.2" sheetId="53" r:id="rId9"/>
    <sheet name="4.1" sheetId="57" r:id="rId10"/>
    <sheet name="4.2" sheetId="58" r:id="rId11"/>
    <sheet name="5.1" sheetId="15" r:id="rId12"/>
    <sheet name="6.1" sheetId="21" r:id="rId13"/>
    <sheet name="7.1" sheetId="27" r:id="rId14"/>
    <sheet name="8.1" sheetId="75" r:id="rId15"/>
    <sheet name="9.1" sheetId="87" r:id="rId16"/>
    <sheet name="9.2" sheetId="88" r:id="rId17"/>
    <sheet name="10.1" sheetId="64" r:id="rId18"/>
    <sheet name="10.2" sheetId="65" r:id="rId19"/>
    <sheet name="10.3" sheetId="66" r:id="rId20"/>
    <sheet name="11.1" sheetId="67" r:id="rId21"/>
    <sheet name="11.2" sheetId="68" r:id="rId22"/>
    <sheet name="12.1" sheetId="69" r:id="rId23"/>
    <sheet name="12.2" sheetId="70" r:id="rId24"/>
    <sheet name="13.1" sheetId="71" r:id="rId25"/>
    <sheet name="14.1" sheetId="72" r:id="rId26"/>
    <sheet name="15.1" sheetId="73" r:id="rId27"/>
    <sheet name="16.1" sheetId="76" r:id="rId28"/>
    <sheet name="16.2" sheetId="77" r:id="rId29"/>
    <sheet name="17.1" sheetId="78" r:id="rId30"/>
    <sheet name="18.1" sheetId="79" r:id="rId31"/>
    <sheet name="19.1" sheetId="80" r:id="rId32"/>
    <sheet name="20.1" sheetId="81" r:id="rId33"/>
    <sheet name="20.2" sheetId="82" r:id="rId34"/>
    <sheet name="21.1" sheetId="83" r:id="rId35"/>
    <sheet name="21.2" sheetId="84" r:id="rId36"/>
    <sheet name="21.3" sheetId="85" r:id="rId37"/>
    <sheet name="22.1" sheetId="86" r:id="rId38"/>
    <sheet name="23.1" sheetId="89" r:id="rId3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1" i="3" l="1"/>
  <c r="H3" i="89"/>
  <c r="B2" i="89"/>
  <c r="B1" i="89"/>
  <c r="H33" i="89"/>
  <c r="H34" i="89" s="1"/>
  <c r="H29" i="89"/>
  <c r="H30" i="89" s="1"/>
  <c r="H25" i="89"/>
  <c r="H24" i="89"/>
  <c r="H23" i="89"/>
  <c r="H22" i="89"/>
  <c r="H21" i="89"/>
  <c r="H20" i="89"/>
  <c r="H19" i="89"/>
  <c r="H15" i="89"/>
  <c r="H16" i="89" s="1"/>
  <c r="H28" i="88"/>
  <c r="H29" i="88" s="1"/>
  <c r="H24" i="88"/>
  <c r="H25" i="88" s="1"/>
  <c r="H20" i="88"/>
  <c r="H19" i="88"/>
  <c r="H15" i="88"/>
  <c r="H16" i="88" s="1"/>
  <c r="H3" i="88"/>
  <c r="B2" i="88"/>
  <c r="B1" i="88"/>
  <c r="H28" i="87"/>
  <c r="H29" i="87" s="1"/>
  <c r="H24" i="87"/>
  <c r="H25" i="87" s="1"/>
  <c r="H20" i="87"/>
  <c r="H19" i="87"/>
  <c r="H15" i="87"/>
  <c r="H16" i="87" s="1"/>
  <c r="H3" i="87"/>
  <c r="B2" i="87"/>
  <c r="B1" i="87"/>
  <c r="H15" i="70"/>
  <c r="H16" i="70" s="1"/>
  <c r="H19" i="70"/>
  <c r="H20" i="70"/>
  <c r="H21" i="70"/>
  <c r="H25" i="70"/>
  <c r="H26" i="70"/>
  <c r="H29" i="70"/>
  <c r="H30" i="70"/>
  <c r="H3" i="85"/>
  <c r="H3" i="84"/>
  <c r="H3" i="83"/>
  <c r="H3" i="82"/>
  <c r="H3" i="81"/>
  <c r="B2" i="85"/>
  <c r="B1" i="85"/>
  <c r="B2" i="84"/>
  <c r="B1" i="84"/>
  <c r="B2" i="83"/>
  <c r="B1" i="83"/>
  <c r="B2" i="81"/>
  <c r="B1" i="81"/>
  <c r="B2" i="82"/>
  <c r="B1" i="82"/>
  <c r="B1" i="8"/>
  <c r="H23" i="86"/>
  <c r="H31" i="86"/>
  <c r="H32" i="86" s="1"/>
  <c r="H27" i="86"/>
  <c r="H28" i="86" s="1"/>
  <c r="H22" i="86"/>
  <c r="H21" i="86"/>
  <c r="H20" i="86"/>
  <c r="H19" i="86"/>
  <c r="H15" i="86"/>
  <c r="H16" i="86" s="1"/>
  <c r="H3" i="86"/>
  <c r="B2" i="86"/>
  <c r="B1" i="86"/>
  <c r="H28" i="85"/>
  <c r="H29" i="85" s="1"/>
  <c r="H24" i="85"/>
  <c r="H25" i="85" s="1"/>
  <c r="H20" i="85"/>
  <c r="H19" i="85"/>
  <c r="H15" i="85"/>
  <c r="H16" i="85" s="1"/>
  <c r="H29" i="84"/>
  <c r="H30" i="84" s="1"/>
  <c r="H25" i="84"/>
  <c r="H26" i="84" s="1"/>
  <c r="H21" i="84"/>
  <c r="H20" i="84"/>
  <c r="H19" i="84"/>
  <c r="H22" i="84" s="1"/>
  <c r="H15" i="84"/>
  <c r="H16" i="84" s="1"/>
  <c r="H29" i="83"/>
  <c r="H30" i="83" s="1"/>
  <c r="H25" i="83"/>
  <c r="H26" i="83" s="1"/>
  <c r="H21" i="83"/>
  <c r="H20" i="83"/>
  <c r="H19" i="83"/>
  <c r="H22" i="83" s="1"/>
  <c r="H15" i="83"/>
  <c r="H16" i="83" s="1"/>
  <c r="H27" i="82"/>
  <c r="H28" i="82" s="1"/>
  <c r="H23" i="82"/>
  <c r="H24" i="82" s="1"/>
  <c r="H19" i="82"/>
  <c r="H20" i="82" s="1"/>
  <c r="H15" i="82"/>
  <c r="H16" i="82" s="1"/>
  <c r="H30" i="82" s="1"/>
  <c r="E76" i="3" s="1"/>
  <c r="F76" i="3" s="1"/>
  <c r="H27" i="81"/>
  <c r="H28" i="81" s="1"/>
  <c r="H24" i="81"/>
  <c r="H23" i="81"/>
  <c r="H19" i="81"/>
  <c r="H20" i="81" s="1"/>
  <c r="H15" i="81"/>
  <c r="H16" i="81" s="1"/>
  <c r="H30" i="80"/>
  <c r="H31" i="80" s="1"/>
  <c r="H26" i="80"/>
  <c r="H27" i="80" s="1"/>
  <c r="H22" i="80"/>
  <c r="H21" i="80"/>
  <c r="H20" i="80"/>
  <c r="H23" i="80" s="1"/>
  <c r="H16" i="80"/>
  <c r="H17" i="80" s="1"/>
  <c r="H3" i="80"/>
  <c r="B2" i="80"/>
  <c r="B1" i="80"/>
  <c r="H31" i="79"/>
  <c r="H30" i="79"/>
  <c r="H26" i="79"/>
  <c r="H27" i="79" s="1"/>
  <c r="H22" i="79"/>
  <c r="H21" i="79"/>
  <c r="H23" i="79" s="1"/>
  <c r="H20" i="79"/>
  <c r="H17" i="79"/>
  <c r="H16" i="79"/>
  <c r="H3" i="79"/>
  <c r="B2" i="79"/>
  <c r="B1" i="79"/>
  <c r="H29" i="78"/>
  <c r="H28" i="78"/>
  <c r="H25" i="78"/>
  <c r="H24" i="78"/>
  <c r="H20" i="78"/>
  <c r="H19" i="78"/>
  <c r="H21" i="78" s="1"/>
  <c r="H15" i="78"/>
  <c r="H16" i="78" s="1"/>
  <c r="H3" i="78"/>
  <c r="B2" i="78"/>
  <c r="B1" i="78"/>
  <c r="H23" i="76"/>
  <c r="H30" i="77"/>
  <c r="H31" i="77" s="1"/>
  <c r="H27" i="77"/>
  <c r="H26" i="77"/>
  <c r="H22" i="77"/>
  <c r="H21" i="77"/>
  <c r="H20" i="77"/>
  <c r="H19" i="77"/>
  <c r="H15" i="77"/>
  <c r="H16" i="77" s="1"/>
  <c r="H3" i="77"/>
  <c r="B2" i="77"/>
  <c r="B1" i="77"/>
  <c r="H31" i="76"/>
  <c r="H32" i="76" s="1"/>
  <c r="H27" i="76"/>
  <c r="H28" i="76" s="1"/>
  <c r="H22" i="76"/>
  <c r="H21" i="76"/>
  <c r="H20" i="76"/>
  <c r="H19" i="76"/>
  <c r="H16" i="76"/>
  <c r="H15" i="76"/>
  <c r="H3" i="76"/>
  <c r="B2" i="76"/>
  <c r="B1" i="76"/>
  <c r="H22" i="75"/>
  <c r="H30" i="75"/>
  <c r="H31" i="75" s="1"/>
  <c r="H26" i="75"/>
  <c r="H27" i="75" s="1"/>
  <c r="H21" i="75"/>
  <c r="H20" i="75"/>
  <c r="H19" i="75"/>
  <c r="H15" i="75"/>
  <c r="H16" i="75" s="1"/>
  <c r="H3" i="75"/>
  <c r="B2" i="75"/>
  <c r="B1" i="75"/>
  <c r="H30" i="73"/>
  <c r="H31" i="73" s="1"/>
  <c r="H26" i="73"/>
  <c r="H27" i="73" s="1"/>
  <c r="H22" i="73"/>
  <c r="H21" i="73"/>
  <c r="H20" i="73"/>
  <c r="H17" i="73"/>
  <c r="H16" i="73"/>
  <c r="H3" i="73"/>
  <c r="B2" i="73"/>
  <c r="B1" i="73"/>
  <c r="H30" i="72"/>
  <c r="H31" i="72" s="1"/>
  <c r="H27" i="72"/>
  <c r="H26" i="72"/>
  <c r="H22" i="72"/>
  <c r="H21" i="72"/>
  <c r="H23" i="72" s="1"/>
  <c r="H20" i="72"/>
  <c r="H16" i="72"/>
  <c r="H17" i="72" s="1"/>
  <c r="H3" i="72"/>
  <c r="B2" i="72"/>
  <c r="B1" i="72"/>
  <c r="H28" i="71"/>
  <c r="H29" i="71" s="1"/>
  <c r="H24" i="71"/>
  <c r="H25" i="71" s="1"/>
  <c r="H20" i="71"/>
  <c r="H19" i="71"/>
  <c r="H21" i="71" s="1"/>
  <c r="H15" i="71"/>
  <c r="H16" i="71" s="1"/>
  <c r="H3" i="71"/>
  <c r="B2" i="71"/>
  <c r="B1" i="71"/>
  <c r="H3" i="70"/>
  <c r="B2" i="70"/>
  <c r="B1" i="70"/>
  <c r="H30" i="69"/>
  <c r="H31" i="69" s="1"/>
  <c r="H27" i="69"/>
  <c r="H26" i="69"/>
  <c r="H22" i="69"/>
  <c r="H21" i="69"/>
  <c r="H20" i="69"/>
  <c r="H19" i="69"/>
  <c r="H16" i="69"/>
  <c r="H15" i="69"/>
  <c r="H3" i="69"/>
  <c r="B2" i="69"/>
  <c r="B1" i="69"/>
  <c r="H29" i="68"/>
  <c r="H30" i="68" s="1"/>
  <c r="H25" i="68"/>
  <c r="H26" i="68" s="1"/>
  <c r="H21" i="68"/>
  <c r="H20" i="68"/>
  <c r="H19" i="68"/>
  <c r="H16" i="68"/>
  <c r="H15" i="68"/>
  <c r="H3" i="68"/>
  <c r="B2" i="68"/>
  <c r="B1" i="68"/>
  <c r="H30" i="67"/>
  <c r="H29" i="67"/>
  <c r="H26" i="67"/>
  <c r="H25" i="67"/>
  <c r="H21" i="67"/>
  <c r="H20" i="67"/>
  <c r="H19" i="67"/>
  <c r="H16" i="67"/>
  <c r="H15" i="67"/>
  <c r="H3" i="67"/>
  <c r="B2" i="67"/>
  <c r="B1" i="67"/>
  <c r="E41" i="3"/>
  <c r="F41" i="3" s="1"/>
  <c r="H27" i="66"/>
  <c r="H28" i="66" s="1"/>
  <c r="H24" i="66"/>
  <c r="H23" i="66"/>
  <c r="H19" i="66"/>
  <c r="H20" i="66" s="1"/>
  <c r="H16" i="66"/>
  <c r="H15" i="66"/>
  <c r="H3" i="66"/>
  <c r="B2" i="66"/>
  <c r="B1" i="66"/>
  <c r="H28" i="65"/>
  <c r="H29" i="65" s="1"/>
  <c r="H24" i="65"/>
  <c r="H25" i="65" s="1"/>
  <c r="H20" i="65"/>
  <c r="H21" i="65" s="1"/>
  <c r="H16" i="65"/>
  <c r="H17" i="65" s="1"/>
  <c r="H3" i="65"/>
  <c r="B2" i="65"/>
  <c r="B1" i="65"/>
  <c r="H29" i="64"/>
  <c r="H30" i="64" s="1"/>
  <c r="H26" i="64"/>
  <c r="H25" i="64"/>
  <c r="H21" i="64"/>
  <c r="H20" i="64"/>
  <c r="H22" i="64" s="1"/>
  <c r="H16" i="64"/>
  <c r="H17" i="64" s="1"/>
  <c r="H3" i="64"/>
  <c r="B2" i="64"/>
  <c r="B1" i="64"/>
  <c r="H30" i="27"/>
  <c r="H31" i="27" s="1"/>
  <c r="H26" i="27"/>
  <c r="H27" i="27" s="1"/>
  <c r="H22" i="27"/>
  <c r="H21" i="27"/>
  <c r="H20" i="27"/>
  <c r="H16" i="27"/>
  <c r="H17" i="27" s="1"/>
  <c r="H30" i="21"/>
  <c r="H31" i="21" s="1"/>
  <c r="H26" i="21"/>
  <c r="H27" i="21" s="1"/>
  <c r="H22" i="21"/>
  <c r="H21" i="21"/>
  <c r="H20" i="21"/>
  <c r="H16" i="21"/>
  <c r="H17" i="21" s="1"/>
  <c r="H28" i="15"/>
  <c r="H29" i="15" s="1"/>
  <c r="H24" i="15"/>
  <c r="H25" i="15" s="1"/>
  <c r="H20" i="15"/>
  <c r="H19" i="15"/>
  <c r="H15" i="15"/>
  <c r="H16" i="15" s="1"/>
  <c r="H22" i="58"/>
  <c r="H30" i="58"/>
  <c r="H31" i="58" s="1"/>
  <c r="H26" i="58"/>
  <c r="H27" i="58" s="1"/>
  <c r="H21" i="58"/>
  <c r="H20" i="58"/>
  <c r="H19" i="58"/>
  <c r="H15" i="58"/>
  <c r="H16" i="58" s="1"/>
  <c r="H3" i="58"/>
  <c r="H22" i="57"/>
  <c r="B2" i="58"/>
  <c r="B1" i="58"/>
  <c r="H26" i="89" l="1"/>
  <c r="H36" i="89" s="1"/>
  <c r="E88" i="3" s="1"/>
  <c r="F88" i="3" s="1"/>
  <c r="F89" i="3" s="1"/>
  <c r="H31" i="71"/>
  <c r="E52" i="3" s="1"/>
  <c r="F52" i="3" s="1"/>
  <c r="F53" i="3" s="1"/>
  <c r="H31" i="78"/>
  <c r="E66" i="3" s="1"/>
  <c r="F66" i="3" s="1"/>
  <c r="F67" i="3" s="1"/>
  <c r="H23" i="58"/>
  <c r="H23" i="73"/>
  <c r="H33" i="73" s="1"/>
  <c r="E58" i="3" s="1"/>
  <c r="F58" i="3" s="1"/>
  <c r="F59" i="3" s="1"/>
  <c r="H21" i="88"/>
  <c r="H31" i="88"/>
  <c r="E35" i="3" s="1"/>
  <c r="F35" i="3" s="1"/>
  <c r="H23" i="75"/>
  <c r="H21" i="87"/>
  <c r="H31" i="87" s="1"/>
  <c r="E34" i="3" s="1"/>
  <c r="F34" i="3" s="1"/>
  <c r="H32" i="64"/>
  <c r="E39" i="3" s="1"/>
  <c r="F39" i="3" s="1"/>
  <c r="H22" i="70"/>
  <c r="H32" i="70" s="1"/>
  <c r="E49" i="3" s="1"/>
  <c r="F49" i="3" s="1"/>
  <c r="H23" i="69"/>
  <c r="H33" i="69" s="1"/>
  <c r="E48" i="3" s="1"/>
  <c r="F48" i="3" s="1"/>
  <c r="H22" i="68"/>
  <c r="H32" i="68" s="1"/>
  <c r="E45" i="3" s="1"/>
  <c r="F45" i="3" s="1"/>
  <c r="H33" i="80"/>
  <c r="E72" i="3" s="1"/>
  <c r="F72" i="3" s="1"/>
  <c r="F73" i="3" s="1"/>
  <c r="H22" i="67"/>
  <c r="H32" i="67" s="1"/>
  <c r="E44" i="3" s="1"/>
  <c r="F44" i="3" s="1"/>
  <c r="H24" i="76"/>
  <c r="H34" i="76" s="1"/>
  <c r="E62" i="3" s="1"/>
  <c r="F62" i="3" s="1"/>
  <c r="H23" i="77"/>
  <c r="H33" i="77" s="1"/>
  <c r="E63" i="3" s="1"/>
  <c r="F63" i="3" s="1"/>
  <c r="H21" i="85"/>
  <c r="H31" i="85" s="1"/>
  <c r="E81" i="3" s="1"/>
  <c r="F81" i="3" s="1"/>
  <c r="H24" i="86"/>
  <c r="H34" i="86" s="1"/>
  <c r="E84" i="3" s="1"/>
  <c r="F84" i="3" s="1"/>
  <c r="F85" i="3" s="1"/>
  <c r="H32" i="83"/>
  <c r="E79" i="3" s="1"/>
  <c r="F79" i="3" s="1"/>
  <c r="H32" i="84"/>
  <c r="E80" i="3" s="1"/>
  <c r="F80" i="3" s="1"/>
  <c r="H30" i="81"/>
  <c r="E75" i="3" s="1"/>
  <c r="F75" i="3" s="1"/>
  <c r="F77" i="3" s="1"/>
  <c r="H33" i="79"/>
  <c r="E69" i="3" s="1"/>
  <c r="F69" i="3" s="1"/>
  <c r="F70" i="3" s="1"/>
  <c r="H33" i="75"/>
  <c r="E31" i="3" s="1"/>
  <c r="F31" i="3" s="1"/>
  <c r="F32" i="3" s="1"/>
  <c r="H33" i="72"/>
  <c r="E55" i="3" s="1"/>
  <c r="F55" i="3" s="1"/>
  <c r="F56" i="3" s="1"/>
  <c r="H31" i="65"/>
  <c r="E40" i="3" s="1"/>
  <c r="F40" i="3" s="1"/>
  <c r="F42" i="3" s="1"/>
  <c r="H30" i="66"/>
  <c r="H23" i="27"/>
  <c r="H33" i="27" s="1"/>
  <c r="E28" i="3" s="1"/>
  <c r="F28" i="3" s="1"/>
  <c r="H21" i="15"/>
  <c r="H31" i="15" s="1"/>
  <c r="E22" i="3" s="1"/>
  <c r="F22" i="3" s="1"/>
  <c r="H23" i="21"/>
  <c r="H33" i="21"/>
  <c r="E25" i="3" s="1"/>
  <c r="F25" i="3" s="1"/>
  <c r="H33" i="58"/>
  <c r="E19" i="3" s="1"/>
  <c r="F36" i="3" l="1"/>
  <c r="F64" i="3"/>
  <c r="F46" i="3"/>
  <c r="F50" i="3"/>
  <c r="F82" i="3"/>
  <c r="F19" i="3"/>
  <c r="H30" i="57"/>
  <c r="H31" i="57" s="1"/>
  <c r="H26" i="57"/>
  <c r="H27" i="57" s="1"/>
  <c r="H21" i="57"/>
  <c r="H20" i="57"/>
  <c r="H19" i="57"/>
  <c r="H15" i="57"/>
  <c r="H16" i="57" s="1"/>
  <c r="H23" i="57" l="1"/>
  <c r="H33" i="57" s="1"/>
  <c r="E18" i="3" s="1"/>
  <c r="F18" i="3" l="1"/>
  <c r="H30" i="53"/>
  <c r="H29" i="53"/>
  <c r="H25" i="53"/>
  <c r="H26" i="53" s="1"/>
  <c r="H21" i="53"/>
  <c r="H20" i="53"/>
  <c r="H19" i="53"/>
  <c r="H15" i="53"/>
  <c r="H16" i="53" s="1"/>
  <c r="H20" i="10"/>
  <c r="H21" i="8"/>
  <c r="H27" i="51"/>
  <c r="H28" i="51" s="1"/>
  <c r="H23" i="51"/>
  <c r="H24" i="51" s="1"/>
  <c r="H19" i="51"/>
  <c r="H20" i="51" s="1"/>
  <c r="H15" i="51"/>
  <c r="H16" i="51" s="1"/>
  <c r="H24" i="9"/>
  <c r="H22" i="53" l="1"/>
  <c r="H32" i="53" s="1"/>
  <c r="E15" i="3" s="1"/>
  <c r="F15" i="3" s="1"/>
  <c r="H30" i="51"/>
  <c r="E11" i="3" s="1"/>
  <c r="F11" i="3" s="1"/>
  <c r="H21" i="4" l="1"/>
  <c r="H24" i="7"/>
  <c r="H20" i="7" l="1"/>
  <c r="H20" i="6"/>
  <c r="H21" i="6"/>
  <c r="F23" i="3"/>
  <c r="F20" i="3" l="1"/>
  <c r="F29" i="3" l="1"/>
  <c r="H29" i="10" l="1"/>
  <c r="H30" i="10" s="1"/>
  <c r="H25" i="10"/>
  <c r="H26" i="10" s="1"/>
  <c r="H21" i="10"/>
  <c r="H19" i="10"/>
  <c r="H15" i="10"/>
  <c r="H28" i="9"/>
  <c r="H29" i="9" s="1"/>
  <c r="H25" i="9"/>
  <c r="H20" i="9"/>
  <c r="H16" i="9"/>
  <c r="H29" i="8"/>
  <c r="H30" i="8" s="1"/>
  <c r="H25" i="8"/>
  <c r="H26" i="8" s="1"/>
  <c r="H20" i="8"/>
  <c r="H16" i="8"/>
  <c r="H17" i="8" s="1"/>
  <c r="H28" i="7"/>
  <c r="H29" i="7" s="1"/>
  <c r="H25" i="7"/>
  <c r="H21" i="7"/>
  <c r="H16" i="7"/>
  <c r="H17" i="7" s="1"/>
  <c r="H29" i="6"/>
  <c r="H30" i="6" s="1"/>
  <c r="H25" i="6"/>
  <c r="H26" i="6" s="1"/>
  <c r="H22" i="6"/>
  <c r="H16" i="6"/>
  <c r="H17" i="6" s="1"/>
  <c r="H22" i="10" l="1"/>
  <c r="F26" i="3"/>
  <c r="H16" i="10"/>
  <c r="H21" i="9"/>
  <c r="H17" i="9"/>
  <c r="H22" i="8"/>
  <c r="H32" i="8" s="1"/>
  <c r="E9" i="3" s="1"/>
  <c r="F9" i="3" s="1"/>
  <c r="H31" i="7"/>
  <c r="E6" i="3" s="1"/>
  <c r="F6" i="3" s="1"/>
  <c r="H32" i="6"/>
  <c r="E5" i="3" s="1"/>
  <c r="F5" i="3" s="1"/>
  <c r="H29" i="4"/>
  <c r="H30" i="4" s="1"/>
  <c r="H25" i="4"/>
  <c r="H26" i="4" s="1"/>
  <c r="H20" i="4"/>
  <c r="H16" i="4"/>
  <c r="H17" i="4" s="1"/>
  <c r="H22" i="4" l="1"/>
  <c r="H32" i="4" s="1"/>
  <c r="E4" i="3" s="1"/>
  <c r="F4" i="3" s="1"/>
  <c r="F7" i="3" s="1"/>
  <c r="H31" i="9"/>
  <c r="H32" i="10"/>
  <c r="E14" i="3" l="1"/>
  <c r="F14" i="3" s="1"/>
  <c r="F16" i="3" s="1"/>
  <c r="E10" i="3"/>
  <c r="F10" i="3" s="1"/>
  <c r="F12" i="3" l="1"/>
  <c r="F95" i="3" l="1"/>
  <c r="F94" i="3"/>
  <c r="B2" i="15"/>
  <c r="B2" i="10"/>
  <c r="B1" i="7"/>
  <c r="H3" i="10"/>
  <c r="H3" i="21"/>
  <c r="H3" i="9"/>
  <c r="B1" i="57"/>
  <c r="B2" i="7"/>
  <c r="H3" i="57"/>
  <c r="B2" i="51"/>
  <c r="B2" i="27"/>
  <c r="B2" i="4"/>
  <c r="B1" i="53"/>
  <c r="H3" i="27"/>
  <c r="B2" i="57"/>
  <c r="H3" i="4"/>
  <c r="B2" i="21"/>
  <c r="B2" i="9"/>
  <c r="B1" i="51"/>
  <c r="B1" i="4"/>
  <c r="H3" i="8"/>
  <c r="H3" i="51"/>
  <c r="H3" i="6"/>
  <c r="H3" i="53"/>
  <c r="B1" i="21"/>
  <c r="B1" i="10"/>
  <c r="B1" i="27"/>
  <c r="H3" i="15"/>
  <c r="B2" i="6"/>
  <c r="B1" i="15"/>
  <c r="B1" i="6"/>
  <c r="H3" i="7"/>
  <c r="B1" i="9"/>
  <c r="B2" i="8"/>
  <c r="B2" i="53"/>
  <c r="F93" i="3" l="1"/>
  <c r="F97" i="3" s="1"/>
</calcChain>
</file>

<file path=xl/sharedStrings.xml><?xml version="1.0" encoding="utf-8"?>
<sst xmlns="http://schemas.openxmlformats.org/spreadsheetml/2006/main" count="1651" uniqueCount="177">
  <si>
    <t>PRELIMINARES</t>
  </si>
  <si>
    <t>M2</t>
  </si>
  <si>
    <t>Un</t>
  </si>
  <si>
    <t>TOTAL</t>
  </si>
  <si>
    <t>UTILIDAD</t>
  </si>
  <si>
    <t>VALOR TOTAL</t>
  </si>
  <si>
    <t>UNIDAD</t>
  </si>
  <si>
    <t>VR UNITARIO</t>
  </si>
  <si>
    <t>VR TOTAL</t>
  </si>
  <si>
    <t>1.1</t>
  </si>
  <si>
    <t>1.2</t>
  </si>
  <si>
    <t>1.3</t>
  </si>
  <si>
    <t>2.1</t>
  </si>
  <si>
    <t>2.2</t>
  </si>
  <si>
    <t>3.1</t>
  </si>
  <si>
    <t>4.1</t>
  </si>
  <si>
    <t>4.2</t>
  </si>
  <si>
    <t>5.1</t>
  </si>
  <si>
    <t>ACTIVIDAD</t>
  </si>
  <si>
    <t>CANTIDAD</t>
  </si>
  <si>
    <t>UN</t>
  </si>
  <si>
    <t>6.1</t>
  </si>
  <si>
    <t>7.1</t>
  </si>
  <si>
    <t>8.1</t>
  </si>
  <si>
    <t>9.1</t>
  </si>
  <si>
    <t>9.2</t>
  </si>
  <si>
    <t>10.1</t>
  </si>
  <si>
    <t>10.2</t>
  </si>
  <si>
    <t>COSTOS DIRECTOS</t>
  </si>
  <si>
    <t>ADMINISTRACIÓN</t>
  </si>
  <si>
    <t>IMPREVISTO</t>
  </si>
  <si>
    <t>I. EQUIPO</t>
  </si>
  <si>
    <t>VR PARCIAL</t>
  </si>
  <si>
    <t>Herramienta menor</t>
  </si>
  <si>
    <t>%</t>
  </si>
  <si>
    <t>SUBTOTAL EQUIPO</t>
  </si>
  <si>
    <t>SUBTOTAL MATERIALES</t>
  </si>
  <si>
    <t>II. MATERIALES</t>
  </si>
  <si>
    <t>III. TRANSPORTES</t>
  </si>
  <si>
    <t>Transporte camioneta</t>
  </si>
  <si>
    <t>VJ</t>
  </si>
  <si>
    <t>IV. MANO DE OBRA</t>
  </si>
  <si>
    <t>HC</t>
  </si>
  <si>
    <t>SUBTOTAL MANO DE OBRA</t>
  </si>
  <si>
    <t>M3</t>
  </si>
  <si>
    <t>Kg</t>
  </si>
  <si>
    <t>Gl</t>
  </si>
  <si>
    <t>Ml</t>
  </si>
  <si>
    <t>Gb</t>
  </si>
  <si>
    <t>Ácido Nítrico</t>
  </si>
  <si>
    <t>Trapero</t>
  </si>
  <si>
    <t>Recogedor</t>
  </si>
  <si>
    <t>Escobas</t>
  </si>
  <si>
    <t>Estopa</t>
  </si>
  <si>
    <t>Bon Brill</t>
  </si>
  <si>
    <t>Lt</t>
  </si>
  <si>
    <t>DESMONTE AVISO PUBLICITARIO INFOTEP</t>
  </si>
  <si>
    <t>2.3</t>
  </si>
  <si>
    <t>3.2</t>
  </si>
  <si>
    <t>Avisos informativos y señalización</t>
  </si>
  <si>
    <t>Disco de corte</t>
  </si>
  <si>
    <t>Vj</t>
  </si>
  <si>
    <t>Acero sin figurar 60.000 PSI</t>
  </si>
  <si>
    <t>Concreto premezclado de 4000PSI</t>
  </si>
  <si>
    <t>11.1</t>
  </si>
  <si>
    <t>Bloque No 15</t>
  </si>
  <si>
    <t>Mortero 1:4</t>
  </si>
  <si>
    <t>Agua potable</t>
  </si>
  <si>
    <t>Arena fina</t>
  </si>
  <si>
    <t>Cemento gris</t>
  </si>
  <si>
    <t>Madera inmunizada 2X2</t>
  </si>
  <si>
    <t>Elementos de fijación</t>
  </si>
  <si>
    <t>Madera inmunizada 2X4</t>
  </si>
  <si>
    <t>Teja liviana Ecoroof</t>
  </si>
  <si>
    <t>Caballete Ecoroof</t>
  </si>
  <si>
    <t>Estructura de soporte cielo raso</t>
  </si>
  <si>
    <t>Lamina lisa de PVC blanca</t>
  </si>
  <si>
    <t>Lija agua 150</t>
  </si>
  <si>
    <t>Pintura Dureza</t>
  </si>
  <si>
    <t>Puerta en aluminio de 0,90X2,00</t>
  </si>
  <si>
    <t>11.2</t>
  </si>
  <si>
    <t>Mano de obra básica</t>
  </si>
  <si>
    <t>SUBTOTAL TRANSPORTES</t>
  </si>
  <si>
    <t>Alambre de amarre</t>
  </si>
  <si>
    <t>Estuco Plástico</t>
  </si>
  <si>
    <t>SEÑALIZACIÓN GENERAL</t>
  </si>
  <si>
    <t>DESMONTE REJAS EN ALUMINIO</t>
  </si>
  <si>
    <t>Transporte camión</t>
  </si>
  <si>
    <t>DEMOLICIÓN DE COLUMNAS EN CONCRETO ARMADO</t>
  </si>
  <si>
    <t>DEMOLICIÓN DE CIMENTACIÓN EN CONCRETO</t>
  </si>
  <si>
    <t>IMAGEN REPRESENTATIVA O ILUSTRATIVA</t>
  </si>
  <si>
    <t>IMAGEN ILUSTRATIVA</t>
  </si>
  <si>
    <t>VIGA DE CIMENTACIÓN (0,30X0,30)</t>
  </si>
  <si>
    <t>ZAPATA DE CIMENTACIÓN DE CONCRETO ARMADO (1,20X0,90X0,30 - 9 UNIDADES)</t>
  </si>
  <si>
    <t>Transporte general</t>
  </si>
  <si>
    <t>VIGA DE AMARRE EN MURO (0,15X0,20)</t>
  </si>
  <si>
    <t>Formaleta para columnas</t>
  </si>
  <si>
    <t>Formaleta para viga</t>
  </si>
  <si>
    <t>MURO SENCILLO BLOQUE CEMENTO e=0.15m</t>
  </si>
  <si>
    <t>PAÑETE LISO EXTERIOR IMPERMEABIL S/MUROS 1:4 e=0.02</t>
  </si>
  <si>
    <t>ESTUCO Y PINTURA MUROS EXTERIORES [DUREZA]</t>
  </si>
  <si>
    <t>CERRAMIENTO FRONTAL</t>
  </si>
  <si>
    <t>CERRAMIENTO POSTERIOR</t>
  </si>
  <si>
    <t>DEMOLICIONES - CERRAMIENTO FRONTAL</t>
  </si>
  <si>
    <t>CIMENTACIONES - CERRAMIENTO FRONTAL</t>
  </si>
  <si>
    <t>ESTRUCTURAS - CERRAMIENTO FRONTAL</t>
  </si>
  <si>
    <t>MAMPOSTERÍA - CERRAMIENTO FRONTAL</t>
  </si>
  <si>
    <t>PAÑETES - CERRAMIENTO FRONTAL</t>
  </si>
  <si>
    <t>ESTUCO Y PINTURA - CERRAMIENTO FRONTAL</t>
  </si>
  <si>
    <t>DEMOLICIONES - CERRAMIENTO POSTERIOR</t>
  </si>
  <si>
    <t>CIMENTACIONES - CERRAMIENTO POSTERIOR</t>
  </si>
  <si>
    <t>ZAPATA DE CIMENTACIÓN DE CONCRETO ARMADO (0,90X0,90X0,30 - 9 UNIDADES)</t>
  </si>
  <si>
    <t>COLUMNA RECTANGULAR EN CONCRETO REFORZADO (0,60X0,30X2,5 - 9 UNIDADES)</t>
  </si>
  <si>
    <t>ESTRUCTURAS - CERRAMIENTO POSTERIOR</t>
  </si>
  <si>
    <t>MAMPOSTERÍA - CERRAMIENTO POSTERIOR</t>
  </si>
  <si>
    <t>COLUMNA CUADRADA EN CONCRETO REFORZADO (0,30X0,30X1,00 - 14 UNIDADES)</t>
  </si>
  <si>
    <t>12.1</t>
  </si>
  <si>
    <t>13.1</t>
  </si>
  <si>
    <t>ILUMINACIÓN EN FACHADA - CERRAMIENTO FRONTAL</t>
  </si>
  <si>
    <t>14.1</t>
  </si>
  <si>
    <t>Lampara Aplique LED 12W</t>
  </si>
  <si>
    <t>Und</t>
  </si>
  <si>
    <t>Cable # 12 halogeno</t>
  </si>
  <si>
    <t>ml</t>
  </si>
  <si>
    <t>Tubo conduit 3/4 y accesorios</t>
  </si>
  <si>
    <t>Caja de control de iluminación con foto celda</t>
  </si>
  <si>
    <t>PAÑETES - CERRAMIENTO POSTERIOR</t>
  </si>
  <si>
    <t>ESTUCO Y PINTURA - CERRAMIENTO POSTERIOR</t>
  </si>
  <si>
    <t>GARITA DE VIGILANCIA</t>
  </si>
  <si>
    <t>ESTRUCTURAS - GARITA DE VIGILANCIA</t>
  </si>
  <si>
    <t>SUMINISTRO E INSTALACIÓN DE ILUMINACIÓN EN COLUMNAS EN FACHADA</t>
  </si>
  <si>
    <t>COLUMNETA CUADRADA ANCLADA EN CONCRETO REFORZADO (0,20X0,20X2,80 - 4 UNIDADES)</t>
  </si>
  <si>
    <t>15.1</t>
  </si>
  <si>
    <t>Adhesivo de anclaje</t>
  </si>
  <si>
    <t>PAÑETE LISO IMPERMEABIL S/MUROS 1:4 e=0.02</t>
  </si>
  <si>
    <t>16.1</t>
  </si>
  <si>
    <t>17.1</t>
  </si>
  <si>
    <t>ESTUCO Y PINTURA MUROS [DUREZA]</t>
  </si>
  <si>
    <t>18.1</t>
  </si>
  <si>
    <t>MAMPOSTERÍA - GARITA DE VIGILANCIA</t>
  </si>
  <si>
    <t>PAÑETES - GARITA DE VIGILANCIA</t>
  </si>
  <si>
    <t>ESTUCO Y PINTURA - GARITA DE VIGILANCIA</t>
  </si>
  <si>
    <t>PUERTAS Y VENTANAS - GARITA DE VIGILANCIA</t>
  </si>
  <si>
    <t>CUBIERTAS Y CIELO RASO - GARITA DE VIGILANCIA</t>
  </si>
  <si>
    <t>ventana en aluminio de 1,00X1,20</t>
  </si>
  <si>
    <t>19.1</t>
  </si>
  <si>
    <t>SUMINISTRO E INSTALACIÓN DE PUERTA EN ALUMINIO (0,90X2,00)</t>
  </si>
  <si>
    <t>SUMINISTRO E INSTALACIÓN DE VENTANA EN ALUMINIO Y VIDRIO (1,00X1,20)</t>
  </si>
  <si>
    <t>20.1</t>
  </si>
  <si>
    <t>20.2</t>
  </si>
  <si>
    <t>SUMINISTRO E INSTALACIÓN DE ESTRUCTURA EN MADERA PARA CUBIERTA A DOS AGUAS</t>
  </si>
  <si>
    <t>SUMINISTRO E INSTALACIÓN DE CUBIERTA LIVIANA TIPO ECOROOF BLANCA</t>
  </si>
  <si>
    <t>SUMINISTRO E INSTALACIÓN DE CIELO RASO EN PVC</t>
  </si>
  <si>
    <t>21.1</t>
  </si>
  <si>
    <t xml:space="preserve">SUMINISTRO E INSTALACIÓN DE TOMAS ELÉCTRICAS E ILUMINACIÓN </t>
  </si>
  <si>
    <t>ÍTEM</t>
  </si>
  <si>
    <t>DEMOLICIÓN DE MURO EN MAMPOSTERÍA EN BLOQUE DE CONCRETO No. 15</t>
  </si>
  <si>
    <t>TOMAS ELÉCTRICAS E ILUMINACIÓN - GARITA DE VIGILANCIA</t>
  </si>
  <si>
    <t>Panel Led Sq Cuadrado 60x60 40w 100-277v</t>
  </si>
  <si>
    <t>Toma electrica doble con polo a tierra</t>
  </si>
  <si>
    <t>GBL</t>
  </si>
  <si>
    <t>Interruptor doble</t>
  </si>
  <si>
    <t>10.3</t>
  </si>
  <si>
    <t>12.2</t>
  </si>
  <si>
    <t>16.2</t>
  </si>
  <si>
    <t>21.2</t>
  </si>
  <si>
    <t>21.3</t>
  </si>
  <si>
    <t>22.1</t>
  </si>
  <si>
    <t>23.1</t>
  </si>
  <si>
    <t>ASEO GENERAL</t>
  </si>
  <si>
    <t>TUBERIA EN ALUMINIO - CERRAMIENTO FRONTAL</t>
  </si>
  <si>
    <t>ML</t>
  </si>
  <si>
    <t>SUMINISTRO E INSTALACIÓN DE TUBERIA EN ALUMINIO DE 1 1/2"X 1 1/2"</t>
  </si>
  <si>
    <t>Tuberia de aluminio de 1 1/2" X 1 1/2"</t>
  </si>
  <si>
    <t>Gbl</t>
  </si>
  <si>
    <t>SUMINISTRO E INSTALACIÓN DE TUBERIA EN ALUMINIO DE 3" X 1 1/2"</t>
  </si>
  <si>
    <t>Jabón liquido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</si>
</sst>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0.0000"/>
    <numFmt numFmtId="166" formatCode="0.0"/>
  </numFmts>
  <fonts count="7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Calibri"/>
      <family val="2"/>
      <charset val="204"/>
    </font>
    <font>
      <i/>
      <sz val="9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/>
    <xf numFmtId="0" fontId="2" fillId="0" borderId="0" xfId="0" applyFont="1" applyAlignment="1">
      <alignment horizontal="left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1" applyFont="1" applyBorder="1" applyAlignment="1">
      <alignment vertical="center"/>
    </xf>
    <xf numFmtId="165" fontId="0" fillId="0" borderId="1" xfId="0" applyNumberFormat="1" applyBorder="1" applyAlignment="1">
      <alignment vertical="center"/>
    </xf>
    <xf numFmtId="164" fontId="2" fillId="0" borderId="1" xfId="1" applyFont="1" applyBorder="1" applyAlignment="1">
      <alignment vertical="center"/>
    </xf>
    <xf numFmtId="164" fontId="0" fillId="0" borderId="1" xfId="1" applyFont="1" applyFill="1" applyBorder="1" applyAlignment="1">
      <alignment vertical="center"/>
    </xf>
    <xf numFmtId="164" fontId="2" fillId="0" borderId="1" xfId="1" applyFont="1" applyBorder="1" applyAlignment="1">
      <alignment vertical="center" wrapText="1"/>
    </xf>
    <xf numFmtId="165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justify" vertical="center" wrapText="1"/>
    </xf>
    <xf numFmtId="2" fontId="0" fillId="0" borderId="1" xfId="0" applyNumberFormat="1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/>
    </xf>
    <xf numFmtId="166" fontId="0" fillId="0" borderId="0" xfId="0" applyNumberFormat="1" applyAlignment="1"/>
    <xf numFmtId="0" fontId="0" fillId="0" borderId="0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/>
    <xf numFmtId="0" fontId="6" fillId="2" borderId="1" xfId="0" applyFont="1" applyFill="1" applyBorder="1" applyAlignment="1"/>
    <xf numFmtId="2" fontId="0" fillId="0" borderId="0" xfId="0" applyNumberFormat="1" applyAlignment="1"/>
    <xf numFmtId="164" fontId="2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164" fontId="2" fillId="0" borderId="1" xfId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jpeg"/><Relationship Id="rId2" Type="http://schemas.openxmlformats.org/officeDocument/2006/relationships/image" Target="../media/image17.jpeg"/><Relationship Id="rId1" Type="http://schemas.openxmlformats.org/officeDocument/2006/relationships/image" Target="../media/image1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e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jpe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315056</xdr:colOff>
      <xdr:row>4</xdr:row>
      <xdr:rowOff>43962</xdr:rowOff>
    </xdr:from>
    <xdr:to>
      <xdr:col>3</xdr:col>
      <xdr:colOff>703656</xdr:colOff>
      <xdr:row>11</xdr:row>
      <xdr:rowOff>146538</xdr:rowOff>
    </xdr:to>
    <xdr:pic>
      <xdr:nvPicPr>
        <xdr:cNvPr id="2" name="Imagen 1" descr="Cinta de señalización con soportes hincados en el terreno">
          <a:extLst>
            <a:ext uri="{FF2B5EF4-FFF2-40B4-BE49-F238E27FC236}">
              <a16:creationId xmlns:a16="http://schemas.microsoft.com/office/drawing/2014/main" id="{B08E65A1-C84C-4768-9C0A-70F136878E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056" y="652097"/>
          <a:ext cx="1912600" cy="1436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366344</xdr:colOff>
      <xdr:row>4</xdr:row>
      <xdr:rowOff>51288</xdr:rowOff>
    </xdr:from>
    <xdr:to>
      <xdr:col>6</xdr:col>
      <xdr:colOff>735428</xdr:colOff>
      <xdr:row>11</xdr:row>
      <xdr:rowOff>139211</xdr:rowOff>
    </xdr:to>
    <xdr:pic>
      <xdr:nvPicPr>
        <xdr:cNvPr id="3" name="Imagen 2" descr="Malla de señalización de zona de riesgo">
          <a:extLst>
            <a:ext uri="{FF2B5EF4-FFF2-40B4-BE49-F238E27FC236}">
              <a16:creationId xmlns:a16="http://schemas.microsoft.com/office/drawing/2014/main" id="{DFE3EA46-24C8-4E79-B7D4-38F5EFD13D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4344" y="659423"/>
          <a:ext cx="1893084" cy="1421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534864</xdr:colOff>
      <xdr:row>4</xdr:row>
      <xdr:rowOff>48258</xdr:rowOff>
    </xdr:from>
    <xdr:to>
      <xdr:col>5</xdr:col>
      <xdr:colOff>433553</xdr:colOff>
      <xdr:row>11</xdr:row>
      <xdr:rowOff>161191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04E1483-E614-4F2D-93F8-30308104F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058864" y="656393"/>
          <a:ext cx="2184689" cy="14464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28084</xdr:colOff>
      <xdr:row>4</xdr:row>
      <xdr:rowOff>64823</xdr:rowOff>
    </xdr:from>
    <xdr:to>
      <xdr:col>2</xdr:col>
      <xdr:colOff>688773</xdr:colOff>
      <xdr:row>11</xdr:row>
      <xdr:rowOff>129971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E46ABC-D3A6-42C5-A1D5-E90D95CDB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084" y="676011"/>
          <a:ext cx="2184689" cy="1398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715349</xdr:colOff>
      <xdr:row>4</xdr:row>
      <xdr:rowOff>88340</xdr:rowOff>
    </xdr:from>
    <xdr:to>
      <xdr:col>5</xdr:col>
      <xdr:colOff>614038</xdr:colOff>
      <xdr:row>11</xdr:row>
      <xdr:rowOff>103521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20E0903-A115-45C4-B404-3772EF5BE7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239349" y="699528"/>
          <a:ext cx="2184689" cy="1348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647941</xdr:colOff>
      <xdr:row>4</xdr:row>
      <xdr:rowOff>109903</xdr:rowOff>
    </xdr:from>
    <xdr:to>
      <xdr:col>7</xdr:col>
      <xdr:colOff>1028986</xdr:colOff>
      <xdr:row>11</xdr:row>
      <xdr:rowOff>102577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40FF6FA-6684-42EB-8D00-E53C5613E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57941" y="721091"/>
          <a:ext cx="2190795" cy="1326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28084</xdr:colOff>
      <xdr:row>4</xdr:row>
      <xdr:rowOff>64823</xdr:rowOff>
    </xdr:from>
    <xdr:to>
      <xdr:col>2</xdr:col>
      <xdr:colOff>688773</xdr:colOff>
      <xdr:row>11</xdr:row>
      <xdr:rowOff>129971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67F730-0555-4726-A557-123DE682F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084" y="676011"/>
          <a:ext cx="2184689" cy="1398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715349</xdr:colOff>
      <xdr:row>4</xdr:row>
      <xdr:rowOff>88340</xdr:rowOff>
    </xdr:from>
    <xdr:to>
      <xdr:col>5</xdr:col>
      <xdr:colOff>614038</xdr:colOff>
      <xdr:row>11</xdr:row>
      <xdr:rowOff>103521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846E03E-8979-4848-8FB9-2238458E85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239349" y="699528"/>
          <a:ext cx="2184689" cy="1348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647941</xdr:colOff>
      <xdr:row>4</xdr:row>
      <xdr:rowOff>109903</xdr:rowOff>
    </xdr:from>
    <xdr:to>
      <xdr:col>7</xdr:col>
      <xdr:colOff>1027399</xdr:colOff>
      <xdr:row>11</xdr:row>
      <xdr:rowOff>102577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74A9CAD-21A4-4852-BBCA-262600E62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57941" y="721091"/>
          <a:ext cx="2189208" cy="1326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28084</xdr:colOff>
      <xdr:row>4</xdr:row>
      <xdr:rowOff>64823</xdr:rowOff>
    </xdr:from>
    <xdr:to>
      <xdr:col>2</xdr:col>
      <xdr:colOff>688773</xdr:colOff>
      <xdr:row>11</xdr:row>
      <xdr:rowOff>129971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2FC4AC-82F9-4B73-9519-7A93BF157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084" y="676011"/>
          <a:ext cx="2184689" cy="1398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715349</xdr:colOff>
      <xdr:row>4</xdr:row>
      <xdr:rowOff>88340</xdr:rowOff>
    </xdr:from>
    <xdr:to>
      <xdr:col>5</xdr:col>
      <xdr:colOff>614038</xdr:colOff>
      <xdr:row>11</xdr:row>
      <xdr:rowOff>103521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5FF5B42-D1B8-4FDE-B863-70E22BEBB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239349" y="699528"/>
          <a:ext cx="2184689" cy="13486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647941</xdr:colOff>
      <xdr:row>4</xdr:row>
      <xdr:rowOff>109903</xdr:rowOff>
    </xdr:from>
    <xdr:to>
      <xdr:col>7</xdr:col>
      <xdr:colOff>1027399</xdr:colOff>
      <xdr:row>11</xdr:row>
      <xdr:rowOff>102577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7214885-7B13-4EF4-A325-03C3A0B68F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57941" y="721091"/>
          <a:ext cx="2189208" cy="13261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731225</xdr:colOff>
      <xdr:row>4</xdr:row>
      <xdr:rowOff>31181</xdr:rowOff>
    </xdr:from>
    <xdr:to>
      <xdr:col>5</xdr:col>
      <xdr:colOff>629914</xdr:colOff>
      <xdr:row>10</xdr:row>
      <xdr:rowOff>146032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D641EB-CC0D-4EA9-9F9E-E12DF097F7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255225" y="639316"/>
          <a:ext cx="2184689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46264</xdr:colOff>
      <xdr:row>4</xdr:row>
      <xdr:rowOff>31181</xdr:rowOff>
    </xdr:from>
    <xdr:to>
      <xdr:col>5</xdr:col>
      <xdr:colOff>552874</xdr:colOff>
      <xdr:row>10</xdr:row>
      <xdr:rowOff>146032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4238C2C-F1BE-4FAE-BA12-0C6BD6A59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332264" y="642369"/>
          <a:ext cx="2030610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46264</xdr:colOff>
      <xdr:row>4</xdr:row>
      <xdr:rowOff>31181</xdr:rowOff>
    </xdr:from>
    <xdr:to>
      <xdr:col>5</xdr:col>
      <xdr:colOff>552874</xdr:colOff>
      <xdr:row>10</xdr:row>
      <xdr:rowOff>146032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77C011-0998-4715-83E5-37731E2F1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332264" y="640781"/>
          <a:ext cx="2030610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465745</xdr:colOff>
      <xdr:row>4</xdr:row>
      <xdr:rowOff>31181</xdr:rowOff>
    </xdr:from>
    <xdr:to>
      <xdr:col>5</xdr:col>
      <xdr:colOff>133393</xdr:colOff>
      <xdr:row>10</xdr:row>
      <xdr:rowOff>146032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EEB1C5-1D4D-491F-85BC-61344EEE5F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751745" y="639316"/>
          <a:ext cx="1191648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46264</xdr:colOff>
      <xdr:row>4</xdr:row>
      <xdr:rowOff>31994</xdr:rowOff>
    </xdr:from>
    <xdr:to>
      <xdr:col>5</xdr:col>
      <xdr:colOff>552874</xdr:colOff>
      <xdr:row>10</xdr:row>
      <xdr:rowOff>145218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426AF6F-D961-4F63-8648-619578952F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332264" y="640129"/>
          <a:ext cx="2030610" cy="125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31994</xdr:rowOff>
    </xdr:from>
    <xdr:to>
      <xdr:col>5</xdr:col>
      <xdr:colOff>143048</xdr:colOff>
      <xdr:row>10</xdr:row>
      <xdr:rowOff>145218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1F4AC4-3AC3-4DE5-9CA4-AFC337E35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40129"/>
          <a:ext cx="1469220" cy="125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31994</xdr:rowOff>
    </xdr:from>
    <xdr:to>
      <xdr:col>5</xdr:col>
      <xdr:colOff>143048</xdr:colOff>
      <xdr:row>10</xdr:row>
      <xdr:rowOff>145218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4A5DF5-9B39-4AB4-83B3-B6C7DA2F38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41594"/>
          <a:ext cx="1469220" cy="125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65942</xdr:rowOff>
    </xdr:from>
    <xdr:to>
      <xdr:col>5</xdr:col>
      <xdr:colOff>143048</xdr:colOff>
      <xdr:row>11</xdr:row>
      <xdr:rowOff>7327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4278FC-C215-4069-B677-8ED61441D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74077"/>
          <a:ext cx="1469220" cy="1274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166250</xdr:rowOff>
    </xdr:from>
    <xdr:to>
      <xdr:col>5</xdr:col>
      <xdr:colOff>143048</xdr:colOff>
      <xdr:row>10</xdr:row>
      <xdr:rowOff>97518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F45555-FA14-4F1B-B173-37C4FA8CC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774385"/>
          <a:ext cx="1469220" cy="1074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206086</xdr:colOff>
      <xdr:row>4</xdr:row>
      <xdr:rowOff>166250</xdr:rowOff>
    </xdr:from>
    <xdr:to>
      <xdr:col>5</xdr:col>
      <xdr:colOff>134789</xdr:colOff>
      <xdr:row>10</xdr:row>
      <xdr:rowOff>97518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193658-34B0-4B4E-B4AE-67BE2C9F5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92086" y="772386"/>
          <a:ext cx="1452703" cy="1074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5</xdr:row>
      <xdr:rowOff>45228</xdr:rowOff>
    </xdr:from>
    <xdr:to>
      <xdr:col>5</xdr:col>
      <xdr:colOff>143048</xdr:colOff>
      <xdr:row>10</xdr:row>
      <xdr:rowOff>28040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DE32ED9-6260-4D1F-AD4C-4E3C077EB3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841864"/>
          <a:ext cx="1469220" cy="935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88226</xdr:colOff>
      <xdr:row>4</xdr:row>
      <xdr:rowOff>64823</xdr:rowOff>
    </xdr:from>
    <xdr:to>
      <xdr:col>2</xdr:col>
      <xdr:colOff>628630</xdr:colOff>
      <xdr:row>11</xdr:row>
      <xdr:rowOff>129971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E6C226-DD8D-4F12-A611-EF89A550F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8226" y="676011"/>
          <a:ext cx="2064404" cy="1398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7938</xdr:colOff>
      <xdr:row>4</xdr:row>
      <xdr:rowOff>82044</xdr:rowOff>
    </xdr:from>
    <xdr:to>
      <xdr:col>5</xdr:col>
      <xdr:colOff>477832</xdr:colOff>
      <xdr:row>11</xdr:row>
      <xdr:rowOff>143209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29082AE-E146-4749-8F21-BC974E73F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293938" y="693232"/>
          <a:ext cx="1993894" cy="1394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595314</xdr:colOff>
      <xdr:row>4</xdr:row>
      <xdr:rowOff>87312</xdr:rowOff>
    </xdr:from>
    <xdr:to>
      <xdr:col>7</xdr:col>
      <xdr:colOff>920750</xdr:colOff>
      <xdr:row>11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F00DD61-3953-470F-9506-C5830D2AA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05314" y="698500"/>
          <a:ext cx="2135186" cy="1389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88226</xdr:colOff>
      <xdr:row>4</xdr:row>
      <xdr:rowOff>64823</xdr:rowOff>
    </xdr:from>
    <xdr:to>
      <xdr:col>2</xdr:col>
      <xdr:colOff>628630</xdr:colOff>
      <xdr:row>11</xdr:row>
      <xdr:rowOff>129971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C8450B4-CC72-4C1C-ADC5-FDB4302FB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8226" y="674423"/>
          <a:ext cx="2064404" cy="13986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7938</xdr:colOff>
      <xdr:row>4</xdr:row>
      <xdr:rowOff>82044</xdr:rowOff>
    </xdr:from>
    <xdr:to>
      <xdr:col>5</xdr:col>
      <xdr:colOff>477832</xdr:colOff>
      <xdr:row>11</xdr:row>
      <xdr:rowOff>143209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19B3645-BE98-4B59-BD71-49289D6D9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293938" y="691644"/>
          <a:ext cx="1993894" cy="1394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595314</xdr:colOff>
      <xdr:row>4</xdr:row>
      <xdr:rowOff>87312</xdr:rowOff>
    </xdr:from>
    <xdr:to>
      <xdr:col>7</xdr:col>
      <xdr:colOff>920750</xdr:colOff>
      <xdr:row>11</xdr:row>
      <xdr:rowOff>142875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2848EDA-47F6-4E2C-AE82-B01D6003C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05314" y="696912"/>
          <a:ext cx="2135186" cy="1389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731225</xdr:colOff>
      <xdr:row>4</xdr:row>
      <xdr:rowOff>31181</xdr:rowOff>
    </xdr:from>
    <xdr:to>
      <xdr:col>5</xdr:col>
      <xdr:colOff>629914</xdr:colOff>
      <xdr:row>10</xdr:row>
      <xdr:rowOff>146032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9FA637-010F-498C-BA51-2054DEE472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255225" y="640781"/>
          <a:ext cx="2184689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46264</xdr:colOff>
      <xdr:row>4</xdr:row>
      <xdr:rowOff>31181</xdr:rowOff>
    </xdr:from>
    <xdr:to>
      <xdr:col>5</xdr:col>
      <xdr:colOff>552874</xdr:colOff>
      <xdr:row>10</xdr:row>
      <xdr:rowOff>146032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6743066-6DD1-4FB4-830E-88EC9C6FA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332264" y="640781"/>
          <a:ext cx="2030610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46264</xdr:colOff>
      <xdr:row>4</xdr:row>
      <xdr:rowOff>31181</xdr:rowOff>
    </xdr:from>
    <xdr:to>
      <xdr:col>5</xdr:col>
      <xdr:colOff>552874</xdr:colOff>
      <xdr:row>10</xdr:row>
      <xdr:rowOff>146032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E01D94-7636-4A4A-9BDD-605F36152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332264" y="640781"/>
          <a:ext cx="2030610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465745</xdr:colOff>
      <xdr:row>4</xdr:row>
      <xdr:rowOff>31181</xdr:rowOff>
    </xdr:from>
    <xdr:to>
      <xdr:col>5</xdr:col>
      <xdr:colOff>133393</xdr:colOff>
      <xdr:row>10</xdr:row>
      <xdr:rowOff>146032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E1F92A-DD84-466E-8865-2CE0EDB75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751745" y="640781"/>
          <a:ext cx="1191648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46264</xdr:colOff>
      <xdr:row>4</xdr:row>
      <xdr:rowOff>31181</xdr:rowOff>
    </xdr:from>
    <xdr:ext cx="2030610" cy="1257851"/>
    <xdr:pic>
      <xdr:nvPicPr>
        <xdr:cNvPr id="2" name="Imagen 1">
          <a:extLst>
            <a:ext uri="{FF2B5EF4-FFF2-40B4-BE49-F238E27FC236}">
              <a16:creationId xmlns:a16="http://schemas.microsoft.com/office/drawing/2014/main" id="{A8FBF4BB-F76E-43C1-AB39-92EBD9A638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332264" y="6241481"/>
          <a:ext cx="2030610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31994</xdr:rowOff>
    </xdr:from>
    <xdr:to>
      <xdr:col>5</xdr:col>
      <xdr:colOff>143048</xdr:colOff>
      <xdr:row>10</xdr:row>
      <xdr:rowOff>145218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E5EF61B-7FD8-4A57-9F66-1F9E4A9D9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41594"/>
          <a:ext cx="1469220" cy="125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31994</xdr:rowOff>
    </xdr:from>
    <xdr:to>
      <xdr:col>5</xdr:col>
      <xdr:colOff>143048</xdr:colOff>
      <xdr:row>10</xdr:row>
      <xdr:rowOff>145218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A2A48E-0766-4037-855D-44B4640BF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41594"/>
          <a:ext cx="1469220" cy="125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65942</xdr:rowOff>
    </xdr:from>
    <xdr:to>
      <xdr:col>5</xdr:col>
      <xdr:colOff>143048</xdr:colOff>
      <xdr:row>11</xdr:row>
      <xdr:rowOff>7327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C9C339-BDA8-47F8-A83C-ADFFF99B9D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75542"/>
          <a:ext cx="1469220" cy="1274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465745</xdr:colOff>
      <xdr:row>4</xdr:row>
      <xdr:rowOff>31181</xdr:rowOff>
    </xdr:from>
    <xdr:to>
      <xdr:col>5</xdr:col>
      <xdr:colOff>133393</xdr:colOff>
      <xdr:row>10</xdr:row>
      <xdr:rowOff>146032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28F89F-5D46-49C3-B457-246E1E7FF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751745" y="640781"/>
          <a:ext cx="1191648" cy="125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46264</xdr:colOff>
      <xdr:row>4</xdr:row>
      <xdr:rowOff>31994</xdr:rowOff>
    </xdr:from>
    <xdr:to>
      <xdr:col>5</xdr:col>
      <xdr:colOff>552874</xdr:colOff>
      <xdr:row>10</xdr:row>
      <xdr:rowOff>145218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E66CA76-9965-410A-BE35-6F27335D37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332264" y="641594"/>
          <a:ext cx="2030610" cy="125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31994</xdr:rowOff>
    </xdr:from>
    <xdr:to>
      <xdr:col>5</xdr:col>
      <xdr:colOff>143048</xdr:colOff>
      <xdr:row>10</xdr:row>
      <xdr:rowOff>145218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77B78D1-9A78-4A1B-8085-508B7F691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41594"/>
          <a:ext cx="1469220" cy="125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31994</xdr:rowOff>
    </xdr:from>
    <xdr:to>
      <xdr:col>5</xdr:col>
      <xdr:colOff>143048</xdr:colOff>
      <xdr:row>10</xdr:row>
      <xdr:rowOff>145218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78DF2C-A603-42F2-931D-9D924F8807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41594"/>
          <a:ext cx="1469220" cy="125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197828</xdr:colOff>
      <xdr:row>4</xdr:row>
      <xdr:rowOff>65942</xdr:rowOff>
    </xdr:from>
    <xdr:to>
      <xdr:col>5</xdr:col>
      <xdr:colOff>143048</xdr:colOff>
      <xdr:row>11</xdr:row>
      <xdr:rowOff>7327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D21215-18D4-4E81-859C-9D6678DEB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3828" y="675542"/>
          <a:ext cx="1469220" cy="1274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560303</xdr:colOff>
      <xdr:row>4</xdr:row>
      <xdr:rowOff>65942</xdr:rowOff>
    </xdr:from>
    <xdr:to>
      <xdr:col>5</xdr:col>
      <xdr:colOff>58615</xdr:colOff>
      <xdr:row>11</xdr:row>
      <xdr:rowOff>7327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7301A18-F945-4E65-B2D2-F7D83542B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46303" y="674077"/>
          <a:ext cx="1022312" cy="1274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560303</xdr:colOff>
      <xdr:row>5</xdr:row>
      <xdr:rowOff>17475</xdr:rowOff>
    </xdr:from>
    <xdr:to>
      <xdr:col>5</xdr:col>
      <xdr:colOff>58615</xdr:colOff>
      <xdr:row>10</xdr:row>
      <xdr:rowOff>55793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14FB10-5E6A-4B54-ADBE-84FE73F8AF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846303" y="816110"/>
          <a:ext cx="1022312" cy="9908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201283</xdr:colOff>
      <xdr:row>4</xdr:row>
      <xdr:rowOff>66436</xdr:rowOff>
    </xdr:from>
    <xdr:to>
      <xdr:col>5</xdr:col>
      <xdr:colOff>441978</xdr:colOff>
      <xdr:row>10</xdr:row>
      <xdr:rowOff>161192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C0E0AA-BC99-450A-84AC-85978BD69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7283" y="674571"/>
          <a:ext cx="1764695" cy="12377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201283</xdr:colOff>
      <xdr:row>4</xdr:row>
      <xdr:rowOff>85223</xdr:rowOff>
    </xdr:from>
    <xdr:to>
      <xdr:col>5</xdr:col>
      <xdr:colOff>441978</xdr:colOff>
      <xdr:row>10</xdr:row>
      <xdr:rowOff>142405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8D13711-54B0-4AE7-8FC3-72570D664E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87283" y="696411"/>
          <a:ext cx="1764695" cy="1200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372122</xdr:colOff>
      <xdr:row>4</xdr:row>
      <xdr:rowOff>85223</xdr:rowOff>
    </xdr:from>
    <xdr:to>
      <xdr:col>5</xdr:col>
      <xdr:colOff>271139</xdr:colOff>
      <xdr:row>10</xdr:row>
      <xdr:rowOff>142405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9847A2-1A40-439F-803D-A5E473D1A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58122" y="696411"/>
          <a:ext cx="1423017" cy="1200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32155</xdr:colOff>
      <xdr:row>4</xdr:row>
      <xdr:rowOff>107635</xdr:rowOff>
    </xdr:from>
    <xdr:to>
      <xdr:col>2</xdr:col>
      <xdr:colOff>748334</xdr:colOff>
      <xdr:row>10</xdr:row>
      <xdr:rowOff>38903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D20B8D-7E49-42BD-8AA4-5D9FFD3718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56155" y="715770"/>
          <a:ext cx="716179" cy="10742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489854</xdr:colOff>
      <xdr:row>5</xdr:row>
      <xdr:rowOff>87922</xdr:rowOff>
    </xdr:from>
    <xdr:to>
      <xdr:col>4</xdr:col>
      <xdr:colOff>732216</xdr:colOff>
      <xdr:row>9</xdr:row>
      <xdr:rowOff>6845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4278B6-3AFD-46D2-ABAC-C3570B0BB0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775854" y="886557"/>
          <a:ext cx="1004362" cy="680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466407</xdr:colOff>
      <xdr:row>5</xdr:row>
      <xdr:rowOff>13025</xdr:rowOff>
    </xdr:from>
    <xdr:to>
      <xdr:col>7</xdr:col>
      <xdr:colOff>232922</xdr:colOff>
      <xdr:row>9</xdr:row>
      <xdr:rowOff>146538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0CAB05-ABCD-4040-815F-CCABE9295E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276407" y="811660"/>
          <a:ext cx="1554284" cy="895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149135</xdr:colOff>
      <xdr:row>4</xdr:row>
      <xdr:rowOff>69273</xdr:rowOff>
    </xdr:from>
    <xdr:to>
      <xdr:col>5</xdr:col>
      <xdr:colOff>590556</xdr:colOff>
      <xdr:row>11</xdr:row>
      <xdr:rowOff>17318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B7FF1A-2417-48D9-8F69-8C960A113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435135" y="675409"/>
          <a:ext cx="1965421" cy="12815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2B7E1-DF90-4291-95D0-7420138B558F}">
  <sheetPr>
    <tabColor rgb="FFFF0000"/>
    <pageSetUpPr fitToPage="1"/>
  </sheetPr>
  <dimension ref="A1:N151"/>
  <sheetViews>
    <sheetView tabSelected="1" topLeftCell="A76" zoomScale="110" zoomScaleNormal="110" workbookViewId="0"/>
  </sheetViews>
  <sheetFormatPr baseColWidth="10" defaultRowHeight="15" x14ac:dyDescent="0.25"/>
  <cols>
    <col min="1" max="1" width="9.7109375" style="3" customWidth="1"/>
    <col min="2" max="2" width="53.5703125" style="9" customWidth="1"/>
    <col min="3" max="4" width="11.42578125" style="3"/>
    <col min="5" max="5" width="16.7109375" style="1" customWidth="1"/>
    <col min="6" max="6" width="16.85546875" style="1" customWidth="1"/>
    <col min="7" max="8" width="11.42578125" style="1"/>
    <col min="9" max="9" width="15.7109375" style="1" bestFit="1" customWidth="1"/>
    <col min="10" max="13" width="11.42578125" style="1"/>
    <col min="14" max="14" width="13.140625" style="1" bestFit="1" customWidth="1"/>
    <col min="15" max="16384" width="11.42578125" style="1"/>
  </cols>
  <sheetData>
    <row r="1" spans="1:14" x14ac:dyDescent="0.25">
      <c r="A1" s="10" t="s">
        <v>155</v>
      </c>
      <c r="B1" s="23" t="s">
        <v>18</v>
      </c>
      <c r="C1" s="10" t="s">
        <v>6</v>
      </c>
      <c r="D1" s="10" t="s">
        <v>19</v>
      </c>
      <c r="E1" s="24" t="s">
        <v>7</v>
      </c>
      <c r="F1" s="24" t="s">
        <v>8</v>
      </c>
    </row>
    <row r="2" spans="1:14" ht="15.75" x14ac:dyDescent="0.25">
      <c r="A2" s="31"/>
      <c r="B2" s="50" t="s">
        <v>101</v>
      </c>
      <c r="C2" s="49"/>
      <c r="D2" s="49"/>
      <c r="E2" s="49"/>
      <c r="F2" s="49"/>
    </row>
    <row r="3" spans="1:14" x14ac:dyDescent="0.25">
      <c r="A3" s="31">
        <v>1</v>
      </c>
      <c r="B3" s="54" t="s">
        <v>0</v>
      </c>
      <c r="C3" s="54"/>
      <c r="D3" s="54"/>
      <c r="E3" s="54"/>
      <c r="F3" s="54"/>
    </row>
    <row r="4" spans="1:14" x14ac:dyDescent="0.25">
      <c r="A4" s="12" t="s">
        <v>9</v>
      </c>
      <c r="B4" s="25" t="s">
        <v>85</v>
      </c>
      <c r="C4" s="12" t="s">
        <v>160</v>
      </c>
      <c r="D4" s="26">
        <v>1</v>
      </c>
      <c r="E4" s="27">
        <f>+'1.1'!H32</f>
        <v>570400</v>
      </c>
      <c r="F4" s="27">
        <f t="shared" ref="F4:F5" si="0">+D4*E4</f>
        <v>570400</v>
      </c>
    </row>
    <row r="5" spans="1:14" x14ac:dyDescent="0.25">
      <c r="A5" s="12" t="s">
        <v>10</v>
      </c>
      <c r="B5" s="25" t="s">
        <v>56</v>
      </c>
      <c r="C5" s="12" t="s">
        <v>160</v>
      </c>
      <c r="D5" s="26">
        <v>1</v>
      </c>
      <c r="E5" s="27">
        <f>+'1.2'!H32</f>
        <v>156900</v>
      </c>
      <c r="F5" s="27">
        <f t="shared" si="0"/>
        <v>156900</v>
      </c>
      <c r="I5" s="32"/>
      <c r="J5" s="32"/>
    </row>
    <row r="6" spans="1:14" x14ac:dyDescent="0.25">
      <c r="A6" s="12" t="s">
        <v>11</v>
      </c>
      <c r="B6" s="25" t="s">
        <v>86</v>
      </c>
      <c r="C6" s="12" t="s">
        <v>1</v>
      </c>
      <c r="D6" s="26">
        <v>58.9</v>
      </c>
      <c r="E6" s="27">
        <f>+'1.3'!H31</f>
        <v>27810</v>
      </c>
      <c r="F6" s="27">
        <f t="shared" ref="F6" si="1">+D6*E6</f>
        <v>1638009</v>
      </c>
      <c r="I6" s="3"/>
      <c r="J6" s="3"/>
    </row>
    <row r="7" spans="1:14" x14ac:dyDescent="0.25">
      <c r="A7" s="12"/>
      <c r="B7" s="52" t="s">
        <v>3</v>
      </c>
      <c r="C7" s="52"/>
      <c r="D7" s="52"/>
      <c r="E7" s="52"/>
      <c r="F7" s="28">
        <f>SUM(F4:F6)</f>
        <v>2365309</v>
      </c>
      <c r="I7" s="3"/>
      <c r="J7" s="3"/>
    </row>
    <row r="8" spans="1:14" x14ac:dyDescent="0.25">
      <c r="A8" s="31">
        <v>2</v>
      </c>
      <c r="B8" s="54" t="s">
        <v>103</v>
      </c>
      <c r="C8" s="54"/>
      <c r="D8" s="54"/>
      <c r="E8" s="54"/>
      <c r="F8" s="54"/>
      <c r="I8" s="3"/>
      <c r="J8" s="3"/>
    </row>
    <row r="9" spans="1:14" ht="30" x14ac:dyDescent="0.25">
      <c r="A9" s="12" t="s">
        <v>12</v>
      </c>
      <c r="B9" s="25" t="s">
        <v>156</v>
      </c>
      <c r="C9" s="12" t="s">
        <v>1</v>
      </c>
      <c r="D9" s="26">
        <v>35.299999999999997</v>
      </c>
      <c r="E9" s="27">
        <f>+'2.1'!H32</f>
        <v>68600</v>
      </c>
      <c r="F9" s="27">
        <f t="shared" ref="F9:F11" si="2">+D9*E9</f>
        <v>2421580</v>
      </c>
      <c r="I9" s="3"/>
      <c r="J9" s="36"/>
    </row>
    <row r="10" spans="1:14" x14ac:dyDescent="0.25">
      <c r="A10" s="12" t="s">
        <v>13</v>
      </c>
      <c r="B10" s="25" t="s">
        <v>88</v>
      </c>
      <c r="C10" s="12" t="s">
        <v>44</v>
      </c>
      <c r="D10" s="26">
        <v>3.38</v>
      </c>
      <c r="E10" s="27">
        <f>+'2.2'!H31</f>
        <v>230150</v>
      </c>
      <c r="F10" s="27">
        <f t="shared" si="2"/>
        <v>777907</v>
      </c>
      <c r="I10" s="3"/>
      <c r="J10" s="36"/>
    </row>
    <row r="11" spans="1:14" x14ac:dyDescent="0.25">
      <c r="A11" s="12" t="s">
        <v>57</v>
      </c>
      <c r="B11" s="25" t="s">
        <v>89</v>
      </c>
      <c r="C11" s="12" t="s">
        <v>44</v>
      </c>
      <c r="D11" s="26">
        <v>2.88</v>
      </c>
      <c r="E11" s="27">
        <f>+'2.3'!H30</f>
        <v>230150</v>
      </c>
      <c r="F11" s="27">
        <f t="shared" si="2"/>
        <v>662832</v>
      </c>
      <c r="I11" s="3"/>
      <c r="J11" s="36"/>
    </row>
    <row r="12" spans="1:14" x14ac:dyDescent="0.25">
      <c r="A12" s="12"/>
      <c r="B12" s="52" t="s">
        <v>3</v>
      </c>
      <c r="C12" s="52"/>
      <c r="D12" s="52"/>
      <c r="E12" s="52"/>
      <c r="F12" s="28">
        <f>SUM(F9:F11)</f>
        <v>3862319</v>
      </c>
      <c r="H12" s="32"/>
      <c r="I12" s="3"/>
      <c r="J12" s="36"/>
      <c r="L12" s="32"/>
      <c r="M12" s="32"/>
      <c r="N12" s="5"/>
    </row>
    <row r="13" spans="1:14" x14ac:dyDescent="0.25">
      <c r="A13" s="31">
        <v>3</v>
      </c>
      <c r="B13" s="54" t="s">
        <v>104</v>
      </c>
      <c r="C13" s="54"/>
      <c r="D13" s="54"/>
      <c r="E13" s="54"/>
      <c r="F13" s="54"/>
      <c r="I13" s="3"/>
      <c r="J13" s="36"/>
    </row>
    <row r="14" spans="1:14" ht="30" x14ac:dyDescent="0.25">
      <c r="A14" s="12" t="s">
        <v>14</v>
      </c>
      <c r="B14" s="25" t="s">
        <v>93</v>
      </c>
      <c r="C14" s="12" t="s">
        <v>44</v>
      </c>
      <c r="D14" s="26">
        <v>2.92</v>
      </c>
      <c r="E14" s="27">
        <f>+'3.1'!H32</f>
        <v>1744890</v>
      </c>
      <c r="F14" s="27">
        <f t="shared" ref="F14:F15" si="3">+D14*E14</f>
        <v>5095078.8</v>
      </c>
      <c r="I14" s="3"/>
      <c r="J14" s="36"/>
    </row>
    <row r="15" spans="1:14" x14ac:dyDescent="0.25">
      <c r="A15" s="12" t="s">
        <v>58</v>
      </c>
      <c r="B15" s="25" t="s">
        <v>92</v>
      </c>
      <c r="C15" s="12" t="s">
        <v>44</v>
      </c>
      <c r="D15" s="26">
        <v>3.6602999999999999</v>
      </c>
      <c r="E15" s="27">
        <f>+'3.2'!H32</f>
        <v>1744890</v>
      </c>
      <c r="F15" s="27">
        <f t="shared" si="3"/>
        <v>6386820.8669999996</v>
      </c>
      <c r="I15" s="3"/>
      <c r="J15" s="36"/>
    </row>
    <row r="16" spans="1:14" x14ac:dyDescent="0.25">
      <c r="A16" s="12"/>
      <c r="B16" s="52" t="s">
        <v>3</v>
      </c>
      <c r="C16" s="52"/>
      <c r="D16" s="52"/>
      <c r="E16" s="52"/>
      <c r="F16" s="28">
        <f>SUM(F14:F15)</f>
        <v>11481899.666999999</v>
      </c>
      <c r="I16" s="3"/>
      <c r="J16" s="3"/>
    </row>
    <row r="17" spans="1:13" x14ac:dyDescent="0.25">
      <c r="A17" s="31">
        <v>4</v>
      </c>
      <c r="B17" s="54" t="s">
        <v>105</v>
      </c>
      <c r="C17" s="54"/>
      <c r="D17" s="54"/>
      <c r="E17" s="54"/>
      <c r="F17" s="54"/>
      <c r="I17" s="3"/>
      <c r="J17" s="3"/>
    </row>
    <row r="18" spans="1:13" ht="30" x14ac:dyDescent="0.25">
      <c r="A18" s="12" t="s">
        <v>15</v>
      </c>
      <c r="B18" s="25" t="s">
        <v>112</v>
      </c>
      <c r="C18" s="12" t="s">
        <v>44</v>
      </c>
      <c r="D18" s="26">
        <v>4.05</v>
      </c>
      <c r="E18" s="27">
        <f>+'4.1'!H33</f>
        <v>1834690</v>
      </c>
      <c r="F18" s="27">
        <f>+D18*E18</f>
        <v>7430494.5</v>
      </c>
      <c r="I18" s="3"/>
      <c r="J18" s="3"/>
    </row>
    <row r="19" spans="1:13" x14ac:dyDescent="0.25">
      <c r="A19" s="12" t="s">
        <v>16</v>
      </c>
      <c r="B19" s="25" t="s">
        <v>95</v>
      </c>
      <c r="C19" s="12" t="s">
        <v>44</v>
      </c>
      <c r="D19" s="26">
        <v>3.6602999999999999</v>
      </c>
      <c r="E19" s="27">
        <f>+'4.2'!H33</f>
        <v>1834690</v>
      </c>
      <c r="F19" s="27">
        <f t="shared" ref="F19" si="4">+D19*E19</f>
        <v>6715515.807</v>
      </c>
      <c r="I19" s="3"/>
      <c r="J19" s="36"/>
    </row>
    <row r="20" spans="1:13" x14ac:dyDescent="0.25">
      <c r="A20" s="12"/>
      <c r="B20" s="52" t="s">
        <v>3</v>
      </c>
      <c r="C20" s="52"/>
      <c r="D20" s="52"/>
      <c r="E20" s="52"/>
      <c r="F20" s="28">
        <f>SUM(F18:F19)</f>
        <v>14146010.307</v>
      </c>
      <c r="I20" s="3"/>
      <c r="J20" s="2"/>
    </row>
    <row r="21" spans="1:13" x14ac:dyDescent="0.25">
      <c r="A21" s="31">
        <v>5</v>
      </c>
      <c r="B21" s="54" t="s">
        <v>106</v>
      </c>
      <c r="C21" s="54"/>
      <c r="D21" s="54"/>
      <c r="E21" s="54"/>
      <c r="F21" s="54"/>
      <c r="I21" s="3"/>
      <c r="J21" s="45"/>
    </row>
    <row r="22" spans="1:13" x14ac:dyDescent="0.25">
      <c r="A22" s="12" t="s">
        <v>17</v>
      </c>
      <c r="B22" s="25" t="s">
        <v>98</v>
      </c>
      <c r="C22" s="12" t="s">
        <v>1</v>
      </c>
      <c r="D22" s="26">
        <v>29.82</v>
      </c>
      <c r="E22" s="27">
        <f>+'5.1'!H31</f>
        <v>185050</v>
      </c>
      <c r="F22" s="27">
        <f>+D22*E22</f>
        <v>5518191</v>
      </c>
      <c r="I22" s="3"/>
      <c r="J22" s="3"/>
    </row>
    <row r="23" spans="1:13" x14ac:dyDescent="0.25">
      <c r="A23" s="12"/>
      <c r="B23" s="52" t="s">
        <v>3</v>
      </c>
      <c r="C23" s="52"/>
      <c r="D23" s="52"/>
      <c r="E23" s="52"/>
      <c r="F23" s="28">
        <f>SUM(F22:F22)</f>
        <v>5518191</v>
      </c>
      <c r="I23" s="4"/>
      <c r="J23" s="3"/>
    </row>
    <row r="24" spans="1:13" x14ac:dyDescent="0.25">
      <c r="A24" s="31">
        <v>6</v>
      </c>
      <c r="B24" s="54" t="s">
        <v>107</v>
      </c>
      <c r="C24" s="54"/>
      <c r="D24" s="54"/>
      <c r="E24" s="54"/>
      <c r="F24" s="54"/>
      <c r="I24" s="4"/>
      <c r="J24" s="3"/>
      <c r="M24" s="35"/>
    </row>
    <row r="25" spans="1:13" customFormat="1" x14ac:dyDescent="0.25">
      <c r="A25" s="12" t="s">
        <v>21</v>
      </c>
      <c r="B25" s="25" t="s">
        <v>99</v>
      </c>
      <c r="C25" s="12" t="s">
        <v>1</v>
      </c>
      <c r="D25" s="26">
        <v>119.65</v>
      </c>
      <c r="E25" s="13">
        <f>+'6.1'!H33</f>
        <v>105470</v>
      </c>
      <c r="F25" s="13">
        <f>+D25*E25</f>
        <v>12619485.5</v>
      </c>
      <c r="K25" s="1"/>
    </row>
    <row r="26" spans="1:13" x14ac:dyDescent="0.25">
      <c r="A26" s="12"/>
      <c r="B26" s="52" t="s">
        <v>3</v>
      </c>
      <c r="C26" s="52"/>
      <c r="D26" s="52"/>
      <c r="E26" s="52"/>
      <c r="F26" s="28">
        <f>SUM(F25:F25)</f>
        <v>12619485.5</v>
      </c>
    </row>
    <row r="27" spans="1:13" x14ac:dyDescent="0.25">
      <c r="A27" s="31">
        <v>7</v>
      </c>
      <c r="B27" s="54" t="s">
        <v>108</v>
      </c>
      <c r="C27" s="54"/>
      <c r="D27" s="54"/>
      <c r="E27" s="54"/>
      <c r="F27" s="54"/>
    </row>
    <row r="28" spans="1:13" x14ac:dyDescent="0.25">
      <c r="A28" s="12" t="s">
        <v>22</v>
      </c>
      <c r="B28" s="33" t="s">
        <v>100</v>
      </c>
      <c r="C28" s="12" t="s">
        <v>1</v>
      </c>
      <c r="D28" s="26">
        <v>119.65</v>
      </c>
      <c r="E28" s="27">
        <f>+'7.1'!H33</f>
        <v>87148</v>
      </c>
      <c r="F28" s="13">
        <f>+D28*E28</f>
        <v>10427258.200000001</v>
      </c>
    </row>
    <row r="29" spans="1:13" x14ac:dyDescent="0.25">
      <c r="A29" s="12"/>
      <c r="B29" s="52" t="s">
        <v>3</v>
      </c>
      <c r="C29" s="52"/>
      <c r="D29" s="52"/>
      <c r="E29" s="52"/>
      <c r="F29" s="28">
        <f>SUM(F28:F28)</f>
        <v>10427258.200000001</v>
      </c>
    </row>
    <row r="30" spans="1:13" x14ac:dyDescent="0.25">
      <c r="A30" s="31">
        <v>8</v>
      </c>
      <c r="B30" s="54" t="s">
        <v>118</v>
      </c>
      <c r="C30" s="54"/>
      <c r="D30" s="54"/>
      <c r="E30" s="54"/>
      <c r="F30" s="54"/>
    </row>
    <row r="31" spans="1:13" ht="30" x14ac:dyDescent="0.25">
      <c r="A31" s="12" t="s">
        <v>23</v>
      </c>
      <c r="B31" s="33" t="s">
        <v>130</v>
      </c>
      <c r="C31" s="12" t="s">
        <v>20</v>
      </c>
      <c r="D31" s="26">
        <v>9</v>
      </c>
      <c r="E31" s="27">
        <f>+'8.1'!H33</f>
        <v>756448</v>
      </c>
      <c r="F31" s="13">
        <f>+D31*E31</f>
        <v>6808032</v>
      </c>
    </row>
    <row r="32" spans="1:13" x14ac:dyDescent="0.25">
      <c r="A32" s="12"/>
      <c r="B32" s="52" t="s">
        <v>3</v>
      </c>
      <c r="C32" s="52"/>
      <c r="D32" s="52"/>
      <c r="E32" s="52"/>
      <c r="F32" s="28">
        <f>SUM(F31:F31)</f>
        <v>6808032</v>
      </c>
    </row>
    <row r="33" spans="1:10" x14ac:dyDescent="0.25">
      <c r="A33" s="31">
        <v>9</v>
      </c>
      <c r="B33" s="54" t="s">
        <v>170</v>
      </c>
      <c r="C33" s="54"/>
      <c r="D33" s="54"/>
      <c r="E33" s="54"/>
      <c r="F33" s="54"/>
    </row>
    <row r="34" spans="1:10" ht="30" x14ac:dyDescent="0.25">
      <c r="A34" s="12" t="s">
        <v>24</v>
      </c>
      <c r="B34" s="33" t="s">
        <v>172</v>
      </c>
      <c r="C34" s="12" t="s">
        <v>171</v>
      </c>
      <c r="D34" s="26">
        <v>168</v>
      </c>
      <c r="E34" s="27">
        <f>+'9.1'!H31</f>
        <v>59598</v>
      </c>
      <c r="F34" s="13">
        <f>+D34*E34</f>
        <v>10012464</v>
      </c>
    </row>
    <row r="35" spans="1:10" ht="30" x14ac:dyDescent="0.25">
      <c r="A35" s="12" t="s">
        <v>25</v>
      </c>
      <c r="B35" s="33" t="s">
        <v>175</v>
      </c>
      <c r="C35" s="12" t="s">
        <v>171</v>
      </c>
      <c r="D35" s="26">
        <v>336</v>
      </c>
      <c r="E35" s="27">
        <f>+'9.2'!H31</f>
        <v>77182</v>
      </c>
      <c r="F35" s="13">
        <f>+D35*E35</f>
        <v>25933152</v>
      </c>
    </row>
    <row r="36" spans="1:10" x14ac:dyDescent="0.25">
      <c r="A36" s="12"/>
      <c r="B36" s="52" t="s">
        <v>3</v>
      </c>
      <c r="C36" s="52"/>
      <c r="D36" s="52"/>
      <c r="E36" s="52"/>
      <c r="F36" s="28">
        <f>SUM(F34:F35)</f>
        <v>35945616</v>
      </c>
      <c r="I36" s="5"/>
    </row>
    <row r="37" spans="1:10" ht="15.75" x14ac:dyDescent="0.25">
      <c r="A37" s="34"/>
      <c r="B37" s="53" t="s">
        <v>102</v>
      </c>
      <c r="C37" s="53"/>
      <c r="D37" s="53"/>
      <c r="E37" s="53"/>
      <c r="F37" s="53"/>
    </row>
    <row r="38" spans="1:10" x14ac:dyDescent="0.25">
      <c r="A38" s="31">
        <v>10</v>
      </c>
      <c r="B38" s="54" t="s">
        <v>109</v>
      </c>
      <c r="C38" s="54"/>
      <c r="D38" s="54"/>
      <c r="E38" s="54"/>
      <c r="F38" s="54"/>
    </row>
    <row r="39" spans="1:10" ht="30" x14ac:dyDescent="0.25">
      <c r="A39" s="12" t="s">
        <v>26</v>
      </c>
      <c r="B39" s="25" t="s">
        <v>156</v>
      </c>
      <c r="C39" s="12" t="s">
        <v>1</v>
      </c>
      <c r="D39" s="26">
        <v>48.5</v>
      </c>
      <c r="E39" s="27">
        <f>+'10.1'!H32</f>
        <v>107000</v>
      </c>
      <c r="F39" s="27">
        <f t="shared" ref="F39:F41" si="5">+D39*E39</f>
        <v>5189500</v>
      </c>
    </row>
    <row r="40" spans="1:10" x14ac:dyDescent="0.25">
      <c r="A40" s="12" t="s">
        <v>27</v>
      </c>
      <c r="B40" s="25" t="s">
        <v>88</v>
      </c>
      <c r="C40" s="12" t="s">
        <v>44</v>
      </c>
      <c r="D40" s="26">
        <v>1.05</v>
      </c>
      <c r="E40" s="27">
        <f>+'10.2'!H31</f>
        <v>230150</v>
      </c>
      <c r="F40" s="27">
        <f t="shared" si="5"/>
        <v>241657.5</v>
      </c>
    </row>
    <row r="41" spans="1:10" x14ac:dyDescent="0.25">
      <c r="A41" s="12" t="s">
        <v>162</v>
      </c>
      <c r="B41" s="25" t="s">
        <v>89</v>
      </c>
      <c r="C41" s="12" t="s">
        <v>44</v>
      </c>
      <c r="D41" s="26">
        <v>2.69</v>
      </c>
      <c r="E41" s="27">
        <f>+'10.3'!H30</f>
        <v>230150</v>
      </c>
      <c r="F41" s="27">
        <f t="shared" si="5"/>
        <v>619103.5</v>
      </c>
    </row>
    <row r="42" spans="1:10" x14ac:dyDescent="0.25">
      <c r="A42" s="12"/>
      <c r="B42" s="52" t="s">
        <v>3</v>
      </c>
      <c r="C42" s="52"/>
      <c r="D42" s="52"/>
      <c r="E42" s="52"/>
      <c r="F42" s="28">
        <f>SUM(F39:F41)</f>
        <v>6050261</v>
      </c>
      <c r="H42" s="32"/>
    </row>
    <row r="43" spans="1:10" x14ac:dyDescent="0.25">
      <c r="A43" s="31">
        <v>11</v>
      </c>
      <c r="B43" s="54" t="s">
        <v>110</v>
      </c>
      <c r="C43" s="54"/>
      <c r="D43" s="54"/>
      <c r="E43" s="54"/>
      <c r="F43" s="54"/>
      <c r="I43" s="3"/>
      <c r="J43" s="36"/>
    </row>
    <row r="44" spans="1:10" ht="30" x14ac:dyDescent="0.25">
      <c r="A44" s="12" t="s">
        <v>64</v>
      </c>
      <c r="B44" s="25" t="s">
        <v>111</v>
      </c>
      <c r="C44" s="12" t="s">
        <v>44</v>
      </c>
      <c r="D44" s="26">
        <v>3.97</v>
      </c>
      <c r="E44" s="27">
        <f>+'11.1'!H32</f>
        <v>1743940</v>
      </c>
      <c r="F44" s="27">
        <f t="shared" ref="F44:F45" si="6">+D44*E44</f>
        <v>6923441.8000000007</v>
      </c>
      <c r="I44" s="3"/>
      <c r="J44" s="36"/>
    </row>
    <row r="45" spans="1:10" x14ac:dyDescent="0.25">
      <c r="A45" s="12" t="s">
        <v>80</v>
      </c>
      <c r="B45" s="25" t="s">
        <v>92</v>
      </c>
      <c r="C45" s="12" t="s">
        <v>44</v>
      </c>
      <c r="D45" s="26">
        <v>4.37</v>
      </c>
      <c r="E45" s="27">
        <f>+'11.2'!H32</f>
        <v>1743940</v>
      </c>
      <c r="F45" s="27">
        <f t="shared" si="6"/>
        <v>7621017.7999999998</v>
      </c>
      <c r="I45" s="3"/>
      <c r="J45" s="36"/>
    </row>
    <row r="46" spans="1:10" x14ac:dyDescent="0.25">
      <c r="A46" s="12"/>
      <c r="B46" s="52" t="s">
        <v>3</v>
      </c>
      <c r="C46" s="52"/>
      <c r="D46" s="52"/>
      <c r="E46" s="52"/>
      <c r="F46" s="28">
        <f>SUM(F44:F45)</f>
        <v>14544459.600000001</v>
      </c>
      <c r="I46" s="3"/>
      <c r="J46" s="3"/>
    </row>
    <row r="47" spans="1:10" x14ac:dyDescent="0.25">
      <c r="A47" s="31">
        <v>12</v>
      </c>
      <c r="B47" s="54" t="s">
        <v>113</v>
      </c>
      <c r="C47" s="54"/>
      <c r="D47" s="54"/>
      <c r="E47" s="54"/>
      <c r="F47" s="54"/>
      <c r="I47" s="3"/>
      <c r="J47" s="3"/>
    </row>
    <row r="48" spans="1:10" ht="30" x14ac:dyDescent="0.25">
      <c r="A48" s="12" t="s">
        <v>116</v>
      </c>
      <c r="B48" s="25" t="s">
        <v>115</v>
      </c>
      <c r="C48" s="12" t="s">
        <v>44</v>
      </c>
      <c r="D48" s="26">
        <v>1.26</v>
      </c>
      <c r="E48" s="27">
        <f>+'12.1'!H33</f>
        <v>1834690</v>
      </c>
      <c r="F48" s="27">
        <f>+D48*E48</f>
        <v>2311709.4</v>
      </c>
      <c r="I48" s="3"/>
      <c r="J48" s="46"/>
    </row>
    <row r="49" spans="1:13" x14ac:dyDescent="0.25">
      <c r="A49" s="12" t="s">
        <v>163</v>
      </c>
      <c r="B49" s="25" t="s">
        <v>95</v>
      </c>
      <c r="C49" s="12" t="s">
        <v>44</v>
      </c>
      <c r="D49" s="26">
        <v>4.37</v>
      </c>
      <c r="E49" s="27">
        <f>+'12.2'!H32</f>
        <v>1714690</v>
      </c>
      <c r="F49" s="27">
        <f t="shared" ref="F49" si="7">+D49*E49</f>
        <v>7493195.2999999998</v>
      </c>
      <c r="I49" s="3"/>
      <c r="J49" s="47"/>
    </row>
    <row r="50" spans="1:13" x14ac:dyDescent="0.25">
      <c r="A50" s="12"/>
      <c r="B50" s="52" t="s">
        <v>3</v>
      </c>
      <c r="C50" s="52"/>
      <c r="D50" s="52"/>
      <c r="E50" s="52"/>
      <c r="F50" s="28">
        <f>SUM(F48:F49)</f>
        <v>9804904.6999999993</v>
      </c>
      <c r="I50" s="3"/>
      <c r="J50" s="46"/>
    </row>
    <row r="51" spans="1:13" x14ac:dyDescent="0.25">
      <c r="A51" s="31">
        <v>13</v>
      </c>
      <c r="B51" s="54" t="s">
        <v>114</v>
      </c>
      <c r="C51" s="54"/>
      <c r="D51" s="54"/>
      <c r="E51" s="54"/>
      <c r="F51" s="54"/>
      <c r="I51" s="3"/>
      <c r="J51" s="48"/>
    </row>
    <row r="52" spans="1:13" x14ac:dyDescent="0.25">
      <c r="A52" s="12" t="s">
        <v>117</v>
      </c>
      <c r="B52" s="25" t="s">
        <v>98</v>
      </c>
      <c r="C52" s="12" t="s">
        <v>1</v>
      </c>
      <c r="D52" s="26">
        <v>44.3</v>
      </c>
      <c r="E52" s="27">
        <f>+'13.1'!H31</f>
        <v>185050</v>
      </c>
      <c r="F52" s="27">
        <f>+D52*E52</f>
        <v>8197714.9999999991</v>
      </c>
      <c r="I52" s="3"/>
      <c r="J52" s="3"/>
    </row>
    <row r="53" spans="1:13" x14ac:dyDescent="0.25">
      <c r="A53" s="12"/>
      <c r="B53" s="52" t="s">
        <v>3</v>
      </c>
      <c r="C53" s="52"/>
      <c r="D53" s="52"/>
      <c r="E53" s="52"/>
      <c r="F53" s="28">
        <f>SUM(F52:F52)</f>
        <v>8197714.9999999991</v>
      </c>
      <c r="I53" s="4"/>
      <c r="J53" s="3"/>
    </row>
    <row r="54" spans="1:13" x14ac:dyDescent="0.25">
      <c r="A54" s="31">
        <v>14</v>
      </c>
      <c r="B54" s="54" t="s">
        <v>126</v>
      </c>
      <c r="C54" s="54"/>
      <c r="D54" s="54"/>
      <c r="E54" s="54"/>
      <c r="F54" s="54"/>
      <c r="I54" s="4"/>
      <c r="J54" s="3"/>
      <c r="M54" s="35"/>
    </row>
    <row r="55" spans="1:13" customFormat="1" x14ac:dyDescent="0.25">
      <c r="A55" s="12" t="s">
        <v>119</v>
      </c>
      <c r="B55" s="25" t="s">
        <v>134</v>
      </c>
      <c r="C55" s="12" t="s">
        <v>1</v>
      </c>
      <c r="D55" s="26">
        <v>97</v>
      </c>
      <c r="E55" s="13">
        <f>+'14.1'!H33</f>
        <v>105470</v>
      </c>
      <c r="F55" s="13">
        <f>+D55*E55</f>
        <v>10230590</v>
      </c>
      <c r="K55" s="1"/>
    </row>
    <row r="56" spans="1:13" x14ac:dyDescent="0.25">
      <c r="A56" s="12"/>
      <c r="B56" s="52" t="s">
        <v>3</v>
      </c>
      <c r="C56" s="52"/>
      <c r="D56" s="52"/>
      <c r="E56" s="52"/>
      <c r="F56" s="28">
        <f>SUM(F55:F55)</f>
        <v>10230590</v>
      </c>
    </row>
    <row r="57" spans="1:13" x14ac:dyDescent="0.25">
      <c r="A57" s="31">
        <v>15</v>
      </c>
      <c r="B57" s="54" t="s">
        <v>127</v>
      </c>
      <c r="C57" s="54"/>
      <c r="D57" s="54"/>
      <c r="E57" s="54"/>
      <c r="F57" s="54"/>
    </row>
    <row r="58" spans="1:13" x14ac:dyDescent="0.25">
      <c r="A58" s="12" t="s">
        <v>132</v>
      </c>
      <c r="B58" s="33" t="s">
        <v>137</v>
      </c>
      <c r="C58" s="12" t="s">
        <v>1</v>
      </c>
      <c r="D58" s="26">
        <v>97</v>
      </c>
      <c r="E58" s="27">
        <f>+'15.1'!H33</f>
        <v>87148</v>
      </c>
      <c r="F58" s="13">
        <f>+D58*E58</f>
        <v>8453356</v>
      </c>
    </row>
    <row r="59" spans="1:13" x14ac:dyDescent="0.25">
      <c r="A59" s="12"/>
      <c r="B59" s="52" t="s">
        <v>3</v>
      </c>
      <c r="C59" s="52"/>
      <c r="D59" s="52"/>
      <c r="E59" s="52"/>
      <c r="F59" s="28">
        <f>SUM(F58:F58)</f>
        <v>8453356</v>
      </c>
    </row>
    <row r="60" spans="1:13" ht="15.75" x14ac:dyDescent="0.25">
      <c r="A60" s="34"/>
      <c r="B60" s="53" t="s">
        <v>128</v>
      </c>
      <c r="C60" s="53"/>
      <c r="D60" s="53"/>
      <c r="E60" s="53"/>
      <c r="F60" s="53"/>
    </row>
    <row r="61" spans="1:13" x14ac:dyDescent="0.25">
      <c r="A61" s="31">
        <v>16</v>
      </c>
      <c r="B61" s="54" t="s">
        <v>129</v>
      </c>
      <c r="C61" s="54"/>
      <c r="D61" s="54"/>
      <c r="E61" s="54"/>
      <c r="F61" s="54"/>
      <c r="I61" s="3"/>
      <c r="J61" s="3"/>
    </row>
    <row r="62" spans="1:13" ht="30" x14ac:dyDescent="0.25">
      <c r="A62" s="12" t="s">
        <v>135</v>
      </c>
      <c r="B62" s="25" t="s">
        <v>131</v>
      </c>
      <c r="C62" s="12" t="s">
        <v>44</v>
      </c>
      <c r="D62" s="26">
        <v>0.45</v>
      </c>
      <c r="E62" s="27">
        <f>+'16.1'!H34</f>
        <v>2136190</v>
      </c>
      <c r="F62" s="27">
        <f>+D62*E62</f>
        <v>961285.5</v>
      </c>
      <c r="I62" s="3"/>
      <c r="J62" s="46"/>
    </row>
    <row r="63" spans="1:13" x14ac:dyDescent="0.25">
      <c r="A63" s="12" t="s">
        <v>164</v>
      </c>
      <c r="B63" s="25" t="s">
        <v>95</v>
      </c>
      <c r="C63" s="12" t="s">
        <v>44</v>
      </c>
      <c r="D63" s="26">
        <v>0.52</v>
      </c>
      <c r="E63" s="27">
        <f>+'16.2'!H33</f>
        <v>1834690</v>
      </c>
      <c r="F63" s="27">
        <f t="shared" ref="F63" si="8">+D63*E63</f>
        <v>954038.8</v>
      </c>
      <c r="I63" s="3"/>
      <c r="J63" s="47"/>
    </row>
    <row r="64" spans="1:13" x14ac:dyDescent="0.25">
      <c r="A64" s="12"/>
      <c r="B64" s="52" t="s">
        <v>3</v>
      </c>
      <c r="C64" s="52"/>
      <c r="D64" s="52"/>
      <c r="E64" s="52"/>
      <c r="F64" s="28">
        <f>SUM(F62:F63)</f>
        <v>1915324.3</v>
      </c>
      <c r="I64" s="3"/>
      <c r="J64" s="46"/>
    </row>
    <row r="65" spans="1:13" x14ac:dyDescent="0.25">
      <c r="A65" s="31">
        <v>17</v>
      </c>
      <c r="B65" s="54" t="s">
        <v>139</v>
      </c>
      <c r="C65" s="54"/>
      <c r="D65" s="54"/>
      <c r="E65" s="54"/>
      <c r="F65" s="54"/>
      <c r="I65" s="3"/>
      <c r="J65" s="48"/>
    </row>
    <row r="66" spans="1:13" x14ac:dyDescent="0.25">
      <c r="A66" s="12" t="s">
        <v>136</v>
      </c>
      <c r="B66" s="25" t="s">
        <v>98</v>
      </c>
      <c r="C66" s="12" t="s">
        <v>1</v>
      </c>
      <c r="D66" s="26">
        <v>18.36</v>
      </c>
      <c r="E66" s="27">
        <f>+'17.1'!H31</f>
        <v>185050</v>
      </c>
      <c r="F66" s="27">
        <f>+D66*E66</f>
        <v>3397518</v>
      </c>
      <c r="I66" s="3"/>
      <c r="J66" s="3"/>
    </row>
    <row r="67" spans="1:13" x14ac:dyDescent="0.25">
      <c r="A67" s="12"/>
      <c r="B67" s="52" t="s">
        <v>3</v>
      </c>
      <c r="C67" s="52"/>
      <c r="D67" s="52"/>
      <c r="E67" s="52"/>
      <c r="F67" s="28">
        <f>SUM(F66:F66)</f>
        <v>3397518</v>
      </c>
      <c r="I67" s="4"/>
      <c r="J67" s="3"/>
    </row>
    <row r="68" spans="1:13" x14ac:dyDescent="0.25">
      <c r="A68" s="31">
        <v>18</v>
      </c>
      <c r="B68" s="54" t="s">
        <v>140</v>
      </c>
      <c r="C68" s="54"/>
      <c r="D68" s="54"/>
      <c r="E68" s="54"/>
      <c r="F68" s="54"/>
      <c r="I68" s="4"/>
      <c r="J68" s="3"/>
      <c r="M68" s="51"/>
    </row>
    <row r="69" spans="1:13" customFormat="1" x14ac:dyDescent="0.25">
      <c r="A69" s="12" t="s">
        <v>138</v>
      </c>
      <c r="B69" s="25" t="s">
        <v>134</v>
      </c>
      <c r="C69" s="12" t="s">
        <v>1</v>
      </c>
      <c r="D69" s="26">
        <v>38.72</v>
      </c>
      <c r="E69" s="13">
        <f>+'18.1'!H33</f>
        <v>105470</v>
      </c>
      <c r="F69" s="13">
        <f>+D69*E69</f>
        <v>4083798.4</v>
      </c>
      <c r="K69" s="1"/>
    </row>
    <row r="70" spans="1:13" x14ac:dyDescent="0.25">
      <c r="A70" s="12"/>
      <c r="B70" s="52" t="s">
        <v>3</v>
      </c>
      <c r="C70" s="52"/>
      <c r="D70" s="52"/>
      <c r="E70" s="52"/>
      <c r="F70" s="28">
        <f>SUM(F69:F69)</f>
        <v>4083798.4</v>
      </c>
    </row>
    <row r="71" spans="1:13" x14ac:dyDescent="0.25">
      <c r="A71" s="31">
        <v>19</v>
      </c>
      <c r="B71" s="54" t="s">
        <v>141</v>
      </c>
      <c r="C71" s="54"/>
      <c r="D71" s="54"/>
      <c r="E71" s="54"/>
      <c r="F71" s="54"/>
    </row>
    <row r="72" spans="1:13" x14ac:dyDescent="0.25">
      <c r="A72" s="12" t="s">
        <v>145</v>
      </c>
      <c r="B72" s="33" t="s">
        <v>137</v>
      </c>
      <c r="C72" s="12" t="s">
        <v>1</v>
      </c>
      <c r="D72" s="26">
        <v>38.72</v>
      </c>
      <c r="E72" s="27">
        <f>+'19.1'!H33</f>
        <v>93437.6</v>
      </c>
      <c r="F72" s="13">
        <f>+D72*E72</f>
        <v>3617903.872</v>
      </c>
    </row>
    <row r="73" spans="1:13" x14ac:dyDescent="0.25">
      <c r="A73" s="12"/>
      <c r="B73" s="52" t="s">
        <v>3</v>
      </c>
      <c r="C73" s="52"/>
      <c r="D73" s="52"/>
      <c r="E73" s="52"/>
      <c r="F73" s="28">
        <f>SUM(F72:F72)</f>
        <v>3617903.872</v>
      </c>
    </row>
    <row r="74" spans="1:13" customFormat="1" x14ac:dyDescent="0.25">
      <c r="A74" s="31">
        <v>20</v>
      </c>
      <c r="B74" s="54" t="s">
        <v>142</v>
      </c>
      <c r="C74" s="54"/>
      <c r="D74" s="54"/>
      <c r="E74" s="54"/>
      <c r="F74" s="54"/>
    </row>
    <row r="75" spans="1:13" customFormat="1" ht="30" x14ac:dyDescent="0.25">
      <c r="A75" s="12" t="s">
        <v>148</v>
      </c>
      <c r="B75" s="25" t="s">
        <v>146</v>
      </c>
      <c r="C75" s="12" t="s">
        <v>20</v>
      </c>
      <c r="D75" s="26">
        <v>1</v>
      </c>
      <c r="E75" s="13">
        <f>+'20.1'!H30</f>
        <v>1637300</v>
      </c>
      <c r="F75" s="13">
        <f>+D75*E75</f>
        <v>1637300</v>
      </c>
    </row>
    <row r="76" spans="1:13" customFormat="1" ht="30" x14ac:dyDescent="0.25">
      <c r="A76" s="12" t="s">
        <v>149</v>
      </c>
      <c r="B76" s="25" t="s">
        <v>147</v>
      </c>
      <c r="C76" s="12" t="s">
        <v>20</v>
      </c>
      <c r="D76" s="26">
        <v>3</v>
      </c>
      <c r="E76" s="13">
        <f>+'20.2'!H30</f>
        <v>1278200</v>
      </c>
      <c r="F76" s="13">
        <f>+D76*E76</f>
        <v>3834600</v>
      </c>
    </row>
    <row r="77" spans="1:13" customFormat="1" x14ac:dyDescent="0.25">
      <c r="A77" s="12"/>
      <c r="B77" s="55" t="s">
        <v>3</v>
      </c>
      <c r="C77" s="55"/>
      <c r="D77" s="55"/>
      <c r="E77" s="55"/>
      <c r="F77" s="15">
        <f>SUM(F75:F76)</f>
        <v>5471900</v>
      </c>
    </row>
    <row r="78" spans="1:13" customFormat="1" x14ac:dyDescent="0.25">
      <c r="A78" s="31">
        <v>21</v>
      </c>
      <c r="B78" s="54" t="s">
        <v>143</v>
      </c>
      <c r="C78" s="54"/>
      <c r="D78" s="54"/>
      <c r="E78" s="54"/>
      <c r="F78" s="54"/>
    </row>
    <row r="79" spans="1:13" customFormat="1" ht="30" x14ac:dyDescent="0.25">
      <c r="A79" s="12" t="s">
        <v>153</v>
      </c>
      <c r="B79" s="25" t="s">
        <v>150</v>
      </c>
      <c r="C79" s="12" t="s">
        <v>1</v>
      </c>
      <c r="D79" s="26">
        <v>6.55</v>
      </c>
      <c r="E79" s="13">
        <f>+'21.1'!H32</f>
        <v>248050</v>
      </c>
      <c r="F79" s="13">
        <f>+D79*E79</f>
        <v>1624727.5</v>
      </c>
    </row>
    <row r="80" spans="1:13" customFormat="1" ht="30" x14ac:dyDescent="0.25">
      <c r="A80" s="12" t="s">
        <v>165</v>
      </c>
      <c r="B80" s="25" t="s">
        <v>151</v>
      </c>
      <c r="C80" s="12" t="s">
        <v>1</v>
      </c>
      <c r="D80" s="26">
        <v>6.55</v>
      </c>
      <c r="E80" s="13">
        <f>+'21.2'!H32</f>
        <v>222100</v>
      </c>
      <c r="F80" s="13">
        <f>+D80*E80</f>
        <v>1454755</v>
      </c>
    </row>
    <row r="81" spans="1:6" customFormat="1" x14ac:dyDescent="0.25">
      <c r="A81" s="12" t="s">
        <v>166</v>
      </c>
      <c r="B81" s="25" t="s">
        <v>152</v>
      </c>
      <c r="C81" s="12" t="s">
        <v>1</v>
      </c>
      <c r="D81" s="26">
        <v>5.26</v>
      </c>
      <c r="E81" s="13">
        <f>+'21.3'!H31</f>
        <v>327100</v>
      </c>
      <c r="F81" s="13">
        <f>+D81*E81</f>
        <v>1720546</v>
      </c>
    </row>
    <row r="82" spans="1:6" customFormat="1" x14ac:dyDescent="0.25">
      <c r="A82" s="12"/>
      <c r="B82" s="55" t="s">
        <v>3</v>
      </c>
      <c r="C82" s="55"/>
      <c r="D82" s="55"/>
      <c r="E82" s="55"/>
      <c r="F82" s="15">
        <f>SUM(F79:F81)</f>
        <v>4800028.5</v>
      </c>
    </row>
    <row r="83" spans="1:6" x14ac:dyDescent="0.25">
      <c r="A83" s="31">
        <v>22</v>
      </c>
      <c r="B83" s="54" t="s">
        <v>157</v>
      </c>
      <c r="C83" s="54"/>
      <c r="D83" s="54"/>
      <c r="E83" s="54"/>
      <c r="F83" s="54"/>
    </row>
    <row r="84" spans="1:6" ht="30" x14ac:dyDescent="0.25">
      <c r="A84" s="12" t="s">
        <v>167</v>
      </c>
      <c r="B84" s="33" t="s">
        <v>154</v>
      </c>
      <c r="C84" s="12" t="s">
        <v>160</v>
      </c>
      <c r="D84" s="26">
        <v>1</v>
      </c>
      <c r="E84" s="27">
        <f>+'22.1'!H34</f>
        <v>1418888</v>
      </c>
      <c r="F84" s="13">
        <f>+D84*E84</f>
        <v>1418888</v>
      </c>
    </row>
    <row r="85" spans="1:6" x14ac:dyDescent="0.25">
      <c r="A85" s="12"/>
      <c r="B85" s="52" t="s">
        <v>3</v>
      </c>
      <c r="C85" s="52"/>
      <c r="D85" s="52"/>
      <c r="E85" s="52"/>
      <c r="F85" s="28">
        <f>SUM(F84:F84)</f>
        <v>1418888</v>
      </c>
    </row>
    <row r="86" spans="1:6" ht="15.75" x14ac:dyDescent="0.25">
      <c r="A86" s="34"/>
      <c r="B86" s="53" t="s">
        <v>169</v>
      </c>
      <c r="C86" s="53"/>
      <c r="D86" s="53"/>
      <c r="E86" s="53"/>
      <c r="F86" s="53"/>
    </row>
    <row r="87" spans="1:6" x14ac:dyDescent="0.25">
      <c r="A87" s="31">
        <v>23</v>
      </c>
      <c r="B87" s="54" t="s">
        <v>169</v>
      </c>
      <c r="C87" s="54"/>
      <c r="D87" s="54"/>
      <c r="E87" s="54"/>
      <c r="F87" s="54"/>
    </row>
    <row r="88" spans="1:6" x14ac:dyDescent="0.25">
      <c r="A88" s="12" t="s">
        <v>168</v>
      </c>
      <c r="B88" s="33" t="s">
        <v>169</v>
      </c>
      <c r="C88" s="12" t="s">
        <v>160</v>
      </c>
      <c r="D88" s="26">
        <v>1</v>
      </c>
      <c r="E88" s="27">
        <f>+'23.1'!H36</f>
        <v>374340</v>
      </c>
      <c r="F88" s="13">
        <f>+D88*E88</f>
        <v>374340</v>
      </c>
    </row>
    <row r="89" spans="1:6" x14ac:dyDescent="0.25">
      <c r="A89" s="12"/>
      <c r="B89" s="52" t="s">
        <v>3</v>
      </c>
      <c r="C89" s="52"/>
      <c r="D89" s="52"/>
      <c r="E89" s="52"/>
      <c r="F89" s="28">
        <f>SUM(F88:F88)</f>
        <v>374340</v>
      </c>
    </row>
    <row r="90" spans="1:6" x14ac:dyDescent="0.25">
      <c r="A90" s="57"/>
      <c r="B90" s="58"/>
      <c r="C90" s="58"/>
      <c r="D90" s="58"/>
      <c r="E90" s="58"/>
      <c r="F90" s="59"/>
    </row>
    <row r="91" spans="1:6" x14ac:dyDescent="0.25">
      <c r="A91" s="56" t="s">
        <v>28</v>
      </c>
      <c r="B91" s="56"/>
      <c r="C91" s="56"/>
      <c r="D91" s="56"/>
      <c r="E91" s="56"/>
      <c r="F91" s="29">
        <f>+F7+F12+F16+F20+F23+F26+F29+F32+F36+F42+F46+F50+F53+F56+F59+F64+F67+F70+F73+F77+F82+F85+F89</f>
        <v>185535108.046</v>
      </c>
    </row>
    <row r="92" spans="1:6" x14ac:dyDescent="0.25">
      <c r="A92" s="57"/>
      <c r="B92" s="58"/>
      <c r="C92" s="58"/>
      <c r="D92" s="58"/>
      <c r="E92" s="58"/>
      <c r="F92" s="59"/>
    </row>
    <row r="93" spans="1:6" x14ac:dyDescent="0.25">
      <c r="A93" s="56" t="s">
        <v>29</v>
      </c>
      <c r="B93" s="56"/>
      <c r="C93" s="56"/>
      <c r="D93" s="56"/>
      <c r="E93" s="30">
        <v>0.2</v>
      </c>
      <c r="F93" s="29">
        <f>+F91*E93</f>
        <v>37107021.609200001</v>
      </c>
    </row>
    <row r="94" spans="1:6" x14ac:dyDescent="0.25">
      <c r="A94" s="56" t="s">
        <v>30</v>
      </c>
      <c r="B94" s="56"/>
      <c r="C94" s="56"/>
      <c r="D94" s="56"/>
      <c r="E94" s="30">
        <v>0.06</v>
      </c>
      <c r="F94" s="29">
        <f>+F91*E94</f>
        <v>11132106.482759999</v>
      </c>
    </row>
    <row r="95" spans="1:6" x14ac:dyDescent="0.25">
      <c r="A95" s="56" t="s">
        <v>4</v>
      </c>
      <c r="B95" s="56"/>
      <c r="C95" s="56"/>
      <c r="D95" s="56"/>
      <c r="E95" s="30">
        <v>0.05</v>
      </c>
      <c r="F95" s="29">
        <f>+F91*E95</f>
        <v>9276755.4023000002</v>
      </c>
    </row>
    <row r="96" spans="1:6" x14ac:dyDescent="0.25">
      <c r="A96" s="57"/>
      <c r="B96" s="58"/>
      <c r="C96" s="58"/>
      <c r="D96" s="58"/>
      <c r="E96" s="58"/>
      <c r="F96" s="59"/>
    </row>
    <row r="97" spans="1:6" x14ac:dyDescent="0.25">
      <c r="A97" s="56" t="s">
        <v>5</v>
      </c>
      <c r="B97" s="56"/>
      <c r="C97" s="56"/>
      <c r="D97" s="56"/>
      <c r="E97" s="56"/>
      <c r="F97" s="29">
        <f>SUM(F91:F95)</f>
        <v>243050991.54026002</v>
      </c>
    </row>
    <row r="98" spans="1:6" x14ac:dyDescent="0.25">
      <c r="B98" s="8"/>
      <c r="E98" s="7"/>
      <c r="F98" s="7"/>
    </row>
    <row r="99" spans="1:6" x14ac:dyDescent="0.25">
      <c r="B99" s="8"/>
      <c r="E99" s="7"/>
      <c r="F99" s="7"/>
    </row>
    <row r="100" spans="1:6" x14ac:dyDescent="0.25">
      <c r="B100" s="8"/>
      <c r="E100" s="7"/>
      <c r="F100" s="7"/>
    </row>
    <row r="101" spans="1:6" x14ac:dyDescent="0.25">
      <c r="B101" s="8"/>
      <c r="E101" s="7"/>
      <c r="F101" s="7"/>
    </row>
    <row r="102" spans="1:6" x14ac:dyDescent="0.25">
      <c r="B102" s="8"/>
      <c r="E102" s="7"/>
      <c r="F102" s="7"/>
    </row>
    <row r="103" spans="1:6" x14ac:dyDescent="0.25">
      <c r="B103" s="8"/>
      <c r="E103" s="7"/>
      <c r="F103" s="7"/>
    </row>
    <row r="104" spans="1:6" x14ac:dyDescent="0.25">
      <c r="B104" s="8"/>
      <c r="E104" s="7"/>
      <c r="F104" s="7"/>
    </row>
    <row r="105" spans="1:6" x14ac:dyDescent="0.25">
      <c r="B105" s="8"/>
      <c r="E105" s="7"/>
      <c r="F105" s="7"/>
    </row>
    <row r="106" spans="1:6" x14ac:dyDescent="0.25">
      <c r="B106" s="8"/>
      <c r="E106" s="7"/>
      <c r="F106" s="7"/>
    </row>
    <row r="107" spans="1:6" x14ac:dyDescent="0.25">
      <c r="B107" s="8"/>
      <c r="E107" s="7"/>
      <c r="F107" s="7"/>
    </row>
    <row r="108" spans="1:6" x14ac:dyDescent="0.25">
      <c r="B108" s="8"/>
      <c r="E108" s="7"/>
      <c r="F108" s="7"/>
    </row>
    <row r="109" spans="1:6" x14ac:dyDescent="0.25">
      <c r="B109" s="8"/>
      <c r="E109" s="7"/>
      <c r="F109" s="7"/>
    </row>
    <row r="110" spans="1:6" x14ac:dyDescent="0.25">
      <c r="B110" s="8"/>
      <c r="E110" s="7"/>
      <c r="F110" s="7"/>
    </row>
    <row r="111" spans="1:6" x14ac:dyDescent="0.25">
      <c r="B111" s="8"/>
      <c r="E111" s="7"/>
      <c r="F111" s="7"/>
    </row>
    <row r="112" spans="1:6" x14ac:dyDescent="0.25">
      <c r="B112" s="8"/>
      <c r="E112" s="7"/>
      <c r="F112" s="7"/>
    </row>
    <row r="113" spans="2:6" x14ac:dyDescent="0.25">
      <c r="B113" s="8"/>
      <c r="E113" s="7"/>
      <c r="F113" s="7"/>
    </row>
    <row r="114" spans="2:6" x14ac:dyDescent="0.25">
      <c r="B114" s="8"/>
      <c r="E114" s="7"/>
      <c r="F114" s="7"/>
    </row>
    <row r="115" spans="2:6" x14ac:dyDescent="0.25">
      <c r="B115" s="8"/>
      <c r="E115" s="7"/>
      <c r="F115" s="7"/>
    </row>
    <row r="116" spans="2:6" x14ac:dyDescent="0.25">
      <c r="B116" s="8"/>
      <c r="E116" s="7"/>
      <c r="F116" s="7"/>
    </row>
    <row r="117" spans="2:6" x14ac:dyDescent="0.25">
      <c r="B117" s="8"/>
      <c r="E117" s="7"/>
      <c r="F117" s="7"/>
    </row>
    <row r="118" spans="2:6" x14ac:dyDescent="0.25">
      <c r="B118" s="8"/>
      <c r="E118" s="7"/>
      <c r="F118" s="7"/>
    </row>
    <row r="119" spans="2:6" x14ac:dyDescent="0.25">
      <c r="B119" s="8"/>
      <c r="E119" s="7"/>
      <c r="F119" s="7"/>
    </row>
    <row r="120" spans="2:6" x14ac:dyDescent="0.25">
      <c r="B120" s="8"/>
      <c r="E120" s="7"/>
      <c r="F120" s="7"/>
    </row>
    <row r="121" spans="2:6" x14ac:dyDescent="0.25">
      <c r="B121" s="8"/>
      <c r="E121" s="7"/>
      <c r="F121" s="7"/>
    </row>
    <row r="122" spans="2:6" x14ac:dyDescent="0.25">
      <c r="B122" s="8"/>
      <c r="E122" s="7"/>
      <c r="F122" s="7"/>
    </row>
    <row r="123" spans="2:6" x14ac:dyDescent="0.25">
      <c r="B123" s="8"/>
      <c r="E123" s="7"/>
      <c r="F123" s="7"/>
    </row>
    <row r="124" spans="2:6" x14ac:dyDescent="0.25">
      <c r="B124" s="8"/>
      <c r="E124" s="7"/>
      <c r="F124" s="7"/>
    </row>
    <row r="125" spans="2:6" x14ac:dyDescent="0.25">
      <c r="B125" s="8"/>
      <c r="E125" s="7"/>
      <c r="F125" s="7"/>
    </row>
    <row r="126" spans="2:6" x14ac:dyDescent="0.25">
      <c r="B126" s="8"/>
      <c r="E126" s="7"/>
      <c r="F126" s="7"/>
    </row>
    <row r="127" spans="2:6" x14ac:dyDescent="0.25">
      <c r="B127" s="8"/>
      <c r="E127" s="7"/>
      <c r="F127" s="7"/>
    </row>
    <row r="128" spans="2:6" x14ac:dyDescent="0.25">
      <c r="B128" s="8"/>
      <c r="E128" s="7"/>
      <c r="F128" s="7"/>
    </row>
    <row r="129" spans="2:6" x14ac:dyDescent="0.25">
      <c r="B129" s="8"/>
      <c r="E129" s="7"/>
      <c r="F129" s="7"/>
    </row>
    <row r="130" spans="2:6" x14ac:dyDescent="0.25">
      <c r="B130" s="8"/>
      <c r="E130" s="7"/>
      <c r="F130" s="7"/>
    </row>
    <row r="131" spans="2:6" x14ac:dyDescent="0.25">
      <c r="B131" s="8"/>
      <c r="E131" s="7"/>
      <c r="F131" s="7"/>
    </row>
    <row r="132" spans="2:6" x14ac:dyDescent="0.25">
      <c r="B132" s="8"/>
      <c r="E132" s="7"/>
      <c r="F132" s="7"/>
    </row>
    <row r="133" spans="2:6" x14ac:dyDescent="0.25">
      <c r="B133" s="8"/>
      <c r="E133" s="7"/>
      <c r="F133" s="7"/>
    </row>
    <row r="134" spans="2:6" x14ac:dyDescent="0.25">
      <c r="B134" s="8"/>
      <c r="E134" s="7"/>
      <c r="F134" s="7"/>
    </row>
    <row r="135" spans="2:6" x14ac:dyDescent="0.25">
      <c r="B135" s="8"/>
      <c r="E135" s="7"/>
      <c r="F135" s="7"/>
    </row>
    <row r="136" spans="2:6" x14ac:dyDescent="0.25">
      <c r="B136" s="8"/>
      <c r="E136" s="7"/>
      <c r="F136" s="7"/>
    </row>
    <row r="137" spans="2:6" x14ac:dyDescent="0.25">
      <c r="B137" s="8"/>
      <c r="E137" s="7"/>
      <c r="F137" s="7"/>
    </row>
    <row r="138" spans="2:6" x14ac:dyDescent="0.25">
      <c r="B138" s="8"/>
      <c r="E138" s="7"/>
      <c r="F138" s="7"/>
    </row>
    <row r="139" spans="2:6" x14ac:dyDescent="0.25">
      <c r="B139" s="8"/>
      <c r="E139" s="7"/>
      <c r="F139" s="7"/>
    </row>
    <row r="140" spans="2:6" x14ac:dyDescent="0.25">
      <c r="B140" s="8"/>
      <c r="E140" s="7"/>
      <c r="F140" s="7"/>
    </row>
    <row r="141" spans="2:6" x14ac:dyDescent="0.25">
      <c r="B141" s="8"/>
      <c r="E141" s="7"/>
      <c r="F141" s="7"/>
    </row>
    <row r="142" spans="2:6" x14ac:dyDescent="0.25">
      <c r="E142" s="5"/>
      <c r="F142" s="5"/>
    </row>
    <row r="143" spans="2:6" x14ac:dyDescent="0.25">
      <c r="E143" s="5"/>
      <c r="F143" s="5"/>
    </row>
    <row r="144" spans="2:6" x14ac:dyDescent="0.25">
      <c r="E144" s="5"/>
      <c r="F144" s="5"/>
    </row>
    <row r="145" spans="5:6" x14ac:dyDescent="0.25">
      <c r="E145" s="5"/>
      <c r="F145" s="5"/>
    </row>
    <row r="146" spans="5:6" x14ac:dyDescent="0.25">
      <c r="E146" s="5"/>
      <c r="F146" s="5"/>
    </row>
    <row r="147" spans="5:6" x14ac:dyDescent="0.25">
      <c r="E147" s="5"/>
      <c r="F147" s="5"/>
    </row>
    <row r="148" spans="5:6" x14ac:dyDescent="0.25">
      <c r="E148" s="5"/>
      <c r="F148" s="5"/>
    </row>
    <row r="149" spans="5:6" x14ac:dyDescent="0.25">
      <c r="E149" s="5"/>
      <c r="F149" s="5"/>
    </row>
    <row r="150" spans="5:6" x14ac:dyDescent="0.25">
      <c r="E150" s="5"/>
      <c r="F150" s="5"/>
    </row>
    <row r="151" spans="5:6" x14ac:dyDescent="0.25">
      <c r="E151" s="5"/>
      <c r="F151" s="5"/>
    </row>
  </sheetData>
  <mergeCells count="57">
    <mergeCell ref="B26:E26"/>
    <mergeCell ref="A90:F90"/>
    <mergeCell ref="A92:F92"/>
    <mergeCell ref="B3:F3"/>
    <mergeCell ref="B7:E7"/>
    <mergeCell ref="B24:F24"/>
    <mergeCell ref="B8:F8"/>
    <mergeCell ref="B12:E12"/>
    <mergeCell ref="B13:F13"/>
    <mergeCell ref="B16:E16"/>
    <mergeCell ref="B17:F17"/>
    <mergeCell ref="B37:F37"/>
    <mergeCell ref="B20:E20"/>
    <mergeCell ref="B21:F21"/>
    <mergeCell ref="B27:F27"/>
    <mergeCell ref="B29:E29"/>
    <mergeCell ref="B23:E23"/>
    <mergeCell ref="A97:E97"/>
    <mergeCell ref="A93:D93"/>
    <mergeCell ref="A94:D94"/>
    <mergeCell ref="A95:D95"/>
    <mergeCell ref="A91:E91"/>
    <mergeCell ref="A96:F96"/>
    <mergeCell ref="B30:F30"/>
    <mergeCell ref="B32:E32"/>
    <mergeCell ref="B60:F60"/>
    <mergeCell ref="B50:E50"/>
    <mergeCell ref="B51:F51"/>
    <mergeCell ref="B54:F54"/>
    <mergeCell ref="B56:E56"/>
    <mergeCell ref="B57:F57"/>
    <mergeCell ref="B38:F38"/>
    <mergeCell ref="B42:E42"/>
    <mergeCell ref="B43:F43"/>
    <mergeCell ref="B46:E46"/>
    <mergeCell ref="B47:F47"/>
    <mergeCell ref="B65:F65"/>
    <mergeCell ref="B67:E67"/>
    <mergeCell ref="B68:F68"/>
    <mergeCell ref="B59:E59"/>
    <mergeCell ref="B53:E53"/>
    <mergeCell ref="B89:E89"/>
    <mergeCell ref="B86:F86"/>
    <mergeCell ref="B85:E85"/>
    <mergeCell ref="B33:F33"/>
    <mergeCell ref="B36:E36"/>
    <mergeCell ref="B87:F87"/>
    <mergeCell ref="B74:F74"/>
    <mergeCell ref="B77:E77"/>
    <mergeCell ref="B78:F78"/>
    <mergeCell ref="B82:E82"/>
    <mergeCell ref="B83:F83"/>
    <mergeCell ref="B70:E70"/>
    <mergeCell ref="B71:F71"/>
    <mergeCell ref="B73:E73"/>
    <mergeCell ref="B61:F61"/>
    <mergeCell ref="B64:E64"/>
  </mergeCells>
  <phoneticPr fontId="4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57872-13EF-40D2-A3EC-166E3F4576BA}">
  <sheetPr>
    <pageSetUpPr fitToPage="1"/>
  </sheetPr>
  <dimension ref="A1:J32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1</v>
      </c>
      <c r="B1" s="62" t="str">
        <f>VLOOKUP(A1,PRESUPUESTO!$A$1:$F$97,2,FALSE)</f>
        <v>PRELIMINARES</v>
      </c>
      <c r="C1" s="62"/>
      <c r="D1" s="62"/>
      <c r="E1" s="62"/>
      <c r="F1" s="62"/>
      <c r="G1" s="62"/>
      <c r="H1" s="62"/>
    </row>
    <row r="2" spans="1:10" x14ac:dyDescent="0.25">
      <c r="A2" s="10" t="s">
        <v>9</v>
      </c>
      <c r="B2" s="63" t="str">
        <f>VLOOKUP(A2,PRESUPUESTO!$A$1:$F$97,2,FALSE)</f>
        <v>SEÑALIZACIÓN GENERAL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GBL</v>
      </c>
    </row>
    <row r="4" spans="1:10" ht="3" customHeight="1" x14ac:dyDescent="0.25">
      <c r="A4" s="2"/>
      <c r="B4" s="6"/>
      <c r="C4" s="6"/>
      <c r="D4" s="6"/>
      <c r="E4" s="2"/>
      <c r="F4" s="6"/>
      <c r="G4" s="37"/>
      <c r="H4" s="38"/>
    </row>
    <row r="5" spans="1:10" x14ac:dyDescent="0.25">
      <c r="A5" s="64"/>
      <c r="B5" s="65"/>
      <c r="C5" s="65"/>
      <c r="D5" s="65"/>
      <c r="E5" s="65"/>
      <c r="F5" s="65"/>
      <c r="G5" s="65"/>
      <c r="H5" s="66"/>
    </row>
    <row r="6" spans="1:10" x14ac:dyDescent="0.25">
      <c r="A6" s="67"/>
      <c r="B6" s="68"/>
      <c r="C6" s="68"/>
      <c r="D6" s="68"/>
      <c r="E6" s="68"/>
      <c r="F6" s="68"/>
      <c r="G6" s="68"/>
      <c r="H6" s="69"/>
    </row>
    <row r="7" spans="1:10" x14ac:dyDescent="0.25">
      <c r="A7" s="67"/>
      <c r="B7" s="68"/>
      <c r="C7" s="68"/>
      <c r="D7" s="68"/>
      <c r="E7" s="68"/>
      <c r="F7" s="68"/>
      <c r="G7" s="68"/>
      <c r="H7" s="69"/>
    </row>
    <row r="8" spans="1:10" x14ac:dyDescent="0.25">
      <c r="A8" s="67"/>
      <c r="B8" s="68"/>
      <c r="C8" s="68"/>
      <c r="D8" s="68"/>
      <c r="E8" s="68"/>
      <c r="F8" s="68"/>
      <c r="G8" s="68"/>
      <c r="H8" s="69"/>
    </row>
    <row r="9" spans="1:10" x14ac:dyDescent="0.25">
      <c r="A9" s="67"/>
      <c r="B9" s="68"/>
      <c r="C9" s="68"/>
      <c r="D9" s="68"/>
      <c r="E9" s="68"/>
      <c r="F9" s="68"/>
      <c r="G9" s="68"/>
      <c r="H9" s="69"/>
      <c r="J9"/>
    </row>
    <row r="10" spans="1:10" x14ac:dyDescent="0.25">
      <c r="A10" s="67"/>
      <c r="B10" s="68"/>
      <c r="C10" s="68"/>
      <c r="D10" s="68"/>
      <c r="E10" s="68"/>
      <c r="F10" s="68"/>
      <c r="G10" s="68"/>
      <c r="H10" s="69"/>
    </row>
    <row r="11" spans="1:10" x14ac:dyDescent="0.25">
      <c r="A11" s="67"/>
      <c r="B11" s="68"/>
      <c r="C11" s="68"/>
      <c r="D11" s="68"/>
      <c r="E11" s="68"/>
      <c r="F11" s="68"/>
      <c r="G11" s="68"/>
      <c r="H11" s="69"/>
      <c r="J11"/>
    </row>
    <row r="12" spans="1:10" x14ac:dyDescent="0.25">
      <c r="A12" s="67"/>
      <c r="B12" s="68"/>
      <c r="C12" s="68"/>
      <c r="D12" s="68"/>
      <c r="E12" s="68"/>
      <c r="F12" s="68"/>
      <c r="G12" s="68"/>
      <c r="H12" s="69"/>
    </row>
    <row r="13" spans="1:10" x14ac:dyDescent="0.25">
      <c r="A13" s="70" t="s">
        <v>91</v>
      </c>
      <c r="B13" s="71"/>
      <c r="C13" s="71"/>
      <c r="D13" s="71"/>
      <c r="E13" s="71"/>
      <c r="F13" s="71"/>
      <c r="G13" s="71"/>
      <c r="H13" s="72"/>
    </row>
    <row r="14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x14ac:dyDescent="0.25">
      <c r="A16" s="60" t="s">
        <v>33</v>
      </c>
      <c r="B16" s="60"/>
      <c r="C16" s="60"/>
      <c r="D16" s="60"/>
      <c r="E16" s="12" t="s">
        <v>34</v>
      </c>
      <c r="F16" s="14">
        <v>6</v>
      </c>
      <c r="G16" s="13">
        <v>950</v>
      </c>
      <c r="H16" s="13">
        <f>+F16*G16</f>
        <v>5700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SUM(H16)</f>
        <v>5700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x14ac:dyDescent="0.25">
      <c r="A20" s="60" t="s">
        <v>59</v>
      </c>
      <c r="B20" s="60"/>
      <c r="C20" s="60"/>
      <c r="D20" s="60"/>
      <c r="E20" s="12" t="s">
        <v>20</v>
      </c>
      <c r="F20" s="14">
        <v>3</v>
      </c>
      <c r="G20" s="13">
        <v>160000</v>
      </c>
      <c r="H20" s="13">
        <f>+F20*G20</f>
        <v>480000</v>
      </c>
    </row>
    <row r="21" spans="1:8" x14ac:dyDescent="0.25">
      <c r="A21" s="60" t="s">
        <v>71</v>
      </c>
      <c r="B21" s="60"/>
      <c r="C21" s="60"/>
      <c r="D21" s="60"/>
      <c r="E21" s="12" t="s">
        <v>20</v>
      </c>
      <c r="F21" s="14">
        <v>3</v>
      </c>
      <c r="G21" s="13">
        <v>8000</v>
      </c>
      <c r="H21" s="13">
        <f>+F21*G21</f>
        <v>24000</v>
      </c>
    </row>
    <row r="22" spans="1:8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SUM(H20:H21)</f>
        <v>504000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x14ac:dyDescent="0.25">
      <c r="A25" s="60" t="s">
        <v>39</v>
      </c>
      <c r="B25" s="60"/>
      <c r="C25" s="60"/>
      <c r="D25" s="60"/>
      <c r="E25" s="12" t="s">
        <v>40</v>
      </c>
      <c r="F25" s="14">
        <v>0.02</v>
      </c>
      <c r="G25" s="13">
        <v>125000</v>
      </c>
      <c r="H25" s="13">
        <f>+F25*G25</f>
        <v>2500</v>
      </c>
    </row>
    <row r="26" spans="1:8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2500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x14ac:dyDescent="0.25">
      <c r="A29" s="60" t="s">
        <v>81</v>
      </c>
      <c r="B29" s="60"/>
      <c r="C29" s="60"/>
      <c r="D29" s="60"/>
      <c r="E29" s="12" t="s">
        <v>42</v>
      </c>
      <c r="F29" s="14">
        <v>2</v>
      </c>
      <c r="G29" s="13">
        <v>29100</v>
      </c>
      <c r="H29" s="13">
        <f>+F29*G29</f>
        <v>58200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58200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+H17+H22+H26+H30</f>
        <v>570400</v>
      </c>
    </row>
  </sheetData>
  <mergeCells count="18">
    <mergeCell ref="A19:D19"/>
    <mergeCell ref="A16:D16"/>
    <mergeCell ref="A15:D15"/>
    <mergeCell ref="A17:G17"/>
    <mergeCell ref="B1:H1"/>
    <mergeCell ref="B2:H2"/>
    <mergeCell ref="A5:H12"/>
    <mergeCell ref="A13:H13"/>
    <mergeCell ref="A29:D29"/>
    <mergeCell ref="A30:G30"/>
    <mergeCell ref="A32:G32"/>
    <mergeCell ref="A21:D21"/>
    <mergeCell ref="A20:D20"/>
    <mergeCell ref="A22:G22"/>
    <mergeCell ref="A24:D24"/>
    <mergeCell ref="A25:D25"/>
    <mergeCell ref="A26:G26"/>
    <mergeCell ref="A28:D28"/>
  </mergeCells>
  <pageMargins left="0.7" right="0.7" top="0.75" bottom="0.75" header="0.3" footer="0.3"/>
  <pageSetup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C800B-791B-4F71-91EB-CCFBF8A6FDA5}">
  <sheetPr>
    <pageSetUpPr fitToPage="1"/>
  </sheetPr>
  <dimension ref="A1:J32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1</v>
      </c>
      <c r="B1" s="62" t="str">
        <f>VLOOKUP(A1,PRESUPUESTO!$A$1:$F$97,2,FALSE)</f>
        <v>PRELIMINARES</v>
      </c>
      <c r="C1" s="62"/>
      <c r="D1" s="62"/>
      <c r="E1" s="62"/>
      <c r="F1" s="62"/>
      <c r="G1" s="62"/>
      <c r="H1" s="62"/>
    </row>
    <row r="2" spans="1:10" x14ac:dyDescent="0.25">
      <c r="A2" s="10" t="s">
        <v>10</v>
      </c>
      <c r="B2" s="63" t="str">
        <f>VLOOKUP(A2,PRESUPUESTO!$A$1:$F$97,2,FALSE)</f>
        <v>DESMONTE AVISO PUBLICITARIO INFOTEP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GBL</v>
      </c>
    </row>
    <row r="4" spans="1:10" ht="3" customHeight="1" x14ac:dyDescent="0.25">
      <c r="A4" s="2"/>
      <c r="B4" s="6"/>
      <c r="C4" s="6"/>
      <c r="D4" s="6"/>
      <c r="E4" s="2"/>
      <c r="F4" s="6"/>
      <c r="G4" s="37"/>
      <c r="H4" s="38"/>
    </row>
    <row r="5" spans="1:10" x14ac:dyDescent="0.25">
      <c r="A5" s="64"/>
      <c r="B5" s="65"/>
      <c r="C5" s="65"/>
      <c r="D5" s="65"/>
      <c r="E5" s="65"/>
      <c r="F5" s="65"/>
      <c r="G5" s="65"/>
      <c r="H5" s="66"/>
    </row>
    <row r="6" spans="1:10" x14ac:dyDescent="0.25">
      <c r="A6" s="67"/>
      <c r="B6" s="68"/>
      <c r="C6" s="68"/>
      <c r="D6" s="68"/>
      <c r="E6" s="68"/>
      <c r="F6" s="68"/>
      <c r="G6" s="68"/>
      <c r="H6" s="69"/>
    </row>
    <row r="7" spans="1:10" x14ac:dyDescent="0.25">
      <c r="A7" s="67"/>
      <c r="B7" s="68"/>
      <c r="C7" s="68"/>
      <c r="D7" s="68"/>
      <c r="E7" s="68"/>
      <c r="F7" s="68"/>
      <c r="G7" s="68"/>
      <c r="H7" s="69"/>
    </row>
    <row r="8" spans="1:10" x14ac:dyDescent="0.25">
      <c r="A8" s="67"/>
      <c r="B8" s="68"/>
      <c r="C8" s="68"/>
      <c r="D8" s="68"/>
      <c r="E8" s="68"/>
      <c r="F8" s="68"/>
      <c r="G8" s="68"/>
      <c r="H8" s="69"/>
    </row>
    <row r="9" spans="1:10" x14ac:dyDescent="0.25">
      <c r="A9" s="67"/>
      <c r="B9" s="68"/>
      <c r="C9" s="68"/>
      <c r="D9" s="68"/>
      <c r="E9" s="68"/>
      <c r="F9" s="68"/>
      <c r="G9" s="68"/>
      <c r="H9" s="69"/>
      <c r="J9"/>
    </row>
    <row r="10" spans="1:10" x14ac:dyDescent="0.25">
      <c r="A10" s="67"/>
      <c r="B10" s="68"/>
      <c r="C10" s="68"/>
      <c r="D10" s="68"/>
      <c r="E10" s="68"/>
      <c r="F10" s="68"/>
      <c r="G10" s="68"/>
      <c r="H10" s="69"/>
    </row>
    <row r="11" spans="1:10" x14ac:dyDescent="0.25">
      <c r="A11" s="67"/>
      <c r="B11" s="68"/>
      <c r="C11" s="68"/>
      <c r="D11" s="68"/>
      <c r="E11" s="68"/>
      <c r="F11" s="68"/>
      <c r="G11" s="68"/>
      <c r="H11" s="69"/>
      <c r="J11"/>
    </row>
    <row r="12" spans="1:10" x14ac:dyDescent="0.25">
      <c r="A12" s="67"/>
      <c r="B12" s="68"/>
      <c r="C12" s="68"/>
      <c r="D12" s="68"/>
      <c r="E12" s="68"/>
      <c r="F12" s="68"/>
      <c r="G12" s="68"/>
      <c r="H12" s="69"/>
    </row>
    <row r="13" spans="1:10" x14ac:dyDescent="0.25">
      <c r="A13" s="70" t="s">
        <v>91</v>
      </c>
      <c r="B13" s="71"/>
      <c r="C13" s="71"/>
      <c r="D13" s="71"/>
      <c r="E13" s="71"/>
      <c r="F13" s="71"/>
      <c r="G13" s="71"/>
      <c r="H13" s="72"/>
    </row>
    <row r="14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x14ac:dyDescent="0.25">
      <c r="A16" s="60" t="s">
        <v>33</v>
      </c>
      <c r="B16" s="60"/>
      <c r="C16" s="60"/>
      <c r="D16" s="60"/>
      <c r="E16" s="12" t="s">
        <v>34</v>
      </c>
      <c r="F16" s="14">
        <v>12</v>
      </c>
      <c r="G16" s="13">
        <v>950</v>
      </c>
      <c r="H16" s="13">
        <f>+F16*G16</f>
        <v>11400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SUM(H16)</f>
        <v>11400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x14ac:dyDescent="0.25">
      <c r="A20" s="73"/>
      <c r="B20" s="74"/>
      <c r="C20" s="74"/>
      <c r="D20" s="75"/>
      <c r="E20" s="12"/>
      <c r="F20" s="14"/>
      <c r="G20" s="13"/>
      <c r="H20" s="13">
        <f>+F20*G20</f>
        <v>0</v>
      </c>
    </row>
    <row r="21" spans="1:8" x14ac:dyDescent="0.25">
      <c r="A21" s="73"/>
      <c r="B21" s="74"/>
      <c r="C21" s="74"/>
      <c r="D21" s="75"/>
      <c r="E21" s="12"/>
      <c r="F21" s="14"/>
      <c r="G21" s="13"/>
      <c r="H21" s="13">
        <f>+F21*G21</f>
        <v>0</v>
      </c>
    </row>
    <row r="22" spans="1:8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SUM(H20:H21)</f>
        <v>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x14ac:dyDescent="0.25">
      <c r="A25" s="60"/>
      <c r="B25" s="60"/>
      <c r="C25" s="60"/>
      <c r="D25" s="60"/>
      <c r="E25" s="12"/>
      <c r="F25" s="14"/>
      <c r="G25" s="13"/>
      <c r="H25" s="13">
        <f>+F25*G25</f>
        <v>0</v>
      </c>
    </row>
    <row r="26" spans="1:8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x14ac:dyDescent="0.25">
      <c r="A29" s="60" t="s">
        <v>81</v>
      </c>
      <c r="B29" s="60"/>
      <c r="C29" s="60"/>
      <c r="D29" s="60"/>
      <c r="E29" s="12" t="s">
        <v>42</v>
      </c>
      <c r="F29" s="14">
        <v>5</v>
      </c>
      <c r="G29" s="13">
        <v>29100</v>
      </c>
      <c r="H29" s="13">
        <f>+F29*G29</f>
        <v>145500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145500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7">
        <f>+H17+H22+H26+H30</f>
        <v>156900</v>
      </c>
    </row>
  </sheetData>
  <mergeCells count="18">
    <mergeCell ref="A21:D21"/>
    <mergeCell ref="A20:D20"/>
    <mergeCell ref="A19:D19"/>
    <mergeCell ref="B1:H1"/>
    <mergeCell ref="B2:H2"/>
    <mergeCell ref="A15:D15"/>
    <mergeCell ref="A16:D16"/>
    <mergeCell ref="A17:G17"/>
    <mergeCell ref="A5:H12"/>
    <mergeCell ref="A13:H13"/>
    <mergeCell ref="A28:D28"/>
    <mergeCell ref="A29:D29"/>
    <mergeCell ref="A30:G30"/>
    <mergeCell ref="A32:G32"/>
    <mergeCell ref="A22:G22"/>
    <mergeCell ref="A24:D24"/>
    <mergeCell ref="A25:D25"/>
    <mergeCell ref="A26:G26"/>
  </mergeCells>
  <pageMargins left="0.7" right="0.7" top="0.75" bottom="0.75" header="0.3" footer="0.3"/>
  <pageSetup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2226A-394E-455C-A0FB-7FC50DD342D5}">
  <dimension ref="A1:J31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1</v>
      </c>
      <c r="B1" s="62" t="str">
        <f>VLOOKUP(A1,PRESUPUESTO!$A$1:$F$97,2,FALSE)</f>
        <v>PRELIMINARES</v>
      </c>
      <c r="C1" s="62"/>
      <c r="D1" s="62"/>
      <c r="E1" s="62"/>
      <c r="F1" s="62"/>
      <c r="G1" s="62"/>
      <c r="H1" s="62"/>
    </row>
    <row r="2" spans="1:10" x14ac:dyDescent="0.25">
      <c r="A2" s="10" t="s">
        <v>11</v>
      </c>
      <c r="B2" s="63" t="str">
        <f>VLOOKUP(A2,PRESUPUESTO!$A$1:$F$97,2,FALSE)</f>
        <v>DESMONTE REJAS EN ALUMINIO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7"/>
      <c r="H4" s="38"/>
    </row>
    <row r="5" spans="1:10" x14ac:dyDescent="0.25">
      <c r="A5" s="64"/>
      <c r="B5" s="65"/>
      <c r="C5" s="65"/>
      <c r="D5" s="65"/>
      <c r="E5" s="65"/>
      <c r="F5" s="65"/>
      <c r="G5" s="65"/>
      <c r="H5" s="66"/>
    </row>
    <row r="6" spans="1:10" x14ac:dyDescent="0.25">
      <c r="A6" s="67"/>
      <c r="B6" s="68"/>
      <c r="C6" s="68"/>
      <c r="D6" s="68"/>
      <c r="E6" s="68"/>
      <c r="F6" s="68"/>
      <c r="G6" s="68"/>
      <c r="H6" s="69"/>
    </row>
    <row r="7" spans="1:10" x14ac:dyDescent="0.25">
      <c r="A7" s="67"/>
      <c r="B7" s="68"/>
      <c r="C7" s="68"/>
      <c r="D7" s="68"/>
      <c r="E7" s="68"/>
      <c r="F7" s="68"/>
      <c r="G7" s="68"/>
      <c r="H7" s="69"/>
    </row>
    <row r="8" spans="1:10" x14ac:dyDescent="0.25">
      <c r="A8" s="67"/>
      <c r="B8" s="68"/>
      <c r="C8" s="68"/>
      <c r="D8" s="68"/>
      <c r="E8" s="68"/>
      <c r="F8" s="68"/>
      <c r="G8" s="68"/>
      <c r="H8" s="69"/>
    </row>
    <row r="9" spans="1:10" x14ac:dyDescent="0.25">
      <c r="A9" s="67"/>
      <c r="B9" s="68"/>
      <c r="C9" s="68"/>
      <c r="D9" s="68"/>
      <c r="E9" s="68"/>
      <c r="F9" s="68"/>
      <c r="G9" s="68"/>
      <c r="H9" s="69"/>
      <c r="J9"/>
    </row>
    <row r="10" spans="1:10" x14ac:dyDescent="0.25">
      <c r="A10" s="67"/>
      <c r="B10" s="68"/>
      <c r="C10" s="68"/>
      <c r="D10" s="68"/>
      <c r="E10" s="68"/>
      <c r="F10" s="68"/>
      <c r="G10" s="68"/>
      <c r="H10" s="69"/>
    </row>
    <row r="11" spans="1:10" x14ac:dyDescent="0.25">
      <c r="A11" s="67"/>
      <c r="B11" s="68"/>
      <c r="C11" s="68"/>
      <c r="D11" s="68"/>
      <c r="E11" s="68"/>
      <c r="F11" s="68"/>
      <c r="G11" s="68"/>
      <c r="H11" s="69"/>
      <c r="J11"/>
    </row>
    <row r="12" spans="1:10" x14ac:dyDescent="0.25">
      <c r="A12" s="67"/>
      <c r="B12" s="68"/>
      <c r="C12" s="68"/>
      <c r="D12" s="68"/>
      <c r="E12" s="68"/>
      <c r="F12" s="68"/>
      <c r="G12" s="68"/>
      <c r="H12" s="69"/>
    </row>
    <row r="13" spans="1:10" x14ac:dyDescent="0.25">
      <c r="A13" s="70" t="s">
        <v>91</v>
      </c>
      <c r="B13" s="71"/>
      <c r="C13" s="71"/>
      <c r="D13" s="71"/>
      <c r="E13" s="71"/>
      <c r="F13" s="71"/>
      <c r="G13" s="71"/>
      <c r="H13" s="72"/>
    </row>
    <row r="14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x14ac:dyDescent="0.25">
      <c r="A16" s="60" t="s">
        <v>33</v>
      </c>
      <c r="B16" s="60"/>
      <c r="C16" s="60"/>
      <c r="D16" s="60"/>
      <c r="E16" s="12" t="s">
        <v>34</v>
      </c>
      <c r="F16" s="14">
        <v>12</v>
      </c>
      <c r="G16" s="13">
        <v>950</v>
      </c>
      <c r="H16" s="13">
        <f>+F16*G16</f>
        <v>11400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SUM(H16)</f>
        <v>11400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x14ac:dyDescent="0.25">
      <c r="A20" s="73" t="s">
        <v>60</v>
      </c>
      <c r="B20" s="74"/>
      <c r="C20" s="74"/>
      <c r="D20" s="75"/>
      <c r="E20" s="12" t="s">
        <v>20</v>
      </c>
      <c r="F20" s="14">
        <v>0.2</v>
      </c>
      <c r="G20" s="13">
        <v>5000</v>
      </c>
      <c r="H20" s="13">
        <f>+F20*G20</f>
        <v>1000</v>
      </c>
    </row>
    <row r="21" spans="1:8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SUM(H20:H20)</f>
        <v>1000</v>
      </c>
    </row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ht="15" customHeight="1" x14ac:dyDescent="0.25">
      <c r="A24" s="73" t="s">
        <v>39</v>
      </c>
      <c r="B24" s="74"/>
      <c r="C24" s="74"/>
      <c r="D24" s="75"/>
      <c r="E24" s="12" t="s">
        <v>61</v>
      </c>
      <c r="F24" s="14">
        <v>0.1</v>
      </c>
      <c r="G24" s="13">
        <v>125000</v>
      </c>
      <c r="H24" s="13">
        <f>+F24*G24</f>
        <v>12500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12500</v>
      </c>
    </row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0.1</v>
      </c>
      <c r="G28" s="13">
        <v>29100</v>
      </c>
      <c r="H28" s="13">
        <f>+F28*G28</f>
        <v>2910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2910</v>
      </c>
    </row>
    <row r="31" spans="1:8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+H17+H21+H25+H29</f>
        <v>27810</v>
      </c>
    </row>
  </sheetData>
  <mergeCells count="17">
    <mergeCell ref="A19:D19"/>
    <mergeCell ref="B1:H1"/>
    <mergeCell ref="B2:H2"/>
    <mergeCell ref="A15:D15"/>
    <mergeCell ref="A16:D16"/>
    <mergeCell ref="A17:G17"/>
    <mergeCell ref="A5:H12"/>
    <mergeCell ref="A13:H13"/>
    <mergeCell ref="A27:D27"/>
    <mergeCell ref="A28:D28"/>
    <mergeCell ref="A29:G29"/>
    <mergeCell ref="A31:G31"/>
    <mergeCell ref="A20:D20"/>
    <mergeCell ref="A21:G21"/>
    <mergeCell ref="A23:D23"/>
    <mergeCell ref="A24:D24"/>
    <mergeCell ref="A25:G2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690D0-F9B1-44A4-A81B-1C4EE15DCCE8}">
  <dimension ref="A1:J32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2</v>
      </c>
      <c r="B1" s="76" t="str">
        <f>VLOOKUP(A1,PRESUPUESTO!$A$1:$F$97,2,FALSE)</f>
        <v>DEMOLICIONES - CERRAMIENTO FRONTAL</v>
      </c>
      <c r="C1" s="77"/>
      <c r="D1" s="77"/>
      <c r="E1" s="77"/>
      <c r="F1" s="77"/>
      <c r="G1" s="77"/>
      <c r="H1" s="78"/>
    </row>
    <row r="2" spans="1:10" x14ac:dyDescent="0.25">
      <c r="A2" s="10" t="s">
        <v>12</v>
      </c>
      <c r="B2" s="63" t="str">
        <f>VLOOKUP(A2,PRESUPUESTO!$A$1:$F$97,2,FALSE)</f>
        <v>DEMOLICIÓN DE MURO EN MAMPOSTERÍA EN BLOQUE DE CONCRETO No. 15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7"/>
      <c r="H4" s="38"/>
    </row>
    <row r="5" spans="1:10" x14ac:dyDescent="0.25">
      <c r="A5" s="64"/>
      <c r="B5" s="65"/>
      <c r="C5" s="65"/>
      <c r="D5" s="65"/>
      <c r="E5" s="65"/>
      <c r="F5" s="65"/>
      <c r="G5" s="65"/>
      <c r="H5" s="66"/>
    </row>
    <row r="6" spans="1:10" x14ac:dyDescent="0.25">
      <c r="A6" s="67"/>
      <c r="B6" s="68"/>
      <c r="C6" s="68"/>
      <c r="D6" s="68"/>
      <c r="E6" s="68"/>
      <c r="F6" s="68"/>
      <c r="G6" s="68"/>
      <c r="H6" s="69"/>
    </row>
    <row r="7" spans="1:10" x14ac:dyDescent="0.25">
      <c r="A7" s="67"/>
      <c r="B7" s="68"/>
      <c r="C7" s="68"/>
      <c r="D7" s="68"/>
      <c r="E7" s="68"/>
      <c r="F7" s="68"/>
      <c r="G7" s="68"/>
      <c r="H7" s="69"/>
    </row>
    <row r="8" spans="1:10" x14ac:dyDescent="0.25">
      <c r="A8" s="67"/>
      <c r="B8" s="68"/>
      <c r="C8" s="68"/>
      <c r="D8" s="68"/>
      <c r="E8" s="68"/>
      <c r="F8" s="68"/>
      <c r="G8" s="68"/>
      <c r="H8" s="69"/>
    </row>
    <row r="9" spans="1:10" x14ac:dyDescent="0.25">
      <c r="A9" s="67"/>
      <c r="B9" s="68"/>
      <c r="C9" s="68"/>
      <c r="D9" s="68"/>
      <c r="E9" s="68"/>
      <c r="F9" s="68"/>
      <c r="G9" s="68"/>
      <c r="H9" s="69"/>
      <c r="J9"/>
    </row>
    <row r="10" spans="1:10" x14ac:dyDescent="0.25">
      <c r="A10" s="67"/>
      <c r="B10" s="68"/>
      <c r="C10" s="68"/>
      <c r="D10" s="68"/>
      <c r="E10" s="68"/>
      <c r="F10" s="68"/>
      <c r="G10" s="68"/>
      <c r="H10" s="69"/>
    </row>
    <row r="11" spans="1:10" x14ac:dyDescent="0.25">
      <c r="A11" s="67"/>
      <c r="B11" s="68"/>
      <c r="C11" s="68"/>
      <c r="D11" s="68"/>
      <c r="E11" s="68"/>
      <c r="F11" s="68"/>
      <c r="G11" s="68"/>
      <c r="H11" s="69"/>
      <c r="J11"/>
    </row>
    <row r="12" spans="1:10" x14ac:dyDescent="0.25">
      <c r="A12" s="67"/>
      <c r="B12" s="68"/>
      <c r="C12" s="68"/>
      <c r="D12" s="68"/>
      <c r="E12" s="68"/>
      <c r="F12" s="68"/>
      <c r="G12" s="68"/>
      <c r="H12" s="69"/>
    </row>
    <row r="13" spans="1:10" x14ac:dyDescent="0.25">
      <c r="A13" s="70" t="s">
        <v>91</v>
      </c>
      <c r="B13" s="71"/>
      <c r="C13" s="71"/>
      <c r="D13" s="71"/>
      <c r="E13" s="71"/>
      <c r="F13" s="71"/>
      <c r="G13" s="71"/>
      <c r="H13" s="72"/>
    </row>
    <row r="14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x14ac:dyDescent="0.25">
      <c r="A16" s="60" t="s">
        <v>33</v>
      </c>
      <c r="B16" s="60"/>
      <c r="C16" s="60"/>
      <c r="D16" s="60"/>
      <c r="E16" s="12" t="s">
        <v>34</v>
      </c>
      <c r="F16" s="14">
        <v>10</v>
      </c>
      <c r="G16" s="13">
        <v>950</v>
      </c>
      <c r="H16" s="13">
        <f>+F16*G16</f>
        <v>9500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SUM(H16:H16)</f>
        <v>9500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x14ac:dyDescent="0.25">
      <c r="A20" s="60"/>
      <c r="B20" s="60"/>
      <c r="C20" s="60"/>
      <c r="D20" s="60"/>
      <c r="E20" s="12"/>
      <c r="F20" s="14"/>
      <c r="G20" s="16"/>
      <c r="H20" s="13">
        <f>+F20*G20</f>
        <v>0</v>
      </c>
    </row>
    <row r="21" spans="1:8" x14ac:dyDescent="0.25">
      <c r="A21" s="73"/>
      <c r="B21" s="74"/>
      <c r="C21" s="74"/>
      <c r="D21" s="75"/>
      <c r="E21" s="12"/>
      <c r="F21" s="14"/>
      <c r="G21" s="16"/>
      <c r="H21" s="13">
        <f t="shared" ref="H21" si="0">+F21*G21</f>
        <v>0</v>
      </c>
    </row>
    <row r="22" spans="1:8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SUM(H20:H21)</f>
        <v>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x14ac:dyDescent="0.25">
      <c r="A25" s="60" t="s">
        <v>87</v>
      </c>
      <c r="B25" s="60"/>
      <c r="C25" s="60"/>
      <c r="D25" s="60"/>
      <c r="E25" s="12" t="s">
        <v>40</v>
      </c>
      <c r="F25" s="14">
        <v>0.1</v>
      </c>
      <c r="G25" s="13">
        <v>300000</v>
      </c>
      <c r="H25" s="13">
        <f>+F25*G25</f>
        <v>30000</v>
      </c>
    </row>
    <row r="26" spans="1:8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30000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81</v>
      </c>
      <c r="B29" s="60"/>
      <c r="C29" s="60"/>
      <c r="D29" s="60"/>
      <c r="E29" s="12" t="s">
        <v>42</v>
      </c>
      <c r="F29" s="14">
        <v>1</v>
      </c>
      <c r="G29" s="13">
        <v>29100</v>
      </c>
      <c r="H29" s="13">
        <f>+F29*G29</f>
        <v>29100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29100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+H17+H22+H26+H30</f>
        <v>68600</v>
      </c>
    </row>
  </sheetData>
  <mergeCells count="18">
    <mergeCell ref="B1:H1"/>
    <mergeCell ref="B2:H2"/>
    <mergeCell ref="A15:D15"/>
    <mergeCell ref="A16:D16"/>
    <mergeCell ref="A17:G17"/>
    <mergeCell ref="A5:H12"/>
    <mergeCell ref="A13:H13"/>
    <mergeCell ref="A26:G26"/>
    <mergeCell ref="A28:D28"/>
    <mergeCell ref="A29:D29"/>
    <mergeCell ref="A30:G30"/>
    <mergeCell ref="A32:G32"/>
    <mergeCell ref="A19:D19"/>
    <mergeCell ref="A20:D20"/>
    <mergeCell ref="A22:G22"/>
    <mergeCell ref="A24:D24"/>
    <mergeCell ref="A25:D25"/>
    <mergeCell ref="A21:D2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C04B5-35C4-4366-8FAE-C7F27C67436A}">
  <dimension ref="A1:J31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2</v>
      </c>
      <c r="B1" s="62" t="str">
        <f>VLOOKUP(A1,PRESUPUESTO!$A$1:$F$97,2,FALSE)</f>
        <v>DEMOLICIONES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13</v>
      </c>
      <c r="B2" s="63" t="str">
        <f>VLOOKUP(A2,PRESUPUESTO!$A$1:$F$97,2,FALSE)</f>
        <v>DEMOLICIÓN DE COLUMNAS EN CONCRETO ARMADO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7"/>
      <c r="H4" s="38"/>
    </row>
    <row r="5" spans="1:10" x14ac:dyDescent="0.25">
      <c r="A5" s="64"/>
      <c r="B5" s="65"/>
      <c r="C5" s="65"/>
      <c r="D5" s="65"/>
      <c r="E5" s="65"/>
      <c r="F5" s="65"/>
      <c r="G5" s="65"/>
      <c r="H5" s="66"/>
    </row>
    <row r="6" spans="1:10" x14ac:dyDescent="0.25">
      <c r="A6" s="67"/>
      <c r="B6" s="68"/>
      <c r="C6" s="68"/>
      <c r="D6" s="68"/>
      <c r="E6" s="68"/>
      <c r="F6" s="68"/>
      <c r="G6" s="68"/>
      <c r="H6" s="69"/>
    </row>
    <row r="7" spans="1:10" x14ac:dyDescent="0.25">
      <c r="A7" s="67"/>
      <c r="B7" s="68"/>
      <c r="C7" s="68"/>
      <c r="D7" s="68"/>
      <c r="E7" s="68"/>
      <c r="F7" s="68"/>
      <c r="G7" s="68"/>
      <c r="H7" s="69"/>
    </row>
    <row r="8" spans="1:10" x14ac:dyDescent="0.25">
      <c r="A8" s="67"/>
      <c r="B8" s="68"/>
      <c r="C8" s="68"/>
      <c r="D8" s="68"/>
      <c r="E8" s="68"/>
      <c r="F8" s="68"/>
      <c r="G8" s="68"/>
      <c r="H8" s="69"/>
    </row>
    <row r="9" spans="1:10" x14ac:dyDescent="0.25">
      <c r="A9" s="67"/>
      <c r="B9" s="68"/>
      <c r="C9" s="68"/>
      <c r="D9" s="68"/>
      <c r="E9" s="68"/>
      <c r="F9" s="68"/>
      <c r="G9" s="68"/>
      <c r="H9" s="69"/>
      <c r="J9"/>
    </row>
    <row r="10" spans="1:10" x14ac:dyDescent="0.25">
      <c r="A10" s="67"/>
      <c r="B10" s="68"/>
      <c r="C10" s="68"/>
      <c r="D10" s="68"/>
      <c r="E10" s="68"/>
      <c r="F10" s="68"/>
      <c r="G10" s="68"/>
      <c r="H10" s="69"/>
    </row>
    <row r="11" spans="1:10" x14ac:dyDescent="0.25">
      <c r="A11" s="67"/>
      <c r="B11" s="68"/>
      <c r="C11" s="68"/>
      <c r="D11" s="68"/>
      <c r="E11" s="68"/>
      <c r="F11" s="68"/>
      <c r="G11" s="68"/>
      <c r="H11" s="69"/>
      <c r="J11"/>
    </row>
    <row r="12" spans="1:10" x14ac:dyDescent="0.25">
      <c r="A12" s="67"/>
      <c r="B12" s="68"/>
      <c r="C12" s="68"/>
      <c r="D12" s="68"/>
      <c r="E12" s="68"/>
      <c r="F12" s="68"/>
      <c r="G12" s="68"/>
      <c r="H12" s="69"/>
    </row>
    <row r="13" spans="1:10" x14ac:dyDescent="0.25">
      <c r="A13" s="70" t="s">
        <v>91</v>
      </c>
      <c r="B13" s="71"/>
      <c r="C13" s="71"/>
      <c r="D13" s="71"/>
      <c r="E13" s="71"/>
      <c r="F13" s="71"/>
      <c r="G13" s="71"/>
      <c r="H13" s="72"/>
    </row>
    <row r="14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ht="15" customHeight="1" x14ac:dyDescent="0.25">
      <c r="A16" s="60" t="s">
        <v>33</v>
      </c>
      <c r="B16" s="60"/>
      <c r="C16" s="60"/>
      <c r="D16" s="60"/>
      <c r="E16" s="12" t="s">
        <v>34</v>
      </c>
      <c r="F16" s="14">
        <v>25</v>
      </c>
      <c r="G16" s="13">
        <v>950</v>
      </c>
      <c r="H16" s="13">
        <f>+F16*G16</f>
        <v>23750</v>
      </c>
    </row>
    <row r="17" spans="1:8" x14ac:dyDescent="0.25">
      <c r="A17" s="81" t="s">
        <v>35</v>
      </c>
      <c r="B17" s="81"/>
      <c r="C17" s="81"/>
      <c r="D17" s="81"/>
      <c r="E17" s="81"/>
      <c r="F17" s="81"/>
      <c r="G17" s="81"/>
      <c r="H17" s="13">
        <f>SUM(H16:H16)</f>
        <v>23750</v>
      </c>
    </row>
    <row r="18" spans="1:8" x14ac:dyDescent="0.25">
      <c r="A18" s="20"/>
      <c r="B18" s="21"/>
      <c r="C18" s="21"/>
      <c r="D18" s="21"/>
      <c r="E18" s="20"/>
      <c r="F18" s="21"/>
      <c r="G18" s="21"/>
    </row>
    <row r="19" spans="1:8" x14ac:dyDescent="0.25">
      <c r="A19" s="79" t="s">
        <v>37</v>
      </c>
      <c r="B19" s="79"/>
      <c r="C19" s="79"/>
      <c r="D19" s="79"/>
      <c r="E19" s="22" t="s">
        <v>6</v>
      </c>
      <c r="F19" s="22" t="s">
        <v>19</v>
      </c>
      <c r="G19" s="22" t="s">
        <v>32</v>
      </c>
      <c r="H19" s="10" t="s">
        <v>8</v>
      </c>
    </row>
    <row r="20" spans="1:8" x14ac:dyDescent="0.25">
      <c r="A20" s="80"/>
      <c r="B20" s="80"/>
      <c r="C20" s="80"/>
      <c r="D20" s="80"/>
      <c r="E20" s="19"/>
      <c r="F20" s="18"/>
      <c r="G20" s="16"/>
      <c r="H20" s="13">
        <f>+F20*G20</f>
        <v>0</v>
      </c>
    </row>
    <row r="21" spans="1:8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SUM(H20:H20)</f>
        <v>0</v>
      </c>
    </row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ht="15" customHeight="1" x14ac:dyDescent="0.25">
      <c r="A24" s="60" t="s">
        <v>87</v>
      </c>
      <c r="B24" s="60"/>
      <c r="C24" s="60"/>
      <c r="D24" s="60"/>
      <c r="E24" s="12" t="s">
        <v>40</v>
      </c>
      <c r="F24" s="14">
        <v>0.3</v>
      </c>
      <c r="G24" s="13">
        <v>300000</v>
      </c>
      <c r="H24" s="13">
        <f>+F24*G24</f>
        <v>90000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90000</v>
      </c>
    </row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4</v>
      </c>
      <c r="G28" s="13">
        <v>29100</v>
      </c>
      <c r="H28" s="13">
        <f>+F28*G28</f>
        <v>116400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116400</v>
      </c>
    </row>
    <row r="31" spans="1:8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+H17+H21+H25+H29</f>
        <v>230150</v>
      </c>
    </row>
  </sheetData>
  <mergeCells count="17">
    <mergeCell ref="B1:H1"/>
    <mergeCell ref="B2:H2"/>
    <mergeCell ref="A15:D15"/>
    <mergeCell ref="A16:D16"/>
    <mergeCell ref="A29:G29"/>
    <mergeCell ref="A19:D19"/>
    <mergeCell ref="A20:D20"/>
    <mergeCell ref="A17:G17"/>
    <mergeCell ref="A5:H12"/>
    <mergeCell ref="A13:H13"/>
    <mergeCell ref="A31:G31"/>
    <mergeCell ref="A21:G21"/>
    <mergeCell ref="A23:D23"/>
    <mergeCell ref="A24:D24"/>
    <mergeCell ref="A25:G25"/>
    <mergeCell ref="A27:D27"/>
    <mergeCell ref="A28:D2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B5E9A-E551-4C7E-B7F0-07C5B740E087}">
  <dimension ref="A1:J30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2</v>
      </c>
      <c r="B1" s="62" t="str">
        <f>VLOOKUP(A1,PRESUPUESTO!$A$1:$F$97,2,FALSE)</f>
        <v>DEMOLICIONES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57</v>
      </c>
      <c r="B2" s="63" t="str">
        <f>VLOOKUP(A2,PRESUPUESTO!$A$1:$F$97,2,FALSE)</f>
        <v>DEMOLICIÓN DE CIMENTACIÓN EN CONCRETO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7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7"/>
      <c r="C6" s="37"/>
      <c r="D6" s="37"/>
      <c r="E6" s="37"/>
      <c r="F6" s="37"/>
      <c r="G6" s="37"/>
      <c r="H6" s="44"/>
    </row>
    <row r="7" spans="1:10" x14ac:dyDescent="0.25">
      <c r="A7" s="43"/>
      <c r="B7" s="37"/>
      <c r="C7" s="37"/>
      <c r="D7" s="37"/>
      <c r="E7" s="37"/>
      <c r="F7" s="37"/>
      <c r="G7" s="37"/>
      <c r="H7" s="44"/>
    </row>
    <row r="8" spans="1:10" x14ac:dyDescent="0.25">
      <c r="A8" s="43"/>
      <c r="B8" s="37"/>
      <c r="C8" s="37"/>
      <c r="D8" s="37"/>
      <c r="E8" s="37"/>
      <c r="F8" s="37"/>
      <c r="G8" s="37"/>
      <c r="H8" s="44"/>
    </row>
    <row r="9" spans="1:10" x14ac:dyDescent="0.25">
      <c r="A9" s="43"/>
      <c r="B9" s="37"/>
      <c r="C9" s="37"/>
      <c r="D9" s="37"/>
      <c r="E9" s="37"/>
      <c r="F9" s="37"/>
      <c r="G9" s="37"/>
      <c r="H9" s="44"/>
      <c r="J9"/>
    </row>
    <row r="10" spans="1:10" x14ac:dyDescent="0.25">
      <c r="A10" s="43"/>
      <c r="B10" s="37"/>
      <c r="C10" s="37"/>
      <c r="D10" s="37"/>
      <c r="E10" s="37"/>
      <c r="F10" s="37"/>
      <c r="G10" s="37"/>
      <c r="H10" s="44"/>
    </row>
    <row r="11" spans="1:10" x14ac:dyDescent="0.25">
      <c r="A11" s="43"/>
      <c r="B11" s="37"/>
      <c r="C11" s="37"/>
      <c r="D11" s="37"/>
      <c r="E11" s="37"/>
      <c r="F11" s="37"/>
      <c r="G11" s="37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25</v>
      </c>
      <c r="G15" s="13">
        <v>950</v>
      </c>
      <c r="H15" s="13">
        <f>+F15*G15</f>
        <v>23750</v>
      </c>
    </row>
    <row r="16" spans="1:10" x14ac:dyDescent="0.25">
      <c r="A16" s="81" t="s">
        <v>35</v>
      </c>
      <c r="B16" s="81"/>
      <c r="C16" s="81"/>
      <c r="D16" s="81"/>
      <c r="E16" s="81"/>
      <c r="F16" s="81"/>
      <c r="G16" s="81"/>
      <c r="H16" s="13">
        <f>SUM(H15:H15)</f>
        <v>23750</v>
      </c>
    </row>
    <row r="17" spans="1:8" x14ac:dyDescent="0.25">
      <c r="A17" s="20"/>
      <c r="B17" s="21"/>
      <c r="C17" s="21"/>
      <c r="D17" s="21"/>
      <c r="E17" s="20"/>
      <c r="F17" s="21"/>
      <c r="G17" s="21"/>
    </row>
    <row r="18" spans="1:8" x14ac:dyDescent="0.25">
      <c r="A18" s="79" t="s">
        <v>37</v>
      </c>
      <c r="B18" s="79"/>
      <c r="C18" s="79"/>
      <c r="D18" s="79"/>
      <c r="E18" s="22" t="s">
        <v>6</v>
      </c>
      <c r="F18" s="22" t="s">
        <v>19</v>
      </c>
      <c r="G18" s="22" t="s">
        <v>32</v>
      </c>
      <c r="H18" s="10" t="s">
        <v>8</v>
      </c>
    </row>
    <row r="19" spans="1:8" x14ac:dyDescent="0.25">
      <c r="A19" s="80"/>
      <c r="B19" s="80"/>
      <c r="C19" s="80"/>
      <c r="D19" s="80"/>
      <c r="E19" s="19"/>
      <c r="F19" s="18"/>
      <c r="G19" s="16"/>
      <c r="H19" s="13">
        <f>+F19*G19</f>
        <v>0</v>
      </c>
    </row>
    <row r="20" spans="1:8" x14ac:dyDescent="0.25">
      <c r="A20" s="61" t="s">
        <v>36</v>
      </c>
      <c r="B20" s="61"/>
      <c r="C20" s="61"/>
      <c r="D20" s="61"/>
      <c r="E20" s="61"/>
      <c r="F20" s="61"/>
      <c r="G20" s="61"/>
      <c r="H20" s="13">
        <f>SUM(H19:H19)</f>
        <v>0</v>
      </c>
    </row>
    <row r="22" spans="1:8" x14ac:dyDescent="0.25">
      <c r="A22" s="62" t="s">
        <v>38</v>
      </c>
      <c r="B22" s="62"/>
      <c r="C22" s="62"/>
      <c r="D22" s="62"/>
      <c r="E22" s="10" t="s">
        <v>6</v>
      </c>
      <c r="F22" s="10" t="s">
        <v>19</v>
      </c>
      <c r="G22" s="10" t="s">
        <v>32</v>
      </c>
      <c r="H22" s="10" t="s">
        <v>8</v>
      </c>
    </row>
    <row r="23" spans="1:8" ht="15" customHeight="1" x14ac:dyDescent="0.25">
      <c r="A23" s="60" t="s">
        <v>87</v>
      </c>
      <c r="B23" s="60"/>
      <c r="C23" s="60"/>
      <c r="D23" s="60"/>
      <c r="E23" s="12" t="s">
        <v>40</v>
      </c>
      <c r="F23" s="14">
        <v>0.3</v>
      </c>
      <c r="G23" s="13">
        <v>300000</v>
      </c>
      <c r="H23" s="13">
        <f>+F23*G23</f>
        <v>90000</v>
      </c>
    </row>
    <row r="24" spans="1:8" x14ac:dyDescent="0.25">
      <c r="A24" s="61" t="s">
        <v>82</v>
      </c>
      <c r="B24" s="61"/>
      <c r="C24" s="61"/>
      <c r="D24" s="61"/>
      <c r="E24" s="61"/>
      <c r="F24" s="61"/>
      <c r="G24" s="61"/>
      <c r="H24" s="13">
        <f>SUM(H23:H23)</f>
        <v>90000</v>
      </c>
    </row>
    <row r="26" spans="1:8" x14ac:dyDescent="0.25">
      <c r="A26" s="62" t="s">
        <v>41</v>
      </c>
      <c r="B26" s="62"/>
      <c r="C26" s="62"/>
      <c r="D26" s="62"/>
      <c r="E26" s="10" t="s">
        <v>6</v>
      </c>
      <c r="F26" s="10" t="s">
        <v>19</v>
      </c>
      <c r="G26" s="10" t="s">
        <v>32</v>
      </c>
      <c r="H26" s="10" t="s">
        <v>8</v>
      </c>
    </row>
    <row r="27" spans="1:8" ht="15" customHeight="1" x14ac:dyDescent="0.25">
      <c r="A27" s="60" t="s">
        <v>81</v>
      </c>
      <c r="B27" s="60"/>
      <c r="C27" s="60"/>
      <c r="D27" s="60"/>
      <c r="E27" s="12" t="s">
        <v>42</v>
      </c>
      <c r="F27" s="14">
        <v>4</v>
      </c>
      <c r="G27" s="13">
        <v>29100</v>
      </c>
      <c r="H27" s="13">
        <f>+F27*G27</f>
        <v>116400</v>
      </c>
    </row>
    <row r="28" spans="1:8" x14ac:dyDescent="0.25">
      <c r="A28" s="61" t="s">
        <v>43</v>
      </c>
      <c r="B28" s="61"/>
      <c r="C28" s="61"/>
      <c r="D28" s="61"/>
      <c r="E28" s="61"/>
      <c r="F28" s="61"/>
      <c r="G28" s="61"/>
      <c r="H28" s="13">
        <f>SUM(H27:H27)</f>
        <v>116400</v>
      </c>
    </row>
    <row r="30" spans="1:8" x14ac:dyDescent="0.25">
      <c r="A30" s="56" t="s">
        <v>5</v>
      </c>
      <c r="B30" s="56"/>
      <c r="C30" s="56"/>
      <c r="D30" s="56"/>
      <c r="E30" s="56"/>
      <c r="F30" s="56"/>
      <c r="G30" s="56"/>
      <c r="H30" s="15">
        <f>+H16+H20+H24+H28</f>
        <v>230150</v>
      </c>
    </row>
  </sheetData>
  <mergeCells count="16">
    <mergeCell ref="A27:D27"/>
    <mergeCell ref="A28:G28"/>
    <mergeCell ref="A30:G30"/>
    <mergeCell ref="A19:D19"/>
    <mergeCell ref="A20:G20"/>
    <mergeCell ref="A22:D22"/>
    <mergeCell ref="A23:D23"/>
    <mergeCell ref="A24:G24"/>
    <mergeCell ref="A26:D26"/>
    <mergeCell ref="A18:D18"/>
    <mergeCell ref="B1:H1"/>
    <mergeCell ref="B2:H2"/>
    <mergeCell ref="A14:D14"/>
    <mergeCell ref="A15:D15"/>
    <mergeCell ref="A16:G16"/>
    <mergeCell ref="A12:H12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0C624-8E32-48D1-8323-C42AA64B1D84}">
  <dimension ref="A1:J32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3</v>
      </c>
      <c r="B1" s="62" t="str">
        <f>VLOOKUP(A1,PRESUPUESTO!$A$1:$F$97,2,FALSE)</f>
        <v>CIMENTACIONES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14</v>
      </c>
      <c r="B2" s="63" t="str">
        <f>VLOOKUP(A2,PRESUPUESTO!$A$1:$F$97,2,FALSE)</f>
        <v>ZAPATA DE CIMENTACIÓN DE CONCRETO ARMADO (1,20X0,90X0,30 - 9 UNIDADES)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7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7"/>
      <c r="C6" s="37"/>
      <c r="D6" s="37"/>
      <c r="E6" s="37"/>
      <c r="F6" s="37"/>
      <c r="G6" s="37"/>
      <c r="H6" s="44"/>
    </row>
    <row r="7" spans="1:10" x14ac:dyDescent="0.25">
      <c r="A7" s="43"/>
      <c r="B7" s="37"/>
      <c r="C7" s="37"/>
      <c r="D7" s="37"/>
      <c r="E7" s="37"/>
      <c r="F7" s="37"/>
      <c r="G7" s="37"/>
      <c r="H7" s="44"/>
    </row>
    <row r="8" spans="1:10" x14ac:dyDescent="0.25">
      <c r="A8" s="43"/>
      <c r="B8" s="37"/>
      <c r="C8" s="37"/>
      <c r="D8" s="37"/>
      <c r="E8" s="37"/>
      <c r="F8" s="37"/>
      <c r="G8" s="37"/>
      <c r="H8" s="44"/>
    </row>
    <row r="9" spans="1:10" x14ac:dyDescent="0.25">
      <c r="A9" s="43"/>
      <c r="B9" s="37"/>
      <c r="C9" s="37"/>
      <c r="D9" s="37"/>
      <c r="E9" s="37"/>
      <c r="F9" s="37"/>
      <c r="G9" s="37"/>
      <c r="H9" s="44"/>
      <c r="J9"/>
    </row>
    <row r="10" spans="1:10" x14ac:dyDescent="0.25">
      <c r="A10" s="43"/>
      <c r="B10" s="37"/>
      <c r="C10" s="37"/>
      <c r="D10" s="37"/>
      <c r="E10" s="37"/>
      <c r="F10" s="37"/>
      <c r="G10" s="37"/>
      <c r="H10" s="44"/>
    </row>
    <row r="11" spans="1:10" x14ac:dyDescent="0.25">
      <c r="A11" s="43"/>
      <c r="B11" s="37"/>
      <c r="C11" s="37"/>
      <c r="D11" s="37"/>
      <c r="E11" s="37"/>
      <c r="F11" s="37"/>
      <c r="G11" s="37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x14ac:dyDescent="0.25">
      <c r="A15" s="60" t="s">
        <v>33</v>
      </c>
      <c r="B15" s="60"/>
      <c r="C15" s="60"/>
      <c r="D15" s="60"/>
      <c r="E15" s="12" t="s">
        <v>34</v>
      </c>
      <c r="F15" s="14">
        <v>4</v>
      </c>
      <c r="G15" s="16">
        <v>950</v>
      </c>
      <c r="H15" s="13">
        <f>+F15*G15</f>
        <v>3800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3800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25</v>
      </c>
      <c r="G19" s="16">
        <v>5850</v>
      </c>
      <c r="H19" s="13">
        <f>+F19*G19</f>
        <v>146250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ht="15" customHeight="1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" si="0">+F21*G21</f>
        <v>2340</v>
      </c>
    </row>
    <row r="22" spans="1:8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SUM(H19:H21)</f>
        <v>1498590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x14ac:dyDescent="0.25">
      <c r="A25" s="60" t="s">
        <v>94</v>
      </c>
      <c r="B25" s="60"/>
      <c r="C25" s="60"/>
      <c r="D25" s="60"/>
      <c r="E25" s="12" t="s">
        <v>44</v>
      </c>
      <c r="F25" s="18">
        <v>1</v>
      </c>
      <c r="G25" s="13">
        <v>97000</v>
      </c>
      <c r="H25" s="13">
        <f>+F25*G25</f>
        <v>97000</v>
      </c>
    </row>
    <row r="26" spans="1:8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97000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81</v>
      </c>
      <c r="B29" s="60"/>
      <c r="C29" s="60"/>
      <c r="D29" s="60"/>
      <c r="E29" s="12" t="s">
        <v>42</v>
      </c>
      <c r="F29" s="14">
        <v>5</v>
      </c>
      <c r="G29" s="13">
        <v>29100</v>
      </c>
      <c r="H29" s="13">
        <f>+F29*G29</f>
        <v>145500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145500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+H16+H22+H26+H30</f>
        <v>1744890</v>
      </c>
    </row>
  </sheetData>
  <mergeCells count="18">
    <mergeCell ref="B1:H1"/>
    <mergeCell ref="B2:H2"/>
    <mergeCell ref="A14:D14"/>
    <mergeCell ref="A15:D15"/>
    <mergeCell ref="A16:G16"/>
    <mergeCell ref="A12:H12"/>
    <mergeCell ref="A18:D18"/>
    <mergeCell ref="A19:D19"/>
    <mergeCell ref="A21:D21"/>
    <mergeCell ref="A29:D29"/>
    <mergeCell ref="A30:G30"/>
    <mergeCell ref="A20:D20"/>
    <mergeCell ref="A32:G32"/>
    <mergeCell ref="A22:G22"/>
    <mergeCell ref="A24:D24"/>
    <mergeCell ref="A25:D25"/>
    <mergeCell ref="A26:G26"/>
    <mergeCell ref="A28:D2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89C6-5F5F-4F59-9081-C2E74C498E4D}">
  <dimension ref="A1:J32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3</v>
      </c>
      <c r="B1" s="62" t="str">
        <f>VLOOKUP(A1,PRESUPUESTO!$A$1:$F$97,2,FALSE)</f>
        <v>CIMENTACIONES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58</v>
      </c>
      <c r="B2" s="63" t="str">
        <f>VLOOKUP(A2,PRESUPUESTO!$A$1:$F$97,2,FALSE)</f>
        <v>VIGA DE CIMENTACIÓN (0,30X0,30)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7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7"/>
      <c r="C6" s="37"/>
      <c r="D6" s="37"/>
      <c r="E6" s="37"/>
      <c r="F6" s="37"/>
      <c r="G6" s="37"/>
      <c r="H6" s="44"/>
    </row>
    <row r="7" spans="1:10" x14ac:dyDescent="0.25">
      <c r="A7" s="43"/>
      <c r="B7" s="37"/>
      <c r="C7" s="37"/>
      <c r="D7" s="37"/>
      <c r="E7" s="37"/>
      <c r="F7" s="37"/>
      <c r="G7" s="37"/>
      <c r="H7" s="44"/>
    </row>
    <row r="8" spans="1:10" x14ac:dyDescent="0.25">
      <c r="A8" s="43"/>
      <c r="B8" s="37"/>
      <c r="C8" s="37"/>
      <c r="D8" s="37"/>
      <c r="E8" s="37"/>
      <c r="F8" s="37"/>
      <c r="G8" s="37"/>
      <c r="H8" s="44"/>
    </row>
    <row r="9" spans="1:10" x14ac:dyDescent="0.25">
      <c r="A9" s="43"/>
      <c r="B9" s="37"/>
      <c r="C9" s="37"/>
      <c r="D9" s="37"/>
      <c r="E9" s="37"/>
      <c r="F9" s="37"/>
      <c r="G9" s="37"/>
      <c r="H9" s="44"/>
      <c r="J9"/>
    </row>
    <row r="10" spans="1:10" x14ac:dyDescent="0.25">
      <c r="A10" s="43"/>
      <c r="B10" s="37"/>
      <c r="C10" s="37"/>
      <c r="D10" s="37"/>
      <c r="E10" s="37"/>
      <c r="F10" s="37"/>
      <c r="G10" s="37"/>
      <c r="H10" s="44"/>
    </row>
    <row r="11" spans="1:10" x14ac:dyDescent="0.25">
      <c r="A11" s="43"/>
      <c r="B11" s="37"/>
      <c r="C11" s="37"/>
      <c r="D11" s="37"/>
      <c r="E11" s="37"/>
      <c r="F11" s="37"/>
      <c r="G11" s="37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4</v>
      </c>
      <c r="G15" s="16">
        <v>950</v>
      </c>
      <c r="H15" s="13">
        <f>+F15*G15</f>
        <v>3800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3800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25</v>
      </c>
      <c r="G19" s="16">
        <v>5850</v>
      </c>
      <c r="H19" s="13">
        <f>+F19*G19</f>
        <v>146250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ht="15" customHeight="1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" si="0">+F21*G21</f>
        <v>2340</v>
      </c>
    </row>
    <row r="22" spans="1:8" ht="15" customHeight="1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SUM(H19:H21)</f>
        <v>1498590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ht="15" customHeight="1" x14ac:dyDescent="0.25">
      <c r="A25" s="60" t="s">
        <v>94</v>
      </c>
      <c r="B25" s="60"/>
      <c r="C25" s="60"/>
      <c r="D25" s="60"/>
      <c r="E25" s="12" t="s">
        <v>44</v>
      </c>
      <c r="F25" s="18">
        <v>1</v>
      </c>
      <c r="G25" s="13">
        <v>97000</v>
      </c>
      <c r="H25" s="13">
        <f>+F25*G25</f>
        <v>97000</v>
      </c>
    </row>
    <row r="26" spans="1:8" ht="15" customHeight="1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97000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81</v>
      </c>
      <c r="B29" s="60"/>
      <c r="C29" s="60"/>
      <c r="D29" s="60"/>
      <c r="E29" s="12" t="s">
        <v>42</v>
      </c>
      <c r="F29" s="14">
        <v>5</v>
      </c>
      <c r="G29" s="13">
        <v>29100</v>
      </c>
      <c r="H29" s="13">
        <f>+F29*G29</f>
        <v>145500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145500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+H16+H22+H26+H30</f>
        <v>1744890</v>
      </c>
    </row>
  </sheetData>
  <mergeCells count="18">
    <mergeCell ref="A29:D29"/>
    <mergeCell ref="A30:G30"/>
    <mergeCell ref="A32:G32"/>
    <mergeCell ref="A25:D25"/>
    <mergeCell ref="A19:D19"/>
    <mergeCell ref="A20:D20"/>
    <mergeCell ref="A22:G22"/>
    <mergeCell ref="A21:D21"/>
    <mergeCell ref="A26:G26"/>
    <mergeCell ref="A24:D24"/>
    <mergeCell ref="A28:D28"/>
    <mergeCell ref="A18:D18"/>
    <mergeCell ref="B1:H1"/>
    <mergeCell ref="B2:H2"/>
    <mergeCell ref="A14:D14"/>
    <mergeCell ref="A15:D15"/>
    <mergeCell ref="A16:G16"/>
    <mergeCell ref="A12:H1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19B47-5152-4C45-B62F-A06E9289B492}">
  <dimension ref="A1:J33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7" width="15.42578125" style="4" bestFit="1" customWidth="1"/>
    <col min="8" max="8" width="15.7109375" style="4" customWidth="1"/>
    <col min="9" max="16384" width="11.42578125" style="4"/>
  </cols>
  <sheetData>
    <row r="1" spans="1:10" x14ac:dyDescent="0.25">
      <c r="A1" s="10">
        <v>4</v>
      </c>
      <c r="B1" s="62" t="str">
        <f>VLOOKUP(A1,PRESUPUESTO!$A$1:$F$97,2,FALSE)</f>
        <v>ESTRUCTURAS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15</v>
      </c>
      <c r="B2" s="63" t="str">
        <f>VLOOKUP(A2,PRESUPUESTO!$A$1:$F$97,2,FALSE)</f>
        <v>COLUMNA RECTANGULAR EN CONCRETO REFORZADO (0,60X0,30X2,5 - 9 UNIDADES)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2850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20</v>
      </c>
      <c r="G19" s="16">
        <v>5850</v>
      </c>
      <c r="H19" s="13">
        <f>+F19*G19</f>
        <v>117000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:H22" si="0">+F21*G21</f>
        <v>2340</v>
      </c>
    </row>
    <row r="22" spans="1:8" x14ac:dyDescent="0.25">
      <c r="A22" s="60" t="s">
        <v>96</v>
      </c>
      <c r="B22" s="60"/>
      <c r="C22" s="60"/>
      <c r="D22" s="60"/>
      <c r="E22" s="12" t="s">
        <v>2</v>
      </c>
      <c r="F22" s="14">
        <v>1</v>
      </c>
      <c r="G22" s="16">
        <v>120000</v>
      </c>
      <c r="H22" s="13">
        <f t="shared" si="0"/>
        <v>120000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SUM(H19:H22)</f>
        <v>1589340</v>
      </c>
    </row>
    <row r="25" spans="1:8" ht="15" customHeight="1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x14ac:dyDescent="0.25">
      <c r="A26" s="60" t="s">
        <v>94</v>
      </c>
      <c r="B26" s="60"/>
      <c r="C26" s="60"/>
      <c r="D26" s="60"/>
      <c r="E26" s="12" t="s">
        <v>44</v>
      </c>
      <c r="F26" s="18">
        <v>1</v>
      </c>
      <c r="G26" s="13">
        <v>97000</v>
      </c>
      <c r="H26" s="13">
        <f>+F26*G26</f>
        <v>97000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97000</v>
      </c>
    </row>
    <row r="29" spans="1:8" ht="15" customHeight="1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x14ac:dyDescent="0.25">
      <c r="A30" s="60" t="s">
        <v>81</v>
      </c>
      <c r="B30" s="60"/>
      <c r="C30" s="60"/>
      <c r="D30" s="60"/>
      <c r="E30" s="12" t="s">
        <v>42</v>
      </c>
      <c r="F30" s="14">
        <v>5</v>
      </c>
      <c r="G30" s="13">
        <v>29100</v>
      </c>
      <c r="H30" s="13">
        <f>+F30*G30</f>
        <v>145500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145500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+H16+H23+H27+H31</f>
        <v>1834690</v>
      </c>
    </row>
  </sheetData>
  <mergeCells count="19">
    <mergeCell ref="A27:G27"/>
    <mergeCell ref="A30:D30"/>
    <mergeCell ref="A31:G31"/>
    <mergeCell ref="A33:G33"/>
    <mergeCell ref="A12:H12"/>
    <mergeCell ref="A22:D22"/>
    <mergeCell ref="A18:D18"/>
    <mergeCell ref="B1:H1"/>
    <mergeCell ref="B2:H2"/>
    <mergeCell ref="A14:D14"/>
    <mergeCell ref="A15:D15"/>
    <mergeCell ref="A16:G16"/>
    <mergeCell ref="A29:D29"/>
    <mergeCell ref="A19:D19"/>
    <mergeCell ref="A20:D20"/>
    <mergeCell ref="A25:D25"/>
    <mergeCell ref="A21:D21"/>
    <mergeCell ref="A23:G23"/>
    <mergeCell ref="A26:D2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39B17-0FB6-42D8-88FC-1059EDD17BB1}">
  <dimension ref="A1:J33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4</v>
      </c>
      <c r="B1" s="76" t="str">
        <f>VLOOKUP(A1,PRESUPUESTO!$A$1:$F$97,2,FALSE)</f>
        <v>ESTRUCTURAS - CERRAMIENTO FRONTAL</v>
      </c>
      <c r="C1" s="77"/>
      <c r="D1" s="77"/>
      <c r="E1" s="77"/>
      <c r="F1" s="77"/>
      <c r="G1" s="77"/>
      <c r="H1" s="78"/>
    </row>
    <row r="2" spans="1:10" x14ac:dyDescent="0.25">
      <c r="A2" s="10" t="s">
        <v>16</v>
      </c>
      <c r="B2" s="82" t="str">
        <f>VLOOKUP(A2,PRESUPUESTO!$A$1:$F$97,2,FALSE)</f>
        <v>VIGA DE AMARRE EN MURO (0,15X0,20)</v>
      </c>
      <c r="C2" s="83"/>
      <c r="D2" s="83"/>
      <c r="E2" s="83"/>
      <c r="F2" s="83"/>
      <c r="G2" s="83"/>
      <c r="H2" s="84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2850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20</v>
      </c>
      <c r="G19" s="16">
        <v>5850</v>
      </c>
      <c r="H19" s="13">
        <f>+F19*G19</f>
        <v>117000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ht="15" customHeight="1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:H22" si="0">+F21*G21</f>
        <v>2340</v>
      </c>
    </row>
    <row r="22" spans="1:8" ht="15" customHeight="1" x14ac:dyDescent="0.25">
      <c r="A22" s="60" t="s">
        <v>97</v>
      </c>
      <c r="B22" s="60"/>
      <c r="C22" s="60"/>
      <c r="D22" s="60"/>
      <c r="E22" s="12" t="s">
        <v>2</v>
      </c>
      <c r="F22" s="14">
        <v>1</v>
      </c>
      <c r="G22" s="16">
        <v>120000</v>
      </c>
      <c r="H22" s="13">
        <f t="shared" si="0"/>
        <v>120000</v>
      </c>
    </row>
    <row r="23" spans="1:8" ht="15" customHeight="1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SUM(H19:H22)</f>
        <v>1589340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94</v>
      </c>
      <c r="B26" s="60"/>
      <c r="C26" s="60"/>
      <c r="D26" s="60"/>
      <c r="E26" s="12" t="s">
        <v>44</v>
      </c>
      <c r="F26" s="18">
        <v>1</v>
      </c>
      <c r="G26" s="13">
        <v>97000</v>
      </c>
      <c r="H26" s="13">
        <f>+F26*G26</f>
        <v>97000</v>
      </c>
    </row>
    <row r="27" spans="1:8" ht="15" customHeight="1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97000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5</v>
      </c>
      <c r="G30" s="13">
        <v>29100</v>
      </c>
      <c r="H30" s="13">
        <f>+F30*G30</f>
        <v>145500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145500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+H16+H23+H27+H31</f>
        <v>1834690</v>
      </c>
    </row>
  </sheetData>
  <mergeCells count="19">
    <mergeCell ref="A30:D30"/>
    <mergeCell ref="B1:H1"/>
    <mergeCell ref="B2:H2"/>
    <mergeCell ref="A31:G31"/>
    <mergeCell ref="A33:G33"/>
    <mergeCell ref="A22:D22"/>
    <mergeCell ref="A12:H12"/>
    <mergeCell ref="A14:D14"/>
    <mergeCell ref="A15:D15"/>
    <mergeCell ref="A16:G16"/>
    <mergeCell ref="A18:D18"/>
    <mergeCell ref="A19:D19"/>
    <mergeCell ref="A20:D20"/>
    <mergeCell ref="A21:D21"/>
    <mergeCell ref="A23:G23"/>
    <mergeCell ref="A25:D25"/>
    <mergeCell ref="A26:D26"/>
    <mergeCell ref="A27:G27"/>
    <mergeCell ref="A29:D29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2FAFF-3D4D-4771-92A5-DA91B1A9A644}">
  <dimension ref="A1:J31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5</v>
      </c>
      <c r="B1" s="62" t="str">
        <f>VLOOKUP(A1,PRESUPUESTO!$A$1:$F$97,2,FALSE)</f>
        <v>MAMPOSTERÍA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17</v>
      </c>
      <c r="B2" s="63" t="str">
        <f>VLOOKUP(A2,PRESUPUESTO!$A$1:$F$97,2,FALSE)</f>
        <v>MURO SENCILLO BLOQUE CEMENTO e=0.15m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1</v>
      </c>
      <c r="G15" s="16">
        <v>950</v>
      </c>
      <c r="H15" s="13">
        <f>+F15*G15</f>
        <v>950</v>
      </c>
    </row>
    <row r="16" spans="1:10" ht="15" customHeight="1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950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65</v>
      </c>
      <c r="B19" s="74"/>
      <c r="C19" s="74"/>
      <c r="D19" s="75"/>
      <c r="E19" s="12" t="s">
        <v>2</v>
      </c>
      <c r="F19" s="14">
        <v>12.5</v>
      </c>
      <c r="G19" s="16">
        <v>7500</v>
      </c>
      <c r="H19" s="13">
        <f>+F19*G19</f>
        <v>93750</v>
      </c>
    </row>
    <row r="20" spans="1:8" ht="15" customHeight="1" x14ac:dyDescent="0.25">
      <c r="A20" s="73" t="s">
        <v>66</v>
      </c>
      <c r="B20" s="74"/>
      <c r="C20" s="74"/>
      <c r="D20" s="75"/>
      <c r="E20" s="12" t="s">
        <v>44</v>
      </c>
      <c r="F20" s="14">
        <v>0.05</v>
      </c>
      <c r="G20" s="16">
        <v>975000</v>
      </c>
      <c r="H20" s="13">
        <f t="shared" ref="H20" si="0">+F20*G20</f>
        <v>48750</v>
      </c>
    </row>
    <row r="21" spans="1:8" ht="15" customHeight="1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SUM(H19:H20)</f>
        <v>142500</v>
      </c>
    </row>
    <row r="22" spans="1:8" ht="15" customHeight="1" x14ac:dyDescent="0.25"/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ht="15" customHeight="1" x14ac:dyDescent="0.25">
      <c r="A24" s="60" t="s">
        <v>39</v>
      </c>
      <c r="B24" s="60"/>
      <c r="C24" s="60"/>
      <c r="D24" s="60"/>
      <c r="E24" s="12" t="s">
        <v>40</v>
      </c>
      <c r="F24" s="14">
        <v>0.1</v>
      </c>
      <c r="G24" s="13">
        <v>125000</v>
      </c>
      <c r="H24" s="13">
        <f>+F24*G24</f>
        <v>12500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12500</v>
      </c>
    </row>
    <row r="26" spans="1:8" ht="15" customHeight="1" x14ac:dyDescent="0.25"/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1</v>
      </c>
      <c r="G28" s="13">
        <v>29100</v>
      </c>
      <c r="H28" s="13">
        <f>+F28*G28</f>
        <v>29100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29100</v>
      </c>
    </row>
    <row r="30" spans="1:8" ht="15" customHeight="1" x14ac:dyDescent="0.25"/>
    <row r="31" spans="1:8" ht="15" customHeight="1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+H16+H21+H25+H29</f>
        <v>185050</v>
      </c>
    </row>
  </sheetData>
  <mergeCells count="17">
    <mergeCell ref="A29:G29"/>
    <mergeCell ref="A31:G31"/>
    <mergeCell ref="A23:D23"/>
    <mergeCell ref="A24:D24"/>
    <mergeCell ref="A25:G25"/>
    <mergeCell ref="A27:D27"/>
    <mergeCell ref="A28:D28"/>
    <mergeCell ref="A20:D20"/>
    <mergeCell ref="A19:D19"/>
    <mergeCell ref="A18:D18"/>
    <mergeCell ref="A21:G21"/>
    <mergeCell ref="B1:H1"/>
    <mergeCell ref="B2:H2"/>
    <mergeCell ref="A14:D14"/>
    <mergeCell ref="A16:G16"/>
    <mergeCell ref="A15:D15"/>
    <mergeCell ref="A12:H1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4BA1B-B399-47A4-BA1F-ECB286011A0A}">
  <dimension ref="A1:J33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6</v>
      </c>
      <c r="B1" s="62" t="str">
        <f>VLOOKUP(A1,PRESUPUESTO!$A$1:$F$97,2,FALSE)</f>
        <v>PAÑETES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21</v>
      </c>
      <c r="B2" s="63" t="str">
        <f>VLOOKUP(A2,PRESUPUESTO!$A$1:$F$97,2,FALSE)</f>
        <v>PAÑETE LISO EXTERIOR IMPERMEABIL S/MUROS 1:4 e=0.02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ht="15" customHeight="1" x14ac:dyDescent="0.25">
      <c r="A16" s="60" t="s">
        <v>33</v>
      </c>
      <c r="B16" s="60"/>
      <c r="C16" s="60"/>
      <c r="D16" s="60"/>
      <c r="E16" s="12" t="s">
        <v>34</v>
      </c>
      <c r="F16" s="14">
        <v>6</v>
      </c>
      <c r="G16" s="16">
        <v>950</v>
      </c>
      <c r="H16" s="13">
        <f>+F16*G16</f>
        <v>5700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SUM(H16:H16)</f>
        <v>5700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ht="15" customHeight="1" x14ac:dyDescent="0.25">
      <c r="A20" s="73" t="s">
        <v>67</v>
      </c>
      <c r="B20" s="74"/>
      <c r="C20" s="74"/>
      <c r="D20" s="75"/>
      <c r="E20" s="12" t="s">
        <v>55</v>
      </c>
      <c r="F20" s="14">
        <v>3</v>
      </c>
      <c r="G20" s="16">
        <v>1500</v>
      </c>
      <c r="H20" s="13">
        <f>+F20*G20</f>
        <v>4500</v>
      </c>
    </row>
    <row r="21" spans="1:8" x14ac:dyDescent="0.25">
      <c r="A21" s="73" t="s">
        <v>68</v>
      </c>
      <c r="B21" s="74"/>
      <c r="C21" s="74"/>
      <c r="D21" s="75"/>
      <c r="E21" s="12" t="s">
        <v>44</v>
      </c>
      <c r="F21" s="14">
        <v>0.1</v>
      </c>
      <c r="G21" s="16">
        <v>450000</v>
      </c>
      <c r="H21" s="13">
        <f t="shared" ref="H21:H22" si="0">+F21*G21</f>
        <v>45000</v>
      </c>
    </row>
    <row r="22" spans="1:8" ht="15" customHeight="1" x14ac:dyDescent="0.25">
      <c r="A22" s="73" t="s">
        <v>69</v>
      </c>
      <c r="B22" s="74"/>
      <c r="C22" s="74"/>
      <c r="D22" s="75"/>
      <c r="E22" s="12" t="s">
        <v>45</v>
      </c>
      <c r="F22" s="14">
        <v>3</v>
      </c>
      <c r="G22" s="16">
        <v>950</v>
      </c>
      <c r="H22" s="13">
        <f t="shared" si="0"/>
        <v>2850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SUM(H20:H22)</f>
        <v>52350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39</v>
      </c>
      <c r="B26" s="60"/>
      <c r="C26" s="60"/>
      <c r="D26" s="60"/>
      <c r="E26" s="12" t="s">
        <v>40</v>
      </c>
      <c r="F26" s="14">
        <v>0.1</v>
      </c>
      <c r="G26" s="13">
        <v>125000</v>
      </c>
      <c r="H26" s="13">
        <f>+F26*G26</f>
        <v>12500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12500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1.2</v>
      </c>
      <c r="G30" s="13">
        <v>29100</v>
      </c>
      <c r="H30" s="13">
        <f>+F30*G30</f>
        <v>34920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34920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+H17+H23+H27+H31</f>
        <v>105470</v>
      </c>
    </row>
  </sheetData>
  <mergeCells count="18">
    <mergeCell ref="A19:D19"/>
    <mergeCell ref="B1:H1"/>
    <mergeCell ref="B2:H2"/>
    <mergeCell ref="A15:D15"/>
    <mergeCell ref="A16:D16"/>
    <mergeCell ref="A17:G17"/>
    <mergeCell ref="A12:H12"/>
    <mergeCell ref="A30:D30"/>
    <mergeCell ref="A31:G31"/>
    <mergeCell ref="A33:G33"/>
    <mergeCell ref="A21:D21"/>
    <mergeCell ref="A20:D20"/>
    <mergeCell ref="A23:G23"/>
    <mergeCell ref="A25:D25"/>
    <mergeCell ref="A26:D26"/>
    <mergeCell ref="A27:G27"/>
    <mergeCell ref="A29:D29"/>
    <mergeCell ref="A22:D2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532B8-04DD-4991-AA83-98182B79EE81}">
  <dimension ref="A1:J33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7</v>
      </c>
      <c r="B1" s="62" t="str">
        <f>VLOOKUP(A1,PRESUPUESTO!$A$1:$F$97,2,FALSE)</f>
        <v>ESTUCO Y PINTURA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22</v>
      </c>
      <c r="B2" s="63" t="str">
        <f>VLOOKUP(A2,PRESUPUESTO!$A$1:$F$97,2,FALSE)</f>
        <v>ESTUCO Y PINTURA MUROS EXTERIORES [DUREZA]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ht="15" customHeight="1" x14ac:dyDescent="0.25">
      <c r="A16" s="60" t="s">
        <v>33</v>
      </c>
      <c r="B16" s="60"/>
      <c r="C16" s="60"/>
      <c r="D16" s="60"/>
      <c r="E16" s="12" t="s">
        <v>34</v>
      </c>
      <c r="F16" s="14">
        <v>3</v>
      </c>
      <c r="G16" s="16">
        <v>950</v>
      </c>
      <c r="H16" s="13">
        <f>+F16*G16</f>
        <v>2850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SUM(H16:H16)</f>
        <v>2850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ht="15" customHeight="1" x14ac:dyDescent="0.25">
      <c r="A20" s="73" t="s">
        <v>84</v>
      </c>
      <c r="B20" s="74"/>
      <c r="C20" s="74"/>
      <c r="D20" s="75"/>
      <c r="E20" s="12" t="s">
        <v>46</v>
      </c>
      <c r="F20" s="14">
        <v>0.5</v>
      </c>
      <c r="G20" s="16">
        <v>26400</v>
      </c>
      <c r="H20" s="13">
        <f t="shared" ref="H20:H22" si="0">+F20*G20</f>
        <v>13200</v>
      </c>
    </row>
    <row r="21" spans="1:8" ht="15" customHeight="1" x14ac:dyDescent="0.25">
      <c r="A21" s="73" t="s">
        <v>77</v>
      </c>
      <c r="B21" s="74"/>
      <c r="C21" s="74"/>
      <c r="D21" s="75"/>
      <c r="E21" s="12" t="s">
        <v>2</v>
      </c>
      <c r="F21" s="14">
        <v>1</v>
      </c>
      <c r="G21" s="16">
        <v>1800</v>
      </c>
      <c r="H21" s="13">
        <f t="shared" si="0"/>
        <v>1800</v>
      </c>
    </row>
    <row r="22" spans="1:8" ht="15" customHeight="1" x14ac:dyDescent="0.25">
      <c r="A22" s="73" t="s">
        <v>78</v>
      </c>
      <c r="B22" s="74"/>
      <c r="C22" s="74"/>
      <c r="D22" s="75"/>
      <c r="E22" s="12" t="s">
        <v>46</v>
      </c>
      <c r="F22" s="14">
        <v>0.5</v>
      </c>
      <c r="G22" s="16">
        <v>68200</v>
      </c>
      <c r="H22" s="13">
        <f t="shared" si="0"/>
        <v>34100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SUM(H20:H22)</f>
        <v>49100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39</v>
      </c>
      <c r="B26" s="60"/>
      <c r="C26" s="60"/>
      <c r="D26" s="60"/>
      <c r="E26" s="12" t="s">
        <v>40</v>
      </c>
      <c r="F26" s="14">
        <v>0.03</v>
      </c>
      <c r="G26" s="13">
        <v>125000</v>
      </c>
      <c r="H26" s="13">
        <f>+F26*G26</f>
        <v>3750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3750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1</v>
      </c>
      <c r="G30" s="13">
        <v>31448</v>
      </c>
      <c r="H30" s="13">
        <f>+F30*G30</f>
        <v>31448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31448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+H17+H23+H27+H31</f>
        <v>87148</v>
      </c>
    </row>
  </sheetData>
  <mergeCells count="18">
    <mergeCell ref="B1:H1"/>
    <mergeCell ref="B2:H2"/>
    <mergeCell ref="A15:D15"/>
    <mergeCell ref="A16:D16"/>
    <mergeCell ref="A17:G17"/>
    <mergeCell ref="A12:H12"/>
    <mergeCell ref="A23:G23"/>
    <mergeCell ref="A25:D25"/>
    <mergeCell ref="A26:D26"/>
    <mergeCell ref="A19:D19"/>
    <mergeCell ref="A20:D20"/>
    <mergeCell ref="A21:D21"/>
    <mergeCell ref="A22:D22"/>
    <mergeCell ref="A27:G27"/>
    <mergeCell ref="A29:D29"/>
    <mergeCell ref="A30:D30"/>
    <mergeCell ref="A31:G31"/>
    <mergeCell ref="A33:G33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B1275-4DA3-4BBA-92E7-95C326662EBD}">
  <dimension ref="A1:J33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8</v>
      </c>
      <c r="B1" s="62" t="str">
        <f>VLOOKUP(A1,PRESUPUESTO!$A$1:$F$97,2,FALSE)</f>
        <v>ILUMINACIÓN EN FACHADA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23</v>
      </c>
      <c r="B2" s="63" t="str">
        <f>VLOOKUP(A2,PRESUPUESTO!$A$1:$F$97,2,FALSE)</f>
        <v>SUMINISTRO E INSTALACIÓN DE ILUMINACIÓN EN COLUMNAS EN FACHADA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UN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2850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120</v>
      </c>
      <c r="B19" s="74"/>
      <c r="C19" s="74"/>
      <c r="D19" s="75"/>
      <c r="E19" s="12" t="s">
        <v>121</v>
      </c>
      <c r="F19" s="14">
        <v>1</v>
      </c>
      <c r="G19" s="16">
        <v>26400</v>
      </c>
      <c r="H19" s="13">
        <f t="shared" ref="H19:H21" si="0">+F19*G19</f>
        <v>26400</v>
      </c>
    </row>
    <row r="20" spans="1:8" ht="15" customHeight="1" x14ac:dyDescent="0.25">
      <c r="A20" s="73" t="s">
        <v>122</v>
      </c>
      <c r="B20" s="74"/>
      <c r="C20" s="74"/>
      <c r="D20" s="75"/>
      <c r="E20" s="12" t="s">
        <v>123</v>
      </c>
      <c r="F20" s="14">
        <v>100</v>
      </c>
      <c r="G20" s="16">
        <v>3400</v>
      </c>
      <c r="H20" s="13">
        <f t="shared" si="0"/>
        <v>340000</v>
      </c>
    </row>
    <row r="21" spans="1:8" ht="15" customHeight="1" x14ac:dyDescent="0.25">
      <c r="A21" s="73" t="s">
        <v>124</v>
      </c>
      <c r="B21" s="74"/>
      <c r="C21" s="74"/>
      <c r="D21" s="75"/>
      <c r="E21" s="12" t="s">
        <v>123</v>
      </c>
      <c r="F21" s="14">
        <v>44</v>
      </c>
      <c r="G21" s="16">
        <v>7500</v>
      </c>
      <c r="H21" s="13">
        <f t="shared" si="0"/>
        <v>330000</v>
      </c>
    </row>
    <row r="22" spans="1:8" ht="15" customHeight="1" x14ac:dyDescent="0.25">
      <c r="A22" s="73" t="s">
        <v>125</v>
      </c>
      <c r="B22" s="74"/>
      <c r="C22" s="74"/>
      <c r="D22" s="75"/>
      <c r="E22" s="12" t="s">
        <v>2</v>
      </c>
      <c r="F22" s="14">
        <v>1</v>
      </c>
      <c r="G22" s="16">
        <v>22000</v>
      </c>
      <c r="H22" s="13">
        <f t="shared" ref="H22" si="1">+F22*G22</f>
        <v>22000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SUM(H19:H22)</f>
        <v>718400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39</v>
      </c>
      <c r="B26" s="60"/>
      <c r="C26" s="60"/>
      <c r="D26" s="60"/>
      <c r="E26" s="12" t="s">
        <v>40</v>
      </c>
      <c r="F26" s="14">
        <v>0.03</v>
      </c>
      <c r="G26" s="13">
        <v>125000</v>
      </c>
      <c r="H26" s="13">
        <f>+F26*G26</f>
        <v>3750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3750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1</v>
      </c>
      <c r="G30" s="13">
        <v>31448</v>
      </c>
      <c r="H30" s="13">
        <f>+F30*G30</f>
        <v>31448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31448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+H16+H23+H27+H31</f>
        <v>756448</v>
      </c>
    </row>
  </sheetData>
  <mergeCells count="19">
    <mergeCell ref="A16:G16"/>
    <mergeCell ref="B1:H1"/>
    <mergeCell ref="B2:H2"/>
    <mergeCell ref="A12:H12"/>
    <mergeCell ref="A14:D14"/>
    <mergeCell ref="A15:D15"/>
    <mergeCell ref="A33:G33"/>
    <mergeCell ref="A18:D18"/>
    <mergeCell ref="A19:D19"/>
    <mergeCell ref="A20:D20"/>
    <mergeCell ref="A21:D21"/>
    <mergeCell ref="A23:G23"/>
    <mergeCell ref="A25:D25"/>
    <mergeCell ref="A22:D22"/>
    <mergeCell ref="A26:D26"/>
    <mergeCell ref="A27:G27"/>
    <mergeCell ref="A29:D29"/>
    <mergeCell ref="A30:D30"/>
    <mergeCell ref="A31:G31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B8838-72C5-479E-B0B9-6C8CABA75C37}">
  <dimension ref="A1:J31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9</v>
      </c>
      <c r="B1" s="62" t="str">
        <f>VLOOKUP(A1,PRESUPUESTO!$A$1:$F$97,2,FALSE)</f>
        <v>TUBERIA EN ALUMINIO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24</v>
      </c>
      <c r="B2" s="63" t="str">
        <f>VLOOKUP(A2,PRESUPUESTO!$A$1:$F$97,2,FALSE)</f>
        <v>SUMINISTRO E INSTALACIÓN DE TUBERIA EN ALUMINIO DE 1 1/2"X 1 1/2"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ML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2</v>
      </c>
      <c r="G15" s="16">
        <v>950</v>
      </c>
      <c r="H15" s="13">
        <f>+F15*G15</f>
        <v>1900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1900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173</v>
      </c>
      <c r="B19" s="74"/>
      <c r="C19" s="74"/>
      <c r="D19" s="75"/>
      <c r="E19" s="12" t="s">
        <v>123</v>
      </c>
      <c r="F19" s="14">
        <v>1</v>
      </c>
      <c r="G19" s="16">
        <v>18250</v>
      </c>
      <c r="H19" s="13">
        <f t="shared" ref="H19:H20" si="0">+F19*G19</f>
        <v>18250</v>
      </c>
    </row>
    <row r="20" spans="1:8" ht="15" customHeight="1" x14ac:dyDescent="0.25">
      <c r="A20" s="73" t="s">
        <v>71</v>
      </c>
      <c r="B20" s="74"/>
      <c r="C20" s="74"/>
      <c r="D20" s="75"/>
      <c r="E20" s="12" t="s">
        <v>174</v>
      </c>
      <c r="F20" s="14">
        <v>1</v>
      </c>
      <c r="G20" s="16">
        <v>5500</v>
      </c>
      <c r="H20" s="13">
        <f t="shared" si="0"/>
        <v>5500</v>
      </c>
    </row>
    <row r="21" spans="1:8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SUM(H19:H20)</f>
        <v>23750</v>
      </c>
    </row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ht="15" customHeight="1" x14ac:dyDescent="0.25">
      <c r="A24" s="60" t="s">
        <v>39</v>
      </c>
      <c r="B24" s="60"/>
      <c r="C24" s="60"/>
      <c r="D24" s="60"/>
      <c r="E24" s="12" t="s">
        <v>40</v>
      </c>
      <c r="F24" s="14">
        <v>0.02</v>
      </c>
      <c r="G24" s="13">
        <v>125000</v>
      </c>
      <c r="H24" s="13">
        <f>+F24*G24</f>
        <v>2500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2500</v>
      </c>
    </row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1</v>
      </c>
      <c r="G28" s="13">
        <v>31448</v>
      </c>
      <c r="H28" s="13">
        <f>+F28*G28</f>
        <v>31448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31448</v>
      </c>
    </row>
    <row r="31" spans="1:8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+H16+H21+H25+H29</f>
        <v>59598</v>
      </c>
    </row>
  </sheetData>
  <mergeCells count="17">
    <mergeCell ref="A18:D18"/>
    <mergeCell ref="A19:D19"/>
    <mergeCell ref="A20:D20"/>
    <mergeCell ref="A21:G21"/>
    <mergeCell ref="B1:H1"/>
    <mergeCell ref="B2:H2"/>
    <mergeCell ref="A12:H12"/>
    <mergeCell ref="A14:D14"/>
    <mergeCell ref="A15:D15"/>
    <mergeCell ref="A16:G16"/>
    <mergeCell ref="A31:G31"/>
    <mergeCell ref="A23:D23"/>
    <mergeCell ref="A24:D24"/>
    <mergeCell ref="A25:G25"/>
    <mergeCell ref="A27:D27"/>
    <mergeCell ref="A28:D28"/>
    <mergeCell ref="A29:G29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97FAE-8FF3-4A60-9C46-B3D6BC2D9672}">
  <dimension ref="A1:J31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9</v>
      </c>
      <c r="B1" s="62" t="str">
        <f>VLOOKUP(A1,PRESUPUESTO!$A$1:$F$97,2,FALSE)</f>
        <v>TUBERIA EN ALUMINIO - CERRAMIENTO FRONTAL</v>
      </c>
      <c r="C1" s="62"/>
      <c r="D1" s="62"/>
      <c r="E1" s="62"/>
      <c r="F1" s="62"/>
      <c r="G1" s="62"/>
      <c r="H1" s="62"/>
    </row>
    <row r="2" spans="1:10" x14ac:dyDescent="0.25">
      <c r="A2" s="10" t="s">
        <v>25</v>
      </c>
      <c r="B2" s="63" t="str">
        <f>VLOOKUP(A2,PRESUPUESTO!$A$1:$F$97,2,FALSE)</f>
        <v>SUMINISTRO E INSTALACIÓN DE TUBERIA EN ALUMINIO DE 3" X 1 1/2"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ML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2</v>
      </c>
      <c r="G15" s="16">
        <v>950</v>
      </c>
      <c r="H15" s="13">
        <f>+F15*G15</f>
        <v>1900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1900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173</v>
      </c>
      <c r="B19" s="74"/>
      <c r="C19" s="74"/>
      <c r="D19" s="75"/>
      <c r="E19" s="12" t="s">
        <v>123</v>
      </c>
      <c r="F19" s="14">
        <v>1</v>
      </c>
      <c r="G19" s="16">
        <v>35834</v>
      </c>
      <c r="H19" s="13">
        <f t="shared" ref="H19:H20" si="0">+F19*G19</f>
        <v>35834</v>
      </c>
    </row>
    <row r="20" spans="1:8" ht="15" customHeight="1" x14ac:dyDescent="0.25">
      <c r="A20" s="73" t="s">
        <v>71</v>
      </c>
      <c r="B20" s="74"/>
      <c r="C20" s="74"/>
      <c r="D20" s="75"/>
      <c r="E20" s="12" t="s">
        <v>174</v>
      </c>
      <c r="F20" s="14">
        <v>1</v>
      </c>
      <c r="G20" s="16">
        <v>5500</v>
      </c>
      <c r="H20" s="13">
        <f t="shared" si="0"/>
        <v>5500</v>
      </c>
    </row>
    <row r="21" spans="1:8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SUM(H19:H20)</f>
        <v>41334</v>
      </c>
    </row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ht="15" customHeight="1" x14ac:dyDescent="0.25">
      <c r="A24" s="60" t="s">
        <v>39</v>
      </c>
      <c r="B24" s="60"/>
      <c r="C24" s="60"/>
      <c r="D24" s="60"/>
      <c r="E24" s="12" t="s">
        <v>40</v>
      </c>
      <c r="F24" s="14">
        <v>0.02</v>
      </c>
      <c r="G24" s="13">
        <v>125000</v>
      </c>
      <c r="H24" s="13">
        <f>+F24*G24</f>
        <v>2500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2500</v>
      </c>
    </row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1</v>
      </c>
      <c r="G28" s="13">
        <v>31448</v>
      </c>
      <c r="H28" s="13">
        <f>+F28*G28</f>
        <v>31448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31448</v>
      </c>
    </row>
    <row r="31" spans="1:8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+H16+H21+H25+H29</f>
        <v>77182</v>
      </c>
    </row>
  </sheetData>
  <mergeCells count="17">
    <mergeCell ref="B1:H1"/>
    <mergeCell ref="B2:H2"/>
    <mergeCell ref="A12:H12"/>
    <mergeCell ref="A25:G25"/>
    <mergeCell ref="A27:D27"/>
    <mergeCell ref="A31:G31"/>
    <mergeCell ref="A14:D14"/>
    <mergeCell ref="A15:D15"/>
    <mergeCell ref="A16:G16"/>
    <mergeCell ref="A18:D18"/>
    <mergeCell ref="A19:D19"/>
    <mergeCell ref="A20:D20"/>
    <mergeCell ref="A21:G21"/>
    <mergeCell ref="A23:D23"/>
    <mergeCell ref="A24:D24"/>
    <mergeCell ref="A28:D28"/>
    <mergeCell ref="A29:G29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3A4CA-310F-4F47-8BC8-8B1BE4725B95}">
  <dimension ref="A1:H32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8" x14ac:dyDescent="0.25">
      <c r="A1" s="10">
        <v>10</v>
      </c>
      <c r="B1" s="62" t="str">
        <f>VLOOKUP(A1,PRESUPUESTO!$A$1:$F$97,2,FALSE)</f>
        <v>DEMOLICIONES - CERRAMIENTO POSTERIOR</v>
      </c>
      <c r="C1" s="62"/>
      <c r="D1" s="62"/>
      <c r="E1" s="62"/>
      <c r="F1" s="62"/>
      <c r="G1" s="62"/>
      <c r="H1" s="62"/>
    </row>
    <row r="2" spans="1:8" x14ac:dyDescent="0.25">
      <c r="A2" s="10" t="s">
        <v>26</v>
      </c>
      <c r="B2" s="63" t="str">
        <f>VLOOKUP(A2,PRESUPUESTO!$A$1:$F$97,2,FALSE)</f>
        <v>DEMOLICIÓN DE MURO EN MAMPOSTERÍA EN BLOQUE DE CONCRETO No. 15</v>
      </c>
      <c r="C2" s="63"/>
      <c r="D2" s="63"/>
      <c r="E2" s="63"/>
      <c r="F2" s="63"/>
      <c r="G2" s="63"/>
      <c r="H2" s="63"/>
    </row>
    <row r="3" spans="1:8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8" ht="3" customHeight="1" x14ac:dyDescent="0.25">
      <c r="A4" s="2"/>
      <c r="B4" s="6"/>
      <c r="C4" s="6"/>
      <c r="D4" s="6"/>
      <c r="E4" s="2"/>
      <c r="F4" s="6"/>
      <c r="G4" s="39"/>
      <c r="H4" s="38"/>
    </row>
    <row r="5" spans="1:8" x14ac:dyDescent="0.25">
      <c r="A5" s="64"/>
      <c r="B5" s="65"/>
      <c r="C5" s="65"/>
      <c r="D5" s="65"/>
      <c r="E5" s="65"/>
      <c r="F5" s="65"/>
      <c r="G5" s="65"/>
      <c r="H5" s="66"/>
    </row>
    <row r="6" spans="1:8" x14ac:dyDescent="0.25">
      <c r="A6" s="67"/>
      <c r="B6" s="68"/>
      <c r="C6" s="68"/>
      <c r="D6" s="68"/>
      <c r="E6" s="68"/>
      <c r="F6" s="68"/>
      <c r="G6" s="68"/>
      <c r="H6" s="69"/>
    </row>
    <row r="7" spans="1:8" x14ac:dyDescent="0.25">
      <c r="A7" s="67"/>
      <c r="B7" s="68"/>
      <c r="C7" s="68"/>
      <c r="D7" s="68"/>
      <c r="E7" s="68"/>
      <c r="F7" s="68"/>
      <c r="G7" s="68"/>
      <c r="H7" s="69"/>
    </row>
    <row r="8" spans="1:8" x14ac:dyDescent="0.25">
      <c r="A8" s="67"/>
      <c r="B8" s="68"/>
      <c r="C8" s="68"/>
      <c r="D8" s="68"/>
      <c r="E8" s="68"/>
      <c r="F8" s="68"/>
      <c r="G8" s="68"/>
      <c r="H8" s="69"/>
    </row>
    <row r="9" spans="1:8" x14ac:dyDescent="0.25">
      <c r="A9" s="67"/>
      <c r="B9" s="68"/>
      <c r="C9" s="68"/>
      <c r="D9" s="68"/>
      <c r="E9" s="68"/>
      <c r="F9" s="68"/>
      <c r="G9" s="68"/>
      <c r="H9" s="69"/>
    </row>
    <row r="10" spans="1:8" x14ac:dyDescent="0.25">
      <c r="A10" s="67"/>
      <c r="B10" s="68"/>
      <c r="C10" s="68"/>
      <c r="D10" s="68"/>
      <c r="E10" s="68"/>
      <c r="F10" s="68"/>
      <c r="G10" s="68"/>
      <c r="H10" s="69"/>
    </row>
    <row r="11" spans="1:8" x14ac:dyDescent="0.25">
      <c r="A11" s="67"/>
      <c r="B11" s="68"/>
      <c r="C11" s="68"/>
      <c r="D11" s="68"/>
      <c r="E11" s="68"/>
      <c r="F11" s="68"/>
      <c r="G11" s="68"/>
      <c r="H11" s="69"/>
    </row>
    <row r="12" spans="1:8" x14ac:dyDescent="0.25">
      <c r="A12" s="67"/>
      <c r="B12" s="68"/>
      <c r="C12" s="68"/>
      <c r="D12" s="68"/>
      <c r="E12" s="68"/>
      <c r="F12" s="68"/>
      <c r="G12" s="68"/>
      <c r="H12" s="69"/>
    </row>
    <row r="13" spans="1:8" x14ac:dyDescent="0.25">
      <c r="A13" s="70" t="s">
        <v>91</v>
      </c>
      <c r="B13" s="71"/>
      <c r="C13" s="71"/>
      <c r="D13" s="71"/>
      <c r="E13" s="71"/>
      <c r="F13" s="71"/>
      <c r="G13" s="71"/>
      <c r="H13" s="72"/>
    </row>
    <row r="14" spans="1:8" ht="3" customHeight="1" x14ac:dyDescent="0.25"/>
    <row r="15" spans="1:8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8" x14ac:dyDescent="0.25">
      <c r="A16" s="60" t="s">
        <v>33</v>
      </c>
      <c r="B16" s="60"/>
      <c r="C16" s="60"/>
      <c r="D16" s="60"/>
      <c r="E16" s="12" t="s">
        <v>34</v>
      </c>
      <c r="F16" s="14">
        <v>4</v>
      </c>
      <c r="G16" s="13">
        <v>950</v>
      </c>
      <c r="H16" s="13">
        <f>+F16*G16</f>
        <v>3800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SUM(H16:H16)</f>
        <v>3800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x14ac:dyDescent="0.25">
      <c r="A20" s="60"/>
      <c r="B20" s="60"/>
      <c r="C20" s="60"/>
      <c r="D20" s="60"/>
      <c r="E20" s="12"/>
      <c r="F20" s="14"/>
      <c r="G20" s="16"/>
      <c r="H20" s="13">
        <f>+F20*G20</f>
        <v>0</v>
      </c>
    </row>
    <row r="21" spans="1:8" x14ac:dyDescent="0.25">
      <c r="A21" s="73"/>
      <c r="B21" s="74"/>
      <c r="C21" s="74"/>
      <c r="D21" s="75"/>
      <c r="E21" s="12"/>
      <c r="F21" s="14"/>
      <c r="G21" s="16"/>
      <c r="H21" s="13">
        <f t="shared" ref="H21" si="0">+F21*G21</f>
        <v>0</v>
      </c>
    </row>
    <row r="22" spans="1:8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SUM(H20:H21)</f>
        <v>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x14ac:dyDescent="0.25">
      <c r="A25" s="60" t="s">
        <v>87</v>
      </c>
      <c r="B25" s="60"/>
      <c r="C25" s="60"/>
      <c r="D25" s="60"/>
      <c r="E25" s="12" t="s">
        <v>40</v>
      </c>
      <c r="F25" s="14">
        <v>0.15</v>
      </c>
      <c r="G25" s="13">
        <v>300000</v>
      </c>
      <c r="H25" s="13">
        <f>+F25*G25</f>
        <v>45000</v>
      </c>
    </row>
    <row r="26" spans="1:8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45000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81</v>
      </c>
      <c r="B29" s="60"/>
      <c r="C29" s="60"/>
      <c r="D29" s="60"/>
      <c r="E29" s="12" t="s">
        <v>42</v>
      </c>
      <c r="F29" s="14">
        <v>2</v>
      </c>
      <c r="G29" s="13">
        <v>29100</v>
      </c>
      <c r="H29" s="13">
        <f>+F29*G29</f>
        <v>58200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58200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+H17+H22+H26+H30</f>
        <v>107000</v>
      </c>
    </row>
  </sheetData>
  <mergeCells count="18">
    <mergeCell ref="A16:D16"/>
    <mergeCell ref="B1:H1"/>
    <mergeCell ref="B2:H2"/>
    <mergeCell ref="A5:H12"/>
    <mergeCell ref="A13:H13"/>
    <mergeCell ref="A15:D15"/>
    <mergeCell ref="A32:G32"/>
    <mergeCell ref="A17:G17"/>
    <mergeCell ref="A19:D19"/>
    <mergeCell ref="A20:D20"/>
    <mergeCell ref="A21:D21"/>
    <mergeCell ref="A22:G22"/>
    <mergeCell ref="A24:D24"/>
    <mergeCell ref="A25:D25"/>
    <mergeCell ref="A26:G26"/>
    <mergeCell ref="A28:D28"/>
    <mergeCell ref="A29:D29"/>
    <mergeCell ref="A30:G30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EAAD2-0852-471F-BA40-758608839B62}">
  <dimension ref="A1:J31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10</v>
      </c>
      <c r="B1" s="62" t="str">
        <f>VLOOKUP(A1,PRESUPUESTO!$A$1:$F$97,2,FALSE)</f>
        <v>DEMOLICIONES - CERRAMIENTO POSTERIOR</v>
      </c>
      <c r="C1" s="62"/>
      <c r="D1" s="62"/>
      <c r="E1" s="62"/>
      <c r="F1" s="62"/>
      <c r="G1" s="62"/>
      <c r="H1" s="62"/>
    </row>
    <row r="2" spans="1:10" x14ac:dyDescent="0.25">
      <c r="A2" s="10" t="s">
        <v>27</v>
      </c>
      <c r="B2" s="63" t="str">
        <f>VLOOKUP(A2,PRESUPUESTO!$A$1:$F$97,2,FALSE)</f>
        <v>DEMOLICIÓN DE COLUMNAS EN CONCRETO ARMADO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64"/>
      <c r="B5" s="65"/>
      <c r="C5" s="65"/>
      <c r="D5" s="65"/>
      <c r="E5" s="65"/>
      <c r="F5" s="65"/>
      <c r="G5" s="65"/>
      <c r="H5" s="66"/>
    </row>
    <row r="6" spans="1:10" x14ac:dyDescent="0.25">
      <c r="A6" s="67"/>
      <c r="B6" s="68"/>
      <c r="C6" s="68"/>
      <c r="D6" s="68"/>
      <c r="E6" s="68"/>
      <c r="F6" s="68"/>
      <c r="G6" s="68"/>
      <c r="H6" s="69"/>
    </row>
    <row r="7" spans="1:10" x14ac:dyDescent="0.25">
      <c r="A7" s="67"/>
      <c r="B7" s="68"/>
      <c r="C7" s="68"/>
      <c r="D7" s="68"/>
      <c r="E7" s="68"/>
      <c r="F7" s="68"/>
      <c r="G7" s="68"/>
      <c r="H7" s="69"/>
    </row>
    <row r="8" spans="1:10" x14ac:dyDescent="0.25">
      <c r="A8" s="67"/>
      <c r="B8" s="68"/>
      <c r="C8" s="68"/>
      <c r="D8" s="68"/>
      <c r="E8" s="68"/>
      <c r="F8" s="68"/>
      <c r="G8" s="68"/>
      <c r="H8" s="69"/>
    </row>
    <row r="9" spans="1:10" x14ac:dyDescent="0.25">
      <c r="A9" s="67"/>
      <c r="B9" s="68"/>
      <c r="C9" s="68"/>
      <c r="D9" s="68"/>
      <c r="E9" s="68"/>
      <c r="F9" s="68"/>
      <c r="G9" s="68"/>
      <c r="H9" s="69"/>
      <c r="J9"/>
    </row>
    <row r="10" spans="1:10" x14ac:dyDescent="0.25">
      <c r="A10" s="67"/>
      <c r="B10" s="68"/>
      <c r="C10" s="68"/>
      <c r="D10" s="68"/>
      <c r="E10" s="68"/>
      <c r="F10" s="68"/>
      <c r="G10" s="68"/>
      <c r="H10" s="69"/>
    </row>
    <row r="11" spans="1:10" x14ac:dyDescent="0.25">
      <c r="A11" s="67"/>
      <c r="B11" s="68"/>
      <c r="C11" s="68"/>
      <c r="D11" s="68"/>
      <c r="E11" s="68"/>
      <c r="F11" s="68"/>
      <c r="G11" s="68"/>
      <c r="H11" s="69"/>
      <c r="J11"/>
    </row>
    <row r="12" spans="1:10" x14ac:dyDescent="0.25">
      <c r="A12" s="67"/>
      <c r="B12" s="68"/>
      <c r="C12" s="68"/>
      <c r="D12" s="68"/>
      <c r="E12" s="68"/>
      <c r="F12" s="68"/>
      <c r="G12" s="68"/>
      <c r="H12" s="69"/>
    </row>
    <row r="13" spans="1:10" x14ac:dyDescent="0.25">
      <c r="A13" s="70" t="s">
        <v>91</v>
      </c>
      <c r="B13" s="71"/>
      <c r="C13" s="71"/>
      <c r="D13" s="71"/>
      <c r="E13" s="71"/>
      <c r="F13" s="71"/>
      <c r="G13" s="71"/>
      <c r="H13" s="72"/>
    </row>
    <row r="14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ht="15" customHeight="1" x14ac:dyDescent="0.25">
      <c r="A16" s="60" t="s">
        <v>33</v>
      </c>
      <c r="B16" s="60"/>
      <c r="C16" s="60"/>
      <c r="D16" s="60"/>
      <c r="E16" s="12" t="s">
        <v>34</v>
      </c>
      <c r="F16" s="14">
        <v>25</v>
      </c>
      <c r="G16" s="13">
        <v>950</v>
      </c>
      <c r="H16" s="13">
        <f>+F16*G16</f>
        <v>23750</v>
      </c>
    </row>
    <row r="17" spans="1:8" x14ac:dyDescent="0.25">
      <c r="A17" s="81" t="s">
        <v>35</v>
      </c>
      <c r="B17" s="81"/>
      <c r="C17" s="81"/>
      <c r="D17" s="81"/>
      <c r="E17" s="81"/>
      <c r="F17" s="81"/>
      <c r="G17" s="81"/>
      <c r="H17" s="13">
        <f>SUM(H16:H16)</f>
        <v>23750</v>
      </c>
    </row>
    <row r="18" spans="1:8" x14ac:dyDescent="0.25">
      <c r="A18" s="20"/>
      <c r="B18" s="21"/>
      <c r="C18" s="21"/>
      <c r="D18" s="21"/>
      <c r="E18" s="20"/>
      <c r="F18" s="21"/>
      <c r="G18" s="21"/>
    </row>
    <row r="19" spans="1:8" x14ac:dyDescent="0.25">
      <c r="A19" s="79" t="s">
        <v>37</v>
      </c>
      <c r="B19" s="79"/>
      <c r="C19" s="79"/>
      <c r="D19" s="79"/>
      <c r="E19" s="22" t="s">
        <v>6</v>
      </c>
      <c r="F19" s="22" t="s">
        <v>19</v>
      </c>
      <c r="G19" s="22" t="s">
        <v>32</v>
      </c>
      <c r="H19" s="10" t="s">
        <v>8</v>
      </c>
    </row>
    <row r="20" spans="1:8" x14ac:dyDescent="0.25">
      <c r="A20" s="80"/>
      <c r="B20" s="80"/>
      <c r="C20" s="80"/>
      <c r="D20" s="80"/>
      <c r="E20" s="19"/>
      <c r="F20" s="18"/>
      <c r="G20" s="16"/>
      <c r="H20" s="13">
        <f>+F20*G20</f>
        <v>0</v>
      </c>
    </row>
    <row r="21" spans="1:8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SUM(H20:H20)</f>
        <v>0</v>
      </c>
    </row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ht="15" customHeight="1" x14ac:dyDescent="0.25">
      <c r="A24" s="60" t="s">
        <v>87</v>
      </c>
      <c r="B24" s="60"/>
      <c r="C24" s="60"/>
      <c r="D24" s="60"/>
      <c r="E24" s="12" t="s">
        <v>40</v>
      </c>
      <c r="F24" s="14">
        <v>0.3</v>
      </c>
      <c r="G24" s="13">
        <v>300000</v>
      </c>
      <c r="H24" s="13">
        <f>+F24*G24</f>
        <v>90000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90000</v>
      </c>
    </row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4</v>
      </c>
      <c r="G28" s="13">
        <v>29100</v>
      </c>
      <c r="H28" s="13">
        <f>+F28*G28</f>
        <v>116400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116400</v>
      </c>
    </row>
    <row r="31" spans="1:8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+H17+H21+H25+H29</f>
        <v>230150</v>
      </c>
    </row>
  </sheetData>
  <mergeCells count="17">
    <mergeCell ref="A24:D24"/>
    <mergeCell ref="B1:H1"/>
    <mergeCell ref="B2:H2"/>
    <mergeCell ref="A5:H12"/>
    <mergeCell ref="A13:H13"/>
    <mergeCell ref="A15:D15"/>
    <mergeCell ref="A16:D16"/>
    <mergeCell ref="A17:G17"/>
    <mergeCell ref="A19:D19"/>
    <mergeCell ref="A20:D20"/>
    <mergeCell ref="A21:G21"/>
    <mergeCell ref="A23:D23"/>
    <mergeCell ref="A25:G25"/>
    <mergeCell ref="A27:D27"/>
    <mergeCell ref="A28:D28"/>
    <mergeCell ref="A29:G29"/>
    <mergeCell ref="A31:G31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1F083-F28B-473A-B723-0AEA18AEF0F4}">
  <dimension ref="A1:J30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10</v>
      </c>
      <c r="B1" s="62" t="str">
        <f>VLOOKUP(A1,PRESUPUESTO!$A$1:$F$97,2,FALSE)</f>
        <v>DEMOLICIONES - CERRAMIENTO POSTERIOR</v>
      </c>
      <c r="C1" s="62"/>
      <c r="D1" s="62"/>
      <c r="E1" s="62"/>
      <c r="F1" s="62"/>
      <c r="G1" s="62"/>
      <c r="H1" s="62"/>
    </row>
    <row r="2" spans="1:10" x14ac:dyDescent="0.25">
      <c r="A2" s="10" t="s">
        <v>162</v>
      </c>
      <c r="B2" s="63" t="str">
        <f>VLOOKUP(A2,PRESUPUESTO!$A$1:$F$97,2,FALSE)</f>
        <v>DEMOLICIÓN DE CIMENTACIÓN EN CONCRETO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25</v>
      </c>
      <c r="G15" s="13">
        <v>950</v>
      </c>
      <c r="H15" s="13">
        <f>+F15*G15</f>
        <v>23750</v>
      </c>
    </row>
    <row r="16" spans="1:10" x14ac:dyDescent="0.25">
      <c r="A16" s="81" t="s">
        <v>35</v>
      </c>
      <c r="B16" s="81"/>
      <c r="C16" s="81"/>
      <c r="D16" s="81"/>
      <c r="E16" s="81"/>
      <c r="F16" s="81"/>
      <c r="G16" s="81"/>
      <c r="H16" s="13">
        <f>SUM(H15:H15)</f>
        <v>23750</v>
      </c>
    </row>
    <row r="17" spans="1:8" x14ac:dyDescent="0.25">
      <c r="A17" s="20"/>
      <c r="B17" s="21"/>
      <c r="C17" s="21"/>
      <c r="D17" s="21"/>
      <c r="E17" s="20"/>
      <c r="F17" s="21"/>
      <c r="G17" s="21"/>
    </row>
    <row r="18" spans="1:8" x14ac:dyDescent="0.25">
      <c r="A18" s="79" t="s">
        <v>37</v>
      </c>
      <c r="B18" s="79"/>
      <c r="C18" s="79"/>
      <c r="D18" s="79"/>
      <c r="E18" s="22" t="s">
        <v>6</v>
      </c>
      <c r="F18" s="22" t="s">
        <v>19</v>
      </c>
      <c r="G18" s="22" t="s">
        <v>32</v>
      </c>
      <c r="H18" s="10" t="s">
        <v>8</v>
      </c>
    </row>
    <row r="19" spans="1:8" x14ac:dyDescent="0.25">
      <c r="A19" s="80"/>
      <c r="B19" s="80"/>
      <c r="C19" s="80"/>
      <c r="D19" s="80"/>
      <c r="E19" s="19"/>
      <c r="F19" s="18"/>
      <c r="G19" s="16"/>
      <c r="H19" s="13">
        <f>+F19*G19</f>
        <v>0</v>
      </c>
    </row>
    <row r="20" spans="1:8" x14ac:dyDescent="0.25">
      <c r="A20" s="61" t="s">
        <v>36</v>
      </c>
      <c r="B20" s="61"/>
      <c r="C20" s="61"/>
      <c r="D20" s="61"/>
      <c r="E20" s="61"/>
      <c r="F20" s="61"/>
      <c r="G20" s="61"/>
      <c r="H20" s="13">
        <f>SUM(H19:H19)</f>
        <v>0</v>
      </c>
    </row>
    <row r="22" spans="1:8" x14ac:dyDescent="0.25">
      <c r="A22" s="62" t="s">
        <v>38</v>
      </c>
      <c r="B22" s="62"/>
      <c r="C22" s="62"/>
      <c r="D22" s="62"/>
      <c r="E22" s="10" t="s">
        <v>6</v>
      </c>
      <c r="F22" s="10" t="s">
        <v>19</v>
      </c>
      <c r="G22" s="10" t="s">
        <v>32</v>
      </c>
      <c r="H22" s="10" t="s">
        <v>8</v>
      </c>
    </row>
    <row r="23" spans="1:8" ht="15" customHeight="1" x14ac:dyDescent="0.25">
      <c r="A23" s="60" t="s">
        <v>87</v>
      </c>
      <c r="B23" s="60"/>
      <c r="C23" s="60"/>
      <c r="D23" s="60"/>
      <c r="E23" s="12" t="s">
        <v>40</v>
      </c>
      <c r="F23" s="14">
        <v>0.3</v>
      </c>
      <c r="G23" s="13">
        <v>300000</v>
      </c>
      <c r="H23" s="13">
        <f>+F23*G23</f>
        <v>90000</v>
      </c>
    </row>
    <row r="24" spans="1:8" x14ac:dyDescent="0.25">
      <c r="A24" s="61" t="s">
        <v>82</v>
      </c>
      <c r="B24" s="61"/>
      <c r="C24" s="61"/>
      <c r="D24" s="61"/>
      <c r="E24" s="61"/>
      <c r="F24" s="61"/>
      <c r="G24" s="61"/>
      <c r="H24" s="13">
        <f>SUM(H23:H23)</f>
        <v>90000</v>
      </c>
    </row>
    <row r="26" spans="1:8" x14ac:dyDescent="0.25">
      <c r="A26" s="62" t="s">
        <v>41</v>
      </c>
      <c r="B26" s="62"/>
      <c r="C26" s="62"/>
      <c r="D26" s="62"/>
      <c r="E26" s="10" t="s">
        <v>6</v>
      </c>
      <c r="F26" s="10" t="s">
        <v>19</v>
      </c>
      <c r="G26" s="10" t="s">
        <v>32</v>
      </c>
      <c r="H26" s="10" t="s">
        <v>8</v>
      </c>
    </row>
    <row r="27" spans="1:8" ht="15" customHeight="1" x14ac:dyDescent="0.25">
      <c r="A27" s="60" t="s">
        <v>81</v>
      </c>
      <c r="B27" s="60"/>
      <c r="C27" s="60"/>
      <c r="D27" s="60"/>
      <c r="E27" s="12" t="s">
        <v>42</v>
      </c>
      <c r="F27" s="14">
        <v>4</v>
      </c>
      <c r="G27" s="13">
        <v>29100</v>
      </c>
      <c r="H27" s="13">
        <f>+F27*G27</f>
        <v>116400</v>
      </c>
    </row>
    <row r="28" spans="1:8" x14ac:dyDescent="0.25">
      <c r="A28" s="61" t="s">
        <v>43</v>
      </c>
      <c r="B28" s="61"/>
      <c r="C28" s="61"/>
      <c r="D28" s="61"/>
      <c r="E28" s="61"/>
      <c r="F28" s="61"/>
      <c r="G28" s="61"/>
      <c r="H28" s="13">
        <f>SUM(H27:H27)</f>
        <v>116400</v>
      </c>
    </row>
    <row r="30" spans="1:8" x14ac:dyDescent="0.25">
      <c r="A30" s="56" t="s">
        <v>5</v>
      </c>
      <c r="B30" s="56"/>
      <c r="C30" s="56"/>
      <c r="D30" s="56"/>
      <c r="E30" s="56"/>
      <c r="F30" s="56"/>
      <c r="G30" s="56"/>
      <c r="H30" s="15">
        <f>+H16+H20+H24+H28</f>
        <v>230150</v>
      </c>
    </row>
  </sheetData>
  <mergeCells count="16">
    <mergeCell ref="A16:G16"/>
    <mergeCell ref="B1:H1"/>
    <mergeCell ref="B2:H2"/>
    <mergeCell ref="A12:H12"/>
    <mergeCell ref="A14:D14"/>
    <mergeCell ref="A15:D15"/>
    <mergeCell ref="A26:D26"/>
    <mergeCell ref="A27:D27"/>
    <mergeCell ref="A28:G28"/>
    <mergeCell ref="A30:G30"/>
    <mergeCell ref="A18:D18"/>
    <mergeCell ref="A19:D19"/>
    <mergeCell ref="A20:G20"/>
    <mergeCell ref="A22:D22"/>
    <mergeCell ref="A23:D23"/>
    <mergeCell ref="A24:G24"/>
  </mergeCells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17938-336C-4772-B46E-B5EF30E94B37}">
  <dimension ref="A1:J32"/>
  <sheetViews>
    <sheetView showGridLines="0" zoomScale="110" zoomScaleNormal="110" workbookViewId="0">
      <selection activeCell="F20" sqref="F20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11</v>
      </c>
      <c r="B1" s="62" t="str">
        <f>VLOOKUP(A1,PRESUPUESTO!$A$1:$F$97,2,FALSE)</f>
        <v>CIMENTACIONES - CERRAMIENTO POSTERIOR</v>
      </c>
      <c r="C1" s="62"/>
      <c r="D1" s="62"/>
      <c r="E1" s="62"/>
      <c r="F1" s="62"/>
      <c r="G1" s="62"/>
      <c r="H1" s="62"/>
    </row>
    <row r="2" spans="1:10" x14ac:dyDescent="0.25">
      <c r="A2" s="10" t="s">
        <v>64</v>
      </c>
      <c r="B2" s="63" t="str">
        <f>VLOOKUP(A2,PRESUPUESTO!$A$1:$F$97,2,FALSE)</f>
        <v>ZAPATA DE CIMENTACIÓN DE CONCRETO ARMADO (0,90X0,90X0,30 - 9 UNIDADES)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x14ac:dyDescent="0.25">
      <c r="A15" s="60" t="s">
        <v>33</v>
      </c>
      <c r="B15" s="60"/>
      <c r="C15" s="60"/>
      <c r="D15" s="60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2850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25</v>
      </c>
      <c r="G19" s="16">
        <v>5850</v>
      </c>
      <c r="H19" s="13">
        <f>+F19*G19</f>
        <v>146250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ht="15" customHeight="1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" si="0">+F21*G21</f>
        <v>2340</v>
      </c>
    </row>
    <row r="22" spans="1:8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SUM(H19:H21)</f>
        <v>1498590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x14ac:dyDescent="0.25">
      <c r="A25" s="60" t="s">
        <v>94</v>
      </c>
      <c r="B25" s="60"/>
      <c r="C25" s="60"/>
      <c r="D25" s="60"/>
      <c r="E25" s="12" t="s">
        <v>44</v>
      </c>
      <c r="F25" s="18">
        <v>1</v>
      </c>
      <c r="G25" s="13">
        <v>97000</v>
      </c>
      <c r="H25" s="13">
        <f>+F25*G25</f>
        <v>97000</v>
      </c>
    </row>
    <row r="26" spans="1:8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97000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81</v>
      </c>
      <c r="B29" s="60"/>
      <c r="C29" s="60"/>
      <c r="D29" s="60"/>
      <c r="E29" s="12" t="s">
        <v>42</v>
      </c>
      <c r="F29" s="14">
        <v>5</v>
      </c>
      <c r="G29" s="13">
        <v>29100</v>
      </c>
      <c r="H29" s="13">
        <f>+F29*G29</f>
        <v>145500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145500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+H16+H22+H26+H30</f>
        <v>1743940</v>
      </c>
    </row>
  </sheetData>
  <mergeCells count="18">
    <mergeCell ref="A16:G16"/>
    <mergeCell ref="B1:H1"/>
    <mergeCell ref="B2:H2"/>
    <mergeCell ref="A12:H12"/>
    <mergeCell ref="A14:D14"/>
    <mergeCell ref="A15:D15"/>
    <mergeCell ref="A32:G32"/>
    <mergeCell ref="A18:D18"/>
    <mergeCell ref="A19:D19"/>
    <mergeCell ref="A20:D20"/>
    <mergeCell ref="A21:D21"/>
    <mergeCell ref="A22:G22"/>
    <mergeCell ref="A24:D24"/>
    <mergeCell ref="A25:D25"/>
    <mergeCell ref="A26:G26"/>
    <mergeCell ref="A28:D28"/>
    <mergeCell ref="A29:D29"/>
    <mergeCell ref="A30:G30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72295-887C-4574-964A-662C0B46ABDF}">
  <dimension ref="A1:J32"/>
  <sheetViews>
    <sheetView showGridLines="0" zoomScale="110" zoomScaleNormal="110" workbookViewId="0">
      <selection activeCell="F20" sqref="F20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7109375" style="4" customWidth="1"/>
    <col min="9" max="16384" width="11.42578125" style="4"/>
  </cols>
  <sheetData>
    <row r="1" spans="1:10" x14ac:dyDescent="0.25">
      <c r="A1" s="10">
        <v>11</v>
      </c>
      <c r="B1" s="62" t="str">
        <f>VLOOKUP(A1,PRESUPUESTO!$A$1:$F$97,2,FALSE)</f>
        <v>CIMENTACIONES - CERRAMIENTO POSTERIOR</v>
      </c>
      <c r="C1" s="62"/>
      <c r="D1" s="62"/>
      <c r="E1" s="62"/>
      <c r="F1" s="62"/>
      <c r="G1" s="62"/>
      <c r="H1" s="62"/>
    </row>
    <row r="2" spans="1:10" x14ac:dyDescent="0.25">
      <c r="A2" s="10" t="s">
        <v>80</v>
      </c>
      <c r="B2" s="63" t="str">
        <f>VLOOKUP(A2,PRESUPUESTO!$A$1:$F$97,2,FALSE)</f>
        <v>VIGA DE CIMENTACIÓN (0,30X0,30)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2850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25</v>
      </c>
      <c r="G19" s="16">
        <v>5850</v>
      </c>
      <c r="H19" s="13">
        <f>+F19*G19</f>
        <v>146250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ht="15" customHeight="1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" si="0">+F21*G21</f>
        <v>2340</v>
      </c>
    </row>
    <row r="22" spans="1:8" ht="15" customHeight="1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SUM(H19:H21)</f>
        <v>1498590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ht="15" customHeight="1" x14ac:dyDescent="0.25">
      <c r="A25" s="60" t="s">
        <v>94</v>
      </c>
      <c r="B25" s="60"/>
      <c r="C25" s="60"/>
      <c r="D25" s="60"/>
      <c r="E25" s="12" t="s">
        <v>44</v>
      </c>
      <c r="F25" s="18">
        <v>1</v>
      </c>
      <c r="G25" s="13">
        <v>97000</v>
      </c>
      <c r="H25" s="13">
        <f>+F25*G25</f>
        <v>97000</v>
      </c>
    </row>
    <row r="26" spans="1:8" ht="15" customHeight="1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97000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81</v>
      </c>
      <c r="B29" s="60"/>
      <c r="C29" s="60"/>
      <c r="D29" s="60"/>
      <c r="E29" s="12" t="s">
        <v>42</v>
      </c>
      <c r="F29" s="14">
        <v>5</v>
      </c>
      <c r="G29" s="13">
        <v>29100</v>
      </c>
      <c r="H29" s="13">
        <f>+F29*G29</f>
        <v>145500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145500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+H16+H22+H26+H30</f>
        <v>1743940</v>
      </c>
    </row>
  </sheetData>
  <mergeCells count="18">
    <mergeCell ref="A16:G16"/>
    <mergeCell ref="B1:H1"/>
    <mergeCell ref="B2:H2"/>
    <mergeCell ref="A12:H12"/>
    <mergeCell ref="A14:D14"/>
    <mergeCell ref="A15:D15"/>
    <mergeCell ref="A32:G32"/>
    <mergeCell ref="A18:D18"/>
    <mergeCell ref="A19:D19"/>
    <mergeCell ref="A20:D20"/>
    <mergeCell ref="A21:D21"/>
    <mergeCell ref="A22:G22"/>
    <mergeCell ref="A24:D24"/>
    <mergeCell ref="A25:D25"/>
    <mergeCell ref="A26:G26"/>
    <mergeCell ref="A28:D28"/>
    <mergeCell ref="A29:D29"/>
    <mergeCell ref="A30:G30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3779-5BD3-4942-94DE-CAA5CFB7D20A}">
  <dimension ref="A1:J33"/>
  <sheetViews>
    <sheetView showGridLines="0" zoomScale="110" zoomScaleNormal="110" workbookViewId="0">
      <selection activeCell="F20" sqref="F20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7" width="15.42578125" style="4" bestFit="1" customWidth="1"/>
    <col min="8" max="8" width="15.7109375" style="4" customWidth="1"/>
    <col min="9" max="16384" width="11.42578125" style="4"/>
  </cols>
  <sheetData>
    <row r="1" spans="1:10" x14ac:dyDescent="0.25">
      <c r="A1" s="10">
        <v>12</v>
      </c>
      <c r="B1" s="62" t="str">
        <f>VLOOKUP(A1,PRESUPUESTO!$A$1:$F$97,2,FALSE)</f>
        <v>ESTRUCTURAS - CERRAMIENTO POSTERIOR</v>
      </c>
      <c r="C1" s="62"/>
      <c r="D1" s="62"/>
      <c r="E1" s="62"/>
      <c r="F1" s="62"/>
      <c r="G1" s="62"/>
      <c r="H1" s="62"/>
    </row>
    <row r="2" spans="1:10" x14ac:dyDescent="0.25">
      <c r="A2" s="10" t="s">
        <v>116</v>
      </c>
      <c r="B2" s="63" t="str">
        <f>VLOOKUP(A2,PRESUPUESTO!$A$1:$F$97,2,FALSE)</f>
        <v>COLUMNA CUADRADA EN CONCRETO REFORZADO (0,30X0,30X1,00 - 14 UNIDADES)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2850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20</v>
      </c>
      <c r="G19" s="16">
        <v>5850</v>
      </c>
      <c r="H19" s="13">
        <f>+F19*G19</f>
        <v>117000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:H22" si="0">+F21*G21</f>
        <v>2340</v>
      </c>
    </row>
    <row r="22" spans="1:8" x14ac:dyDescent="0.25">
      <c r="A22" s="60" t="s">
        <v>96</v>
      </c>
      <c r="B22" s="60"/>
      <c r="C22" s="60"/>
      <c r="D22" s="60"/>
      <c r="E22" s="12" t="s">
        <v>2</v>
      </c>
      <c r="F22" s="14">
        <v>1</v>
      </c>
      <c r="G22" s="16">
        <v>120000</v>
      </c>
      <c r="H22" s="13">
        <f t="shared" si="0"/>
        <v>120000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SUM(H19:H22)</f>
        <v>1589340</v>
      </c>
    </row>
    <row r="25" spans="1:8" ht="15" customHeight="1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x14ac:dyDescent="0.25">
      <c r="A26" s="60" t="s">
        <v>94</v>
      </c>
      <c r="B26" s="60"/>
      <c r="C26" s="60"/>
      <c r="D26" s="60"/>
      <c r="E26" s="12" t="s">
        <v>44</v>
      </c>
      <c r="F26" s="18">
        <v>1</v>
      </c>
      <c r="G26" s="13">
        <v>97000</v>
      </c>
      <c r="H26" s="13">
        <f>+F26*G26</f>
        <v>97000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97000</v>
      </c>
    </row>
    <row r="29" spans="1:8" ht="15" customHeight="1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x14ac:dyDescent="0.25">
      <c r="A30" s="60" t="s">
        <v>81</v>
      </c>
      <c r="B30" s="60"/>
      <c r="C30" s="60"/>
      <c r="D30" s="60"/>
      <c r="E30" s="12" t="s">
        <v>42</v>
      </c>
      <c r="F30" s="14">
        <v>5</v>
      </c>
      <c r="G30" s="13">
        <v>29100</v>
      </c>
      <c r="H30" s="13">
        <f>+F30*G30</f>
        <v>145500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145500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+H16+H23+H27+H31</f>
        <v>1834690</v>
      </c>
    </row>
  </sheetData>
  <mergeCells count="19">
    <mergeCell ref="A23:G23"/>
    <mergeCell ref="B1:H1"/>
    <mergeCell ref="B2:H2"/>
    <mergeCell ref="A12:H12"/>
    <mergeCell ref="A14:D14"/>
    <mergeCell ref="A15:D15"/>
    <mergeCell ref="A16:G16"/>
    <mergeCell ref="A18:D18"/>
    <mergeCell ref="A19:D19"/>
    <mergeCell ref="A20:D20"/>
    <mergeCell ref="A21:D21"/>
    <mergeCell ref="A22:D22"/>
    <mergeCell ref="A33:G33"/>
    <mergeCell ref="A25:D25"/>
    <mergeCell ref="A26:D26"/>
    <mergeCell ref="A27:G27"/>
    <mergeCell ref="A29:D29"/>
    <mergeCell ref="A30:D30"/>
    <mergeCell ref="A31:G31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EC7D4-464E-45A6-951A-D25FBDA0CCA9}">
  <dimension ref="A1:J32"/>
  <sheetViews>
    <sheetView showGridLines="0" zoomScale="110" zoomScaleNormal="110" workbookViewId="0">
      <selection activeCell="F20" sqref="F20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12</v>
      </c>
      <c r="B1" s="76" t="str">
        <f>VLOOKUP(A1,PRESUPUESTO!$A$1:$F$97,2,FALSE)</f>
        <v>ESTRUCTURAS - CERRAMIENTO POSTERIOR</v>
      </c>
      <c r="C1" s="77"/>
      <c r="D1" s="77"/>
      <c r="E1" s="77"/>
      <c r="F1" s="77"/>
      <c r="G1" s="77"/>
      <c r="H1" s="78"/>
    </row>
    <row r="2" spans="1:10" x14ac:dyDescent="0.25">
      <c r="A2" s="10" t="s">
        <v>163</v>
      </c>
      <c r="B2" s="82" t="str">
        <f>VLOOKUP(A2,PRESUPUESTO!$A$1:$F$97,2,FALSE)</f>
        <v>VIGA DE AMARRE EN MURO (0,15X0,20)</v>
      </c>
      <c r="C2" s="83"/>
      <c r="D2" s="83"/>
      <c r="E2" s="83"/>
      <c r="F2" s="83"/>
      <c r="G2" s="83"/>
      <c r="H2" s="84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90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76" t="s">
        <v>31</v>
      </c>
      <c r="B14" s="77"/>
      <c r="C14" s="77"/>
      <c r="D14" s="78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73" t="s">
        <v>33</v>
      </c>
      <c r="B15" s="74"/>
      <c r="C15" s="74"/>
      <c r="D15" s="75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85" t="s">
        <v>35</v>
      </c>
      <c r="B16" s="86"/>
      <c r="C16" s="86"/>
      <c r="D16" s="86"/>
      <c r="E16" s="86"/>
      <c r="F16" s="86"/>
      <c r="G16" s="87"/>
      <c r="H16" s="13">
        <f>SUM(H15:H15)</f>
        <v>2850</v>
      </c>
    </row>
    <row r="18" spans="1:8" x14ac:dyDescent="0.25">
      <c r="A18" s="76" t="s">
        <v>37</v>
      </c>
      <c r="B18" s="77"/>
      <c r="C18" s="77"/>
      <c r="D18" s="78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20</v>
      </c>
      <c r="G19" s="16">
        <v>5850</v>
      </c>
      <c r="H19" s="13">
        <f>+F19*G19</f>
        <v>117000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ht="15" customHeight="1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" si="0">+F21*G21</f>
        <v>2340</v>
      </c>
    </row>
    <row r="22" spans="1:8" ht="15" customHeight="1" x14ac:dyDescent="0.25">
      <c r="A22" s="85" t="s">
        <v>36</v>
      </c>
      <c r="B22" s="86"/>
      <c r="C22" s="86"/>
      <c r="D22" s="86"/>
      <c r="E22" s="86"/>
      <c r="F22" s="86"/>
      <c r="G22" s="87"/>
      <c r="H22" s="13">
        <f>SUM(H19:H21)</f>
        <v>1469340</v>
      </c>
    </row>
    <row r="24" spans="1:8" x14ac:dyDescent="0.25">
      <c r="A24" s="76" t="s">
        <v>38</v>
      </c>
      <c r="B24" s="77"/>
      <c r="C24" s="77"/>
      <c r="D24" s="78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ht="15" customHeight="1" x14ac:dyDescent="0.25">
      <c r="A25" s="73" t="s">
        <v>94</v>
      </c>
      <c r="B25" s="74"/>
      <c r="C25" s="74"/>
      <c r="D25" s="75"/>
      <c r="E25" s="12" t="s">
        <v>44</v>
      </c>
      <c r="F25" s="18">
        <v>1</v>
      </c>
      <c r="G25" s="13">
        <v>97000</v>
      </c>
      <c r="H25" s="13">
        <f>+F25*G25</f>
        <v>97000</v>
      </c>
    </row>
    <row r="26" spans="1:8" ht="15" customHeight="1" x14ac:dyDescent="0.25">
      <c r="A26" s="85" t="s">
        <v>82</v>
      </c>
      <c r="B26" s="86"/>
      <c r="C26" s="86"/>
      <c r="D26" s="86"/>
      <c r="E26" s="86"/>
      <c r="F26" s="86"/>
      <c r="G26" s="87"/>
      <c r="H26" s="13">
        <f>SUM(H25:H25)</f>
        <v>97000</v>
      </c>
    </row>
    <row r="28" spans="1:8" x14ac:dyDescent="0.25">
      <c r="A28" s="76" t="s">
        <v>41</v>
      </c>
      <c r="B28" s="77"/>
      <c r="C28" s="77"/>
      <c r="D28" s="78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73" t="s">
        <v>81</v>
      </c>
      <c r="B29" s="74"/>
      <c r="C29" s="74"/>
      <c r="D29" s="75"/>
      <c r="E29" s="12" t="s">
        <v>42</v>
      </c>
      <c r="F29" s="14">
        <v>5</v>
      </c>
      <c r="G29" s="13">
        <v>29100</v>
      </c>
      <c r="H29" s="13">
        <f>+F29*G29</f>
        <v>145500</v>
      </c>
    </row>
    <row r="30" spans="1:8" x14ac:dyDescent="0.25">
      <c r="A30" s="85" t="s">
        <v>43</v>
      </c>
      <c r="B30" s="86"/>
      <c r="C30" s="86"/>
      <c r="D30" s="86"/>
      <c r="E30" s="86"/>
      <c r="F30" s="86"/>
      <c r="G30" s="87"/>
      <c r="H30" s="13">
        <f>SUM(H29:H29)</f>
        <v>145500</v>
      </c>
    </row>
    <row r="32" spans="1:8" x14ac:dyDescent="0.25">
      <c r="A32" s="88" t="s">
        <v>5</v>
      </c>
      <c r="B32" s="89"/>
      <c r="C32" s="89"/>
      <c r="D32" s="89"/>
      <c r="E32" s="89"/>
      <c r="F32" s="89"/>
      <c r="G32" s="90"/>
      <c r="H32" s="15">
        <f>+H16+H22+H26+H30</f>
        <v>1714690</v>
      </c>
    </row>
  </sheetData>
  <mergeCells count="18">
    <mergeCell ref="B1:H1"/>
    <mergeCell ref="B2:H2"/>
    <mergeCell ref="A28:D28"/>
    <mergeCell ref="A29:D29"/>
    <mergeCell ref="A30:G30"/>
    <mergeCell ref="A32:G32"/>
    <mergeCell ref="A18:D18"/>
    <mergeCell ref="A19:D19"/>
    <mergeCell ref="A20:D20"/>
    <mergeCell ref="A21:D21"/>
    <mergeCell ref="A22:G22"/>
    <mergeCell ref="A24:D24"/>
    <mergeCell ref="A25:D25"/>
    <mergeCell ref="A16:G16"/>
    <mergeCell ref="A15:D15"/>
    <mergeCell ref="A14:D14"/>
    <mergeCell ref="A12:H12"/>
    <mergeCell ref="A26:G26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97E57-DF63-4CE5-8CA3-3E62463B47F8}">
  <dimension ref="A1:J31"/>
  <sheetViews>
    <sheetView showGridLines="0" zoomScale="110" zoomScaleNormal="110" workbookViewId="0">
      <selection activeCell="A21" sqref="A21:G21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13</v>
      </c>
      <c r="B1" s="62" t="str">
        <f>VLOOKUP(A1,PRESUPUESTO!$A$1:$F$97,2,FALSE)</f>
        <v>MAMPOSTERÍA - CERRAMIENTO POSTERIOR</v>
      </c>
      <c r="C1" s="62"/>
      <c r="D1" s="62"/>
      <c r="E1" s="62"/>
      <c r="F1" s="62"/>
      <c r="G1" s="62"/>
      <c r="H1" s="62"/>
    </row>
    <row r="2" spans="1:10" x14ac:dyDescent="0.25">
      <c r="A2" s="10" t="s">
        <v>117</v>
      </c>
      <c r="B2" s="63" t="str">
        <f>VLOOKUP(A2,PRESUPUESTO!$A$1:$F$97,2,FALSE)</f>
        <v>MURO SENCILLO BLOQUE CEMENTO e=0.15m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1</v>
      </c>
      <c r="G15" s="16">
        <v>950</v>
      </c>
      <c r="H15" s="13">
        <f>+F15*G15</f>
        <v>950</v>
      </c>
    </row>
    <row r="16" spans="1:10" ht="15" customHeight="1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950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65</v>
      </c>
      <c r="B19" s="74"/>
      <c r="C19" s="74"/>
      <c r="D19" s="75"/>
      <c r="E19" s="12" t="s">
        <v>2</v>
      </c>
      <c r="F19" s="14">
        <v>12.5</v>
      </c>
      <c r="G19" s="16">
        <v>7500</v>
      </c>
      <c r="H19" s="13">
        <f>+F19*G19</f>
        <v>93750</v>
      </c>
    </row>
    <row r="20" spans="1:8" ht="15" customHeight="1" x14ac:dyDescent="0.25">
      <c r="A20" s="73" t="s">
        <v>66</v>
      </c>
      <c r="B20" s="74"/>
      <c r="C20" s="74"/>
      <c r="D20" s="75"/>
      <c r="E20" s="12" t="s">
        <v>44</v>
      </c>
      <c r="F20" s="14">
        <v>0.05</v>
      </c>
      <c r="G20" s="16">
        <v>975000</v>
      </c>
      <c r="H20" s="13">
        <f t="shared" ref="H20" si="0">+F20*G20</f>
        <v>48750</v>
      </c>
    </row>
    <row r="21" spans="1:8" ht="15" customHeight="1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SUM(H19:H20)</f>
        <v>142500</v>
      </c>
    </row>
    <row r="22" spans="1:8" ht="15" customHeight="1" x14ac:dyDescent="0.25"/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ht="15" customHeight="1" x14ac:dyDescent="0.25">
      <c r="A24" s="60" t="s">
        <v>39</v>
      </c>
      <c r="B24" s="60"/>
      <c r="C24" s="60"/>
      <c r="D24" s="60"/>
      <c r="E24" s="12" t="s">
        <v>40</v>
      </c>
      <c r="F24" s="14">
        <v>0.1</v>
      </c>
      <c r="G24" s="13">
        <v>125000</v>
      </c>
      <c r="H24" s="13">
        <f>+F24*G24</f>
        <v>12500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12500</v>
      </c>
    </row>
    <row r="26" spans="1:8" ht="15" customHeight="1" x14ac:dyDescent="0.25"/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1</v>
      </c>
      <c r="G28" s="13">
        <v>29100</v>
      </c>
      <c r="H28" s="13">
        <f>+F28*G28</f>
        <v>29100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29100</v>
      </c>
    </row>
    <row r="30" spans="1:8" ht="15" customHeight="1" x14ac:dyDescent="0.25"/>
    <row r="31" spans="1:8" ht="15" customHeight="1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+H16+H21+H25+H29</f>
        <v>185050</v>
      </c>
    </row>
  </sheetData>
  <mergeCells count="17">
    <mergeCell ref="A24:D24"/>
    <mergeCell ref="B1:H1"/>
    <mergeCell ref="B2:H2"/>
    <mergeCell ref="A12:H12"/>
    <mergeCell ref="A14:D14"/>
    <mergeCell ref="A15:D15"/>
    <mergeCell ref="A16:G16"/>
    <mergeCell ref="A18:D18"/>
    <mergeCell ref="A19:D19"/>
    <mergeCell ref="A20:D20"/>
    <mergeCell ref="A21:G21"/>
    <mergeCell ref="A23:D23"/>
    <mergeCell ref="A25:G25"/>
    <mergeCell ref="A27:D27"/>
    <mergeCell ref="A28:D28"/>
    <mergeCell ref="A29:G29"/>
    <mergeCell ref="A31:G31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D25B2-0CA0-4194-8535-9C76E67042FF}">
  <dimension ref="A1:J33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14</v>
      </c>
      <c r="B1" s="62" t="str">
        <f>VLOOKUP(A1,PRESUPUESTO!$A$1:$F$97,2,FALSE)</f>
        <v>PAÑETES - CERRAMIENTO POSTERIOR</v>
      </c>
      <c r="C1" s="62"/>
      <c r="D1" s="62"/>
      <c r="E1" s="62"/>
      <c r="F1" s="62"/>
      <c r="G1" s="62"/>
      <c r="H1" s="62"/>
    </row>
    <row r="2" spans="1:10" x14ac:dyDescent="0.25">
      <c r="A2" s="10" t="s">
        <v>119</v>
      </c>
      <c r="B2" s="63" t="str">
        <f>VLOOKUP(A2,PRESUPUESTO!$A$1:$F$97,2,FALSE)</f>
        <v>PAÑETE LISO IMPERMEABIL S/MUROS 1:4 e=0.02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ht="15" customHeight="1" x14ac:dyDescent="0.25">
      <c r="A16" s="60" t="s">
        <v>33</v>
      </c>
      <c r="B16" s="60"/>
      <c r="C16" s="60"/>
      <c r="D16" s="60"/>
      <c r="E16" s="12" t="s">
        <v>34</v>
      </c>
      <c r="F16" s="14">
        <v>6</v>
      </c>
      <c r="G16" s="16">
        <v>950</v>
      </c>
      <c r="H16" s="13">
        <f>+F16*G16</f>
        <v>5700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SUM(H16:H16)</f>
        <v>5700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ht="15" customHeight="1" x14ac:dyDescent="0.25">
      <c r="A20" s="73" t="s">
        <v>67</v>
      </c>
      <c r="B20" s="74"/>
      <c r="C20" s="74"/>
      <c r="D20" s="75"/>
      <c r="E20" s="12" t="s">
        <v>55</v>
      </c>
      <c r="F20" s="14">
        <v>3</v>
      </c>
      <c r="G20" s="16">
        <v>1500</v>
      </c>
      <c r="H20" s="13">
        <f>+F20*G20</f>
        <v>4500</v>
      </c>
    </row>
    <row r="21" spans="1:8" x14ac:dyDescent="0.25">
      <c r="A21" s="73" t="s">
        <v>68</v>
      </c>
      <c r="B21" s="74"/>
      <c r="C21" s="74"/>
      <c r="D21" s="75"/>
      <c r="E21" s="12" t="s">
        <v>44</v>
      </c>
      <c r="F21" s="14">
        <v>0.1</v>
      </c>
      <c r="G21" s="16">
        <v>450000</v>
      </c>
      <c r="H21" s="13">
        <f t="shared" ref="H21:H22" si="0">+F21*G21</f>
        <v>45000</v>
      </c>
    </row>
    <row r="22" spans="1:8" ht="15" customHeight="1" x14ac:dyDescent="0.25">
      <c r="A22" s="73" t="s">
        <v>69</v>
      </c>
      <c r="B22" s="74"/>
      <c r="C22" s="74"/>
      <c r="D22" s="75"/>
      <c r="E22" s="12" t="s">
        <v>45</v>
      </c>
      <c r="F22" s="14">
        <v>3</v>
      </c>
      <c r="G22" s="16">
        <v>950</v>
      </c>
      <c r="H22" s="13">
        <f t="shared" si="0"/>
        <v>2850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SUM(H20:H22)</f>
        <v>52350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39</v>
      </c>
      <c r="B26" s="60"/>
      <c r="C26" s="60"/>
      <c r="D26" s="60"/>
      <c r="E26" s="12" t="s">
        <v>40</v>
      </c>
      <c r="F26" s="14">
        <v>0.1</v>
      </c>
      <c r="G26" s="13">
        <v>125000</v>
      </c>
      <c r="H26" s="13">
        <f>+F26*G26</f>
        <v>12500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12500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1.2</v>
      </c>
      <c r="G30" s="13">
        <v>29100</v>
      </c>
      <c r="H30" s="13">
        <f>+F30*G30</f>
        <v>34920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34920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+H17+H23+H27+H31</f>
        <v>105470</v>
      </c>
    </row>
  </sheetData>
  <mergeCells count="18">
    <mergeCell ref="A17:G17"/>
    <mergeCell ref="B1:H1"/>
    <mergeCell ref="B2:H2"/>
    <mergeCell ref="A12:H12"/>
    <mergeCell ref="A15:D15"/>
    <mergeCell ref="A16:D16"/>
    <mergeCell ref="A33:G33"/>
    <mergeCell ref="A19:D19"/>
    <mergeCell ref="A20:D20"/>
    <mergeCell ref="A21:D21"/>
    <mergeCell ref="A22:D22"/>
    <mergeCell ref="A23:G23"/>
    <mergeCell ref="A25:D25"/>
    <mergeCell ref="A26:D26"/>
    <mergeCell ref="A27:G27"/>
    <mergeCell ref="A29:D29"/>
    <mergeCell ref="A30:D30"/>
    <mergeCell ref="A31:G31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204A-4C03-4B0F-A14A-C95A0305876C}">
  <dimension ref="A1:J33"/>
  <sheetViews>
    <sheetView showGridLines="0" zoomScale="110" zoomScaleNormal="110" workbookViewId="0">
      <selection activeCell="A23" sqref="A23:G23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15</v>
      </c>
      <c r="B1" s="62" t="str">
        <f>VLOOKUP(A1,PRESUPUESTO!$A$1:$F$97,2,FALSE)</f>
        <v>ESTUCO Y PINTURA - CERRAMIENTO POSTERIOR</v>
      </c>
      <c r="C1" s="62"/>
      <c r="D1" s="62"/>
      <c r="E1" s="62"/>
      <c r="F1" s="62"/>
      <c r="G1" s="62"/>
      <c r="H1" s="62"/>
    </row>
    <row r="2" spans="1:10" x14ac:dyDescent="0.25">
      <c r="A2" s="10" t="s">
        <v>132</v>
      </c>
      <c r="B2" s="63" t="str">
        <f>VLOOKUP(A2,PRESUPUESTO!$A$1:$F$97,2,FALSE)</f>
        <v>ESTUCO Y PINTURA MUROS [DUREZA]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ht="15" customHeight="1" x14ac:dyDescent="0.25">
      <c r="A16" s="60" t="s">
        <v>33</v>
      </c>
      <c r="B16" s="60"/>
      <c r="C16" s="60"/>
      <c r="D16" s="60"/>
      <c r="E16" s="12" t="s">
        <v>34</v>
      </c>
      <c r="F16" s="14">
        <v>3</v>
      </c>
      <c r="G16" s="16">
        <v>950</v>
      </c>
      <c r="H16" s="13">
        <f>+F16*G16</f>
        <v>2850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SUM(H16:H16)</f>
        <v>2850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ht="15" customHeight="1" x14ac:dyDescent="0.25">
      <c r="A20" s="73" t="s">
        <v>84</v>
      </c>
      <c r="B20" s="74"/>
      <c r="C20" s="74"/>
      <c r="D20" s="75"/>
      <c r="E20" s="12" t="s">
        <v>46</v>
      </c>
      <c r="F20" s="14">
        <v>0.5</v>
      </c>
      <c r="G20" s="16">
        <v>26400</v>
      </c>
      <c r="H20" s="13">
        <f t="shared" ref="H20:H22" si="0">+F20*G20</f>
        <v>13200</v>
      </c>
    </row>
    <row r="21" spans="1:8" ht="15" customHeight="1" x14ac:dyDescent="0.25">
      <c r="A21" s="73" t="s">
        <v>77</v>
      </c>
      <c r="B21" s="74"/>
      <c r="C21" s="74"/>
      <c r="D21" s="75"/>
      <c r="E21" s="12" t="s">
        <v>2</v>
      </c>
      <c r="F21" s="14">
        <v>1</v>
      </c>
      <c r="G21" s="16">
        <v>1800</v>
      </c>
      <c r="H21" s="13">
        <f t="shared" si="0"/>
        <v>1800</v>
      </c>
    </row>
    <row r="22" spans="1:8" ht="15" customHeight="1" x14ac:dyDescent="0.25">
      <c r="A22" s="73" t="s">
        <v>78</v>
      </c>
      <c r="B22" s="74"/>
      <c r="C22" s="74"/>
      <c r="D22" s="75"/>
      <c r="E22" s="12" t="s">
        <v>46</v>
      </c>
      <c r="F22" s="14">
        <v>0.5</v>
      </c>
      <c r="G22" s="16">
        <v>68200</v>
      </c>
      <c r="H22" s="13">
        <f t="shared" si="0"/>
        <v>34100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SUM(H20:H22)</f>
        <v>49100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39</v>
      </c>
      <c r="B26" s="60"/>
      <c r="C26" s="60"/>
      <c r="D26" s="60"/>
      <c r="E26" s="12" t="s">
        <v>40</v>
      </c>
      <c r="F26" s="14">
        <v>0.03</v>
      </c>
      <c r="G26" s="13">
        <v>125000</v>
      </c>
      <c r="H26" s="13">
        <f>+F26*G26</f>
        <v>3750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3750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1</v>
      </c>
      <c r="G30" s="13">
        <v>31448</v>
      </c>
      <c r="H30" s="13">
        <f>+F30*G30</f>
        <v>31448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31448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+H17+H23+H27+H31</f>
        <v>87148</v>
      </c>
    </row>
  </sheetData>
  <mergeCells count="18">
    <mergeCell ref="A17:G17"/>
    <mergeCell ref="B1:H1"/>
    <mergeCell ref="B2:H2"/>
    <mergeCell ref="A12:H12"/>
    <mergeCell ref="A15:D15"/>
    <mergeCell ref="A16:D16"/>
    <mergeCell ref="A33:G33"/>
    <mergeCell ref="A19:D19"/>
    <mergeCell ref="A20:D20"/>
    <mergeCell ref="A21:D21"/>
    <mergeCell ref="A22:D22"/>
    <mergeCell ref="A23:G23"/>
    <mergeCell ref="A25:D25"/>
    <mergeCell ref="A26:D26"/>
    <mergeCell ref="A27:G27"/>
    <mergeCell ref="A29:D29"/>
    <mergeCell ref="A30:D30"/>
    <mergeCell ref="A31:G31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D836A-12B1-43D6-8E6F-8DEA90432802}">
  <dimension ref="A1:J34"/>
  <sheetViews>
    <sheetView showGridLines="0" zoomScale="110" zoomScaleNormal="110" workbookViewId="0">
      <selection activeCell="F20" sqref="F20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7" width="15.42578125" style="4" bestFit="1" customWidth="1"/>
    <col min="8" max="8" width="15.7109375" style="4" customWidth="1"/>
    <col min="9" max="16384" width="11.42578125" style="4"/>
  </cols>
  <sheetData>
    <row r="1" spans="1:10" x14ac:dyDescent="0.25">
      <c r="A1" s="10">
        <v>16</v>
      </c>
      <c r="B1" s="62" t="str">
        <f>VLOOKUP(A1,PRESUPUESTO!$A$1:$F$97,2,FALSE)</f>
        <v>ESTRUCTURAS - GARITA DE VIGILANCIA</v>
      </c>
      <c r="C1" s="62"/>
      <c r="D1" s="62"/>
      <c r="E1" s="62"/>
      <c r="F1" s="62"/>
      <c r="G1" s="62"/>
      <c r="H1" s="62"/>
    </row>
    <row r="2" spans="1:10" x14ac:dyDescent="0.25">
      <c r="A2" s="10" t="s">
        <v>135</v>
      </c>
      <c r="B2" s="63" t="str">
        <f>VLOOKUP(A2,PRESUPUESTO!$A$1:$F$97,2,FALSE)</f>
        <v>COLUMNETA CUADRADA ANCLADA EN CONCRETO REFORZADO (0,20X0,20X2,80 - 4 UNIDADES)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2850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10</v>
      </c>
      <c r="G19" s="16">
        <v>5850</v>
      </c>
      <c r="H19" s="13">
        <f>+F19*G19</f>
        <v>58500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:H22" si="0">+F21*G21</f>
        <v>2340</v>
      </c>
    </row>
    <row r="22" spans="1:8" x14ac:dyDescent="0.25">
      <c r="A22" s="60" t="s">
        <v>96</v>
      </c>
      <c r="B22" s="60"/>
      <c r="C22" s="60"/>
      <c r="D22" s="60"/>
      <c r="E22" s="12" t="s">
        <v>2</v>
      </c>
      <c r="F22" s="14">
        <v>1</v>
      </c>
      <c r="G22" s="16">
        <v>120000</v>
      </c>
      <c r="H22" s="13">
        <f t="shared" si="0"/>
        <v>120000</v>
      </c>
    </row>
    <row r="23" spans="1:8" x14ac:dyDescent="0.25">
      <c r="A23" s="60" t="s">
        <v>133</v>
      </c>
      <c r="B23" s="60"/>
      <c r="C23" s="60"/>
      <c r="D23" s="60"/>
      <c r="E23" s="12" t="s">
        <v>123</v>
      </c>
      <c r="F23" s="14">
        <v>300</v>
      </c>
      <c r="G23" s="16">
        <v>1200</v>
      </c>
      <c r="H23" s="13">
        <f t="shared" ref="H23" si="1">+F23*G23</f>
        <v>360000</v>
      </c>
    </row>
    <row r="24" spans="1:8" x14ac:dyDescent="0.25">
      <c r="A24" s="61" t="s">
        <v>36</v>
      </c>
      <c r="B24" s="61"/>
      <c r="C24" s="61"/>
      <c r="D24" s="61"/>
      <c r="E24" s="61"/>
      <c r="F24" s="61"/>
      <c r="G24" s="61"/>
      <c r="H24" s="13">
        <f>SUM(H19:H23)</f>
        <v>1890840</v>
      </c>
    </row>
    <row r="26" spans="1:8" ht="15" customHeight="1" x14ac:dyDescent="0.25">
      <c r="A26" s="62" t="s">
        <v>38</v>
      </c>
      <c r="B26" s="62"/>
      <c r="C26" s="62"/>
      <c r="D26" s="62"/>
      <c r="E26" s="10" t="s">
        <v>6</v>
      </c>
      <c r="F26" s="10" t="s">
        <v>19</v>
      </c>
      <c r="G26" s="10" t="s">
        <v>32</v>
      </c>
      <c r="H26" s="10" t="s">
        <v>8</v>
      </c>
    </row>
    <row r="27" spans="1:8" x14ac:dyDescent="0.25">
      <c r="A27" s="60" t="s">
        <v>94</v>
      </c>
      <c r="B27" s="60"/>
      <c r="C27" s="60"/>
      <c r="D27" s="60"/>
      <c r="E27" s="12" t="s">
        <v>44</v>
      </c>
      <c r="F27" s="18">
        <v>1</v>
      </c>
      <c r="G27" s="13">
        <v>97000</v>
      </c>
      <c r="H27" s="13">
        <f>+F27*G27</f>
        <v>97000</v>
      </c>
    </row>
    <row r="28" spans="1:8" x14ac:dyDescent="0.25">
      <c r="A28" s="61" t="s">
        <v>82</v>
      </c>
      <c r="B28" s="61"/>
      <c r="C28" s="61"/>
      <c r="D28" s="61"/>
      <c r="E28" s="61"/>
      <c r="F28" s="61"/>
      <c r="G28" s="61"/>
      <c r="H28" s="13">
        <f>SUM(H27:H27)</f>
        <v>97000</v>
      </c>
    </row>
    <row r="30" spans="1:8" ht="15" customHeight="1" x14ac:dyDescent="0.25">
      <c r="A30" s="62" t="s">
        <v>41</v>
      </c>
      <c r="B30" s="62"/>
      <c r="C30" s="62"/>
      <c r="D30" s="62"/>
      <c r="E30" s="10" t="s">
        <v>6</v>
      </c>
      <c r="F30" s="10" t="s">
        <v>19</v>
      </c>
      <c r="G30" s="10" t="s">
        <v>32</v>
      </c>
      <c r="H30" s="10" t="s">
        <v>8</v>
      </c>
    </row>
    <row r="31" spans="1:8" x14ac:dyDescent="0.25">
      <c r="A31" s="60" t="s">
        <v>81</v>
      </c>
      <c r="B31" s="60"/>
      <c r="C31" s="60"/>
      <c r="D31" s="60"/>
      <c r="E31" s="12" t="s">
        <v>42</v>
      </c>
      <c r="F31" s="14">
        <v>5</v>
      </c>
      <c r="G31" s="13">
        <v>29100</v>
      </c>
      <c r="H31" s="13">
        <f>+F31*G31</f>
        <v>145500</v>
      </c>
    </row>
    <row r="32" spans="1:8" x14ac:dyDescent="0.25">
      <c r="A32" s="61" t="s">
        <v>43</v>
      </c>
      <c r="B32" s="61"/>
      <c r="C32" s="61"/>
      <c r="D32" s="61"/>
      <c r="E32" s="61"/>
      <c r="F32" s="61"/>
      <c r="G32" s="61"/>
      <c r="H32" s="13">
        <f>SUM(H31:H31)</f>
        <v>145500</v>
      </c>
    </row>
    <row r="34" spans="1:8" x14ac:dyDescent="0.25">
      <c r="A34" s="56" t="s">
        <v>5</v>
      </c>
      <c r="B34" s="56"/>
      <c r="C34" s="56"/>
      <c r="D34" s="56"/>
      <c r="E34" s="56"/>
      <c r="F34" s="56"/>
      <c r="G34" s="56"/>
      <c r="H34" s="15">
        <f>+H16+H24+H28+H32</f>
        <v>2136190</v>
      </c>
    </row>
  </sheetData>
  <mergeCells count="20">
    <mergeCell ref="A16:G16"/>
    <mergeCell ref="B1:H1"/>
    <mergeCell ref="B2:H2"/>
    <mergeCell ref="A12:H12"/>
    <mergeCell ref="A14:D14"/>
    <mergeCell ref="A15:D15"/>
    <mergeCell ref="A18:D18"/>
    <mergeCell ref="A19:D19"/>
    <mergeCell ref="A20:D20"/>
    <mergeCell ref="A21:D21"/>
    <mergeCell ref="A22:D22"/>
    <mergeCell ref="A34:G34"/>
    <mergeCell ref="A23:D23"/>
    <mergeCell ref="A26:D26"/>
    <mergeCell ref="A27:D27"/>
    <mergeCell ref="A28:G28"/>
    <mergeCell ref="A30:D30"/>
    <mergeCell ref="A31:D31"/>
    <mergeCell ref="A32:G32"/>
    <mergeCell ref="A24:G24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DEF3D-433D-4383-9BDC-E911DA5A8D29}">
  <dimension ref="A1:J33"/>
  <sheetViews>
    <sheetView showGridLines="0" zoomScale="110" zoomScaleNormal="110" workbookViewId="0">
      <selection activeCell="F20" sqref="F20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16</v>
      </c>
      <c r="B1" s="76" t="str">
        <f>VLOOKUP(A1,PRESUPUESTO!$A$1:$F$97,2,FALSE)</f>
        <v>ESTRUCTURAS - GARITA DE VIGILANCIA</v>
      </c>
      <c r="C1" s="77"/>
      <c r="D1" s="77"/>
      <c r="E1" s="77"/>
      <c r="F1" s="77"/>
      <c r="G1" s="77"/>
      <c r="H1" s="78"/>
    </row>
    <row r="2" spans="1:10" x14ac:dyDescent="0.25">
      <c r="A2" s="10" t="s">
        <v>164</v>
      </c>
      <c r="B2" s="82" t="str">
        <f>VLOOKUP(A2,PRESUPUESTO!$A$1:$F$97,2,FALSE)</f>
        <v>VIGA DE AMARRE EN MURO (0,15X0,20)</v>
      </c>
      <c r="C2" s="83"/>
      <c r="D2" s="83"/>
      <c r="E2" s="83"/>
      <c r="F2" s="83"/>
      <c r="G2" s="83"/>
      <c r="H2" s="84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M3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3</v>
      </c>
      <c r="G15" s="16">
        <v>950</v>
      </c>
      <c r="H15" s="13">
        <f>+F15*G15</f>
        <v>2850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2850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62</v>
      </c>
      <c r="B19" s="74"/>
      <c r="C19" s="74"/>
      <c r="D19" s="75"/>
      <c r="E19" s="12" t="s">
        <v>45</v>
      </c>
      <c r="F19" s="14">
        <v>20</v>
      </c>
      <c r="G19" s="16">
        <v>5850</v>
      </c>
      <c r="H19" s="13">
        <f>+F19*G19</f>
        <v>117000</v>
      </c>
    </row>
    <row r="20" spans="1:8" ht="15" customHeight="1" x14ac:dyDescent="0.25">
      <c r="A20" s="73" t="s">
        <v>63</v>
      </c>
      <c r="B20" s="74"/>
      <c r="C20" s="74"/>
      <c r="D20" s="75"/>
      <c r="E20" s="12" t="s">
        <v>44</v>
      </c>
      <c r="F20" s="14">
        <v>1</v>
      </c>
      <c r="G20" s="16">
        <v>1350000</v>
      </c>
      <c r="H20" s="13">
        <f>+F20*G20</f>
        <v>1350000</v>
      </c>
    </row>
    <row r="21" spans="1:8" ht="15" customHeight="1" x14ac:dyDescent="0.25">
      <c r="A21" s="73" t="s">
        <v>83</v>
      </c>
      <c r="B21" s="74"/>
      <c r="C21" s="74"/>
      <c r="D21" s="75"/>
      <c r="E21" s="12" t="s">
        <v>45</v>
      </c>
      <c r="F21" s="14">
        <v>0.4</v>
      </c>
      <c r="G21" s="16">
        <v>5850</v>
      </c>
      <c r="H21" s="13">
        <f t="shared" ref="H21:H22" si="0">+F21*G21</f>
        <v>2340</v>
      </c>
    </row>
    <row r="22" spans="1:8" ht="15" customHeight="1" x14ac:dyDescent="0.25">
      <c r="A22" s="60" t="s">
        <v>97</v>
      </c>
      <c r="B22" s="60"/>
      <c r="C22" s="60"/>
      <c r="D22" s="60"/>
      <c r="E22" s="12" t="s">
        <v>2</v>
      </c>
      <c r="F22" s="14">
        <v>1</v>
      </c>
      <c r="G22" s="16">
        <v>120000</v>
      </c>
      <c r="H22" s="13">
        <f t="shared" si="0"/>
        <v>120000</v>
      </c>
    </row>
    <row r="23" spans="1:8" ht="15" customHeight="1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SUM(H19:H22)</f>
        <v>1589340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94</v>
      </c>
      <c r="B26" s="60"/>
      <c r="C26" s="60"/>
      <c r="D26" s="60"/>
      <c r="E26" s="12" t="s">
        <v>44</v>
      </c>
      <c r="F26" s="18">
        <v>1</v>
      </c>
      <c r="G26" s="13">
        <v>97000</v>
      </c>
      <c r="H26" s="13">
        <f>+F26*G26</f>
        <v>97000</v>
      </c>
    </row>
    <row r="27" spans="1:8" ht="15" customHeight="1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97000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5</v>
      </c>
      <c r="G30" s="13">
        <v>29100</v>
      </c>
      <c r="H30" s="13">
        <f>+F30*G30</f>
        <v>145500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145500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+H16+H23+H27+H31</f>
        <v>1834690</v>
      </c>
    </row>
  </sheetData>
  <mergeCells count="19">
    <mergeCell ref="A23:G23"/>
    <mergeCell ref="B1:H1"/>
    <mergeCell ref="B2:H2"/>
    <mergeCell ref="A12:H12"/>
    <mergeCell ref="A14:D14"/>
    <mergeCell ref="A15:D15"/>
    <mergeCell ref="A16:G16"/>
    <mergeCell ref="A18:D18"/>
    <mergeCell ref="A19:D19"/>
    <mergeCell ref="A20:D20"/>
    <mergeCell ref="A21:D21"/>
    <mergeCell ref="A22:D22"/>
    <mergeCell ref="A33:G33"/>
    <mergeCell ref="A25:D25"/>
    <mergeCell ref="A26:D26"/>
    <mergeCell ref="A27:G27"/>
    <mergeCell ref="A29:D29"/>
    <mergeCell ref="A30:D30"/>
    <mergeCell ref="A31:G31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A4073-94DF-4E00-933A-B7AB82E1CFC9}">
  <dimension ref="A1:J31"/>
  <sheetViews>
    <sheetView showGridLines="0" zoomScale="110" zoomScaleNormal="110" workbookViewId="0">
      <selection activeCell="A21" sqref="A21:G21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17</v>
      </c>
      <c r="B1" s="62" t="str">
        <f>VLOOKUP(A1,PRESUPUESTO!$A$1:$F$97,2,FALSE)</f>
        <v>MAMPOSTERÍA - GARITA DE VIGILANCIA</v>
      </c>
      <c r="C1" s="62"/>
      <c r="D1" s="62"/>
      <c r="E1" s="62"/>
      <c r="F1" s="62"/>
      <c r="G1" s="62"/>
      <c r="H1" s="62"/>
    </row>
    <row r="2" spans="1:10" x14ac:dyDescent="0.25">
      <c r="A2" s="10" t="s">
        <v>136</v>
      </c>
      <c r="B2" s="63" t="str">
        <f>VLOOKUP(A2,PRESUPUESTO!$A$1:$F$97,2,FALSE)</f>
        <v>MURO SENCILLO BLOQUE CEMENTO e=0.15m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1</v>
      </c>
      <c r="G15" s="16">
        <v>950</v>
      </c>
      <c r="H15" s="13">
        <f>+F15*G15</f>
        <v>950</v>
      </c>
    </row>
    <row r="16" spans="1:10" ht="15" customHeight="1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950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65</v>
      </c>
      <c r="B19" s="74"/>
      <c r="C19" s="74"/>
      <c r="D19" s="75"/>
      <c r="E19" s="12" t="s">
        <v>2</v>
      </c>
      <c r="F19" s="14">
        <v>12.5</v>
      </c>
      <c r="G19" s="16">
        <v>7500</v>
      </c>
      <c r="H19" s="13">
        <f>+F19*G19</f>
        <v>93750</v>
      </c>
    </row>
    <row r="20" spans="1:8" ht="15" customHeight="1" x14ac:dyDescent="0.25">
      <c r="A20" s="73" t="s">
        <v>66</v>
      </c>
      <c r="B20" s="74"/>
      <c r="C20" s="74"/>
      <c r="D20" s="75"/>
      <c r="E20" s="12" t="s">
        <v>44</v>
      </c>
      <c r="F20" s="14">
        <v>0.05</v>
      </c>
      <c r="G20" s="16">
        <v>975000</v>
      </c>
      <c r="H20" s="13">
        <f t="shared" ref="H20" si="0">+F20*G20</f>
        <v>48750</v>
      </c>
    </row>
    <row r="21" spans="1:8" ht="15" customHeight="1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SUM(H19:H20)</f>
        <v>142500</v>
      </c>
    </row>
    <row r="22" spans="1:8" ht="15" customHeight="1" x14ac:dyDescent="0.25"/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ht="15" customHeight="1" x14ac:dyDescent="0.25">
      <c r="A24" s="60" t="s">
        <v>39</v>
      </c>
      <c r="B24" s="60"/>
      <c r="C24" s="60"/>
      <c r="D24" s="60"/>
      <c r="E24" s="12" t="s">
        <v>40</v>
      </c>
      <c r="F24" s="14">
        <v>0.1</v>
      </c>
      <c r="G24" s="13">
        <v>125000</v>
      </c>
      <c r="H24" s="13">
        <f>+F24*G24</f>
        <v>12500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12500</v>
      </c>
    </row>
    <row r="26" spans="1:8" ht="15" customHeight="1" x14ac:dyDescent="0.25"/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1</v>
      </c>
      <c r="G28" s="13">
        <v>29100</v>
      </c>
      <c r="H28" s="13">
        <f>+F28*G28</f>
        <v>29100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29100</v>
      </c>
    </row>
    <row r="30" spans="1:8" ht="15" customHeight="1" x14ac:dyDescent="0.25"/>
    <row r="31" spans="1:8" ht="15" customHeight="1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+H16+H21+H25+H29</f>
        <v>185050</v>
      </c>
    </row>
  </sheetData>
  <mergeCells count="17">
    <mergeCell ref="A24:D24"/>
    <mergeCell ref="B1:H1"/>
    <mergeCell ref="B2:H2"/>
    <mergeCell ref="A12:H12"/>
    <mergeCell ref="A14:D14"/>
    <mergeCell ref="A15:D15"/>
    <mergeCell ref="A16:G16"/>
    <mergeCell ref="A18:D18"/>
    <mergeCell ref="A19:D19"/>
    <mergeCell ref="A20:D20"/>
    <mergeCell ref="A21:G21"/>
    <mergeCell ref="A23:D23"/>
    <mergeCell ref="A25:G25"/>
    <mergeCell ref="A27:D27"/>
    <mergeCell ref="A28:D28"/>
    <mergeCell ref="A29:G29"/>
    <mergeCell ref="A31:G31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80DC2-0FA0-4BA8-B860-7CFD9D713CF0}">
  <dimension ref="A1:J33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18</v>
      </c>
      <c r="B1" s="62" t="str">
        <f>VLOOKUP(A1,PRESUPUESTO!$A$1:$F$97,2,FALSE)</f>
        <v>PAÑETES - GARITA DE VIGILANCIA</v>
      </c>
      <c r="C1" s="62"/>
      <c r="D1" s="62"/>
      <c r="E1" s="62"/>
      <c r="F1" s="62"/>
      <c r="G1" s="62"/>
      <c r="H1" s="62"/>
    </row>
    <row r="2" spans="1:10" x14ac:dyDescent="0.25">
      <c r="A2" s="10" t="s">
        <v>138</v>
      </c>
      <c r="B2" s="63" t="str">
        <f>VLOOKUP(A2,PRESUPUESTO!$A$1:$F$97,2,FALSE)</f>
        <v>PAÑETE LISO IMPERMEABIL S/MUROS 1:4 e=0.02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ht="15" customHeight="1" x14ac:dyDescent="0.25">
      <c r="A16" s="60" t="s">
        <v>33</v>
      </c>
      <c r="B16" s="60"/>
      <c r="C16" s="60"/>
      <c r="D16" s="60"/>
      <c r="E16" s="12" t="s">
        <v>34</v>
      </c>
      <c r="F16" s="14">
        <v>6</v>
      </c>
      <c r="G16" s="16">
        <v>950</v>
      </c>
      <c r="H16" s="13">
        <f>+F16*G16</f>
        <v>5700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SUM(H16:H16)</f>
        <v>5700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ht="15" customHeight="1" x14ac:dyDescent="0.25">
      <c r="A20" s="73" t="s">
        <v>67</v>
      </c>
      <c r="B20" s="74"/>
      <c r="C20" s="74"/>
      <c r="D20" s="75"/>
      <c r="E20" s="12" t="s">
        <v>55</v>
      </c>
      <c r="F20" s="14">
        <v>3</v>
      </c>
      <c r="G20" s="16">
        <v>1500</v>
      </c>
      <c r="H20" s="13">
        <f>+F20*G20</f>
        <v>4500</v>
      </c>
    </row>
    <row r="21" spans="1:8" x14ac:dyDescent="0.25">
      <c r="A21" s="73" t="s">
        <v>68</v>
      </c>
      <c r="B21" s="74"/>
      <c r="C21" s="74"/>
      <c r="D21" s="75"/>
      <c r="E21" s="12" t="s">
        <v>44</v>
      </c>
      <c r="F21" s="14">
        <v>0.1</v>
      </c>
      <c r="G21" s="16">
        <v>450000</v>
      </c>
      <c r="H21" s="13">
        <f t="shared" ref="H21:H22" si="0">+F21*G21</f>
        <v>45000</v>
      </c>
    </row>
    <row r="22" spans="1:8" ht="15" customHeight="1" x14ac:dyDescent="0.25">
      <c r="A22" s="73" t="s">
        <v>69</v>
      </c>
      <c r="B22" s="74"/>
      <c r="C22" s="74"/>
      <c r="D22" s="75"/>
      <c r="E22" s="12" t="s">
        <v>45</v>
      </c>
      <c r="F22" s="14">
        <v>3</v>
      </c>
      <c r="G22" s="16">
        <v>950</v>
      </c>
      <c r="H22" s="13">
        <f t="shared" si="0"/>
        <v>2850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SUM(H20:H22)</f>
        <v>52350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39</v>
      </c>
      <c r="B26" s="60"/>
      <c r="C26" s="60"/>
      <c r="D26" s="60"/>
      <c r="E26" s="12" t="s">
        <v>40</v>
      </c>
      <c r="F26" s="14">
        <v>0.1</v>
      </c>
      <c r="G26" s="13">
        <v>125000</v>
      </c>
      <c r="H26" s="13">
        <f>+F26*G26</f>
        <v>12500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12500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1.2</v>
      </c>
      <c r="G30" s="13">
        <v>29100</v>
      </c>
      <c r="H30" s="13">
        <f>+F30*G30</f>
        <v>34920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34920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+H17+H23+H27+H31</f>
        <v>105470</v>
      </c>
    </row>
  </sheetData>
  <mergeCells count="18">
    <mergeCell ref="A17:G17"/>
    <mergeCell ref="B1:H1"/>
    <mergeCell ref="B2:H2"/>
    <mergeCell ref="A12:H12"/>
    <mergeCell ref="A15:D15"/>
    <mergeCell ref="A16:D16"/>
    <mergeCell ref="A33:G33"/>
    <mergeCell ref="A19:D19"/>
    <mergeCell ref="A20:D20"/>
    <mergeCell ref="A21:D21"/>
    <mergeCell ref="A22:D22"/>
    <mergeCell ref="A23:G23"/>
    <mergeCell ref="A25:D25"/>
    <mergeCell ref="A26:D26"/>
    <mergeCell ref="A27:G27"/>
    <mergeCell ref="A29:D29"/>
    <mergeCell ref="A30:D30"/>
    <mergeCell ref="A31:G31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D8487-B6B5-4766-B3A9-27F8284E8A03}">
  <dimension ref="A1:J33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19</v>
      </c>
      <c r="B1" s="62" t="str">
        <f>VLOOKUP(A1,PRESUPUESTO!$A$1:$F$97,2,FALSE)</f>
        <v>ESTUCO Y PINTURA - GARITA DE VIGILANCIA</v>
      </c>
      <c r="C1" s="62"/>
      <c r="D1" s="62"/>
      <c r="E1" s="62"/>
      <c r="F1" s="62"/>
      <c r="G1" s="62"/>
      <c r="H1" s="62"/>
    </row>
    <row r="2" spans="1:10" x14ac:dyDescent="0.25">
      <c r="A2" s="10" t="s">
        <v>145</v>
      </c>
      <c r="B2" s="63" t="str">
        <f>VLOOKUP(A2,PRESUPUESTO!$A$1:$F$97,2,FALSE)</f>
        <v>ESTUCO Y PINTURA MUROS [DUREZA]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5" spans="1:10" x14ac:dyDescent="0.25">
      <c r="A15" s="62" t="s">
        <v>31</v>
      </c>
      <c r="B15" s="62"/>
      <c r="C15" s="62"/>
      <c r="D15" s="62"/>
      <c r="E15" s="10" t="s">
        <v>6</v>
      </c>
      <c r="F15" s="10" t="s">
        <v>19</v>
      </c>
      <c r="G15" s="10" t="s">
        <v>32</v>
      </c>
      <c r="H15" s="10" t="s">
        <v>8</v>
      </c>
    </row>
    <row r="16" spans="1:10" ht="15" customHeight="1" x14ac:dyDescent="0.25">
      <c r="A16" s="60" t="s">
        <v>33</v>
      </c>
      <c r="B16" s="60"/>
      <c r="C16" s="60"/>
      <c r="D16" s="60"/>
      <c r="E16" s="12" t="s">
        <v>34</v>
      </c>
      <c r="F16" s="14">
        <v>3</v>
      </c>
      <c r="G16" s="16">
        <v>950</v>
      </c>
      <c r="H16" s="13">
        <f>+F16*G16</f>
        <v>2850</v>
      </c>
    </row>
    <row r="17" spans="1:8" x14ac:dyDescent="0.25">
      <c r="A17" s="61" t="s">
        <v>35</v>
      </c>
      <c r="B17" s="61"/>
      <c r="C17" s="61"/>
      <c r="D17" s="61"/>
      <c r="E17" s="61"/>
      <c r="F17" s="61"/>
      <c r="G17" s="61"/>
      <c r="H17" s="13">
        <f>SUM(H16:H16)</f>
        <v>2850</v>
      </c>
    </row>
    <row r="19" spans="1:8" x14ac:dyDescent="0.25">
      <c r="A19" s="62" t="s">
        <v>37</v>
      </c>
      <c r="B19" s="62"/>
      <c r="C19" s="62"/>
      <c r="D19" s="62"/>
      <c r="E19" s="10" t="s">
        <v>6</v>
      </c>
      <c r="F19" s="10" t="s">
        <v>19</v>
      </c>
      <c r="G19" s="10" t="s">
        <v>32</v>
      </c>
      <c r="H19" s="10" t="s">
        <v>8</v>
      </c>
    </row>
    <row r="20" spans="1:8" ht="15" customHeight="1" x14ac:dyDescent="0.25">
      <c r="A20" s="73" t="s">
        <v>84</v>
      </c>
      <c r="B20" s="74"/>
      <c r="C20" s="74"/>
      <c r="D20" s="75"/>
      <c r="E20" s="12" t="s">
        <v>46</v>
      </c>
      <c r="F20" s="14">
        <v>0.5</v>
      </c>
      <c r="G20" s="16">
        <v>26400</v>
      </c>
      <c r="H20" s="13">
        <f t="shared" ref="H20:H22" si="0">+F20*G20</f>
        <v>13200</v>
      </c>
    </row>
    <row r="21" spans="1:8" ht="15" customHeight="1" x14ac:dyDescent="0.25">
      <c r="A21" s="73" t="s">
        <v>77</v>
      </c>
      <c r="B21" s="74"/>
      <c r="C21" s="74"/>
      <c r="D21" s="75"/>
      <c r="E21" s="12" t="s">
        <v>2</v>
      </c>
      <c r="F21" s="14">
        <v>1</v>
      </c>
      <c r="G21" s="16">
        <v>1800</v>
      </c>
      <c r="H21" s="13">
        <f t="shared" si="0"/>
        <v>1800</v>
      </c>
    </row>
    <row r="22" spans="1:8" ht="15" customHeight="1" x14ac:dyDescent="0.25">
      <c r="A22" s="73" t="s">
        <v>78</v>
      </c>
      <c r="B22" s="74"/>
      <c r="C22" s="74"/>
      <c r="D22" s="75"/>
      <c r="E22" s="12" t="s">
        <v>46</v>
      </c>
      <c r="F22" s="14">
        <v>0.5</v>
      </c>
      <c r="G22" s="16">
        <v>68200</v>
      </c>
      <c r="H22" s="13">
        <f t="shared" si="0"/>
        <v>34100</v>
      </c>
    </row>
    <row r="23" spans="1:8" x14ac:dyDescent="0.25">
      <c r="A23" s="61" t="s">
        <v>36</v>
      </c>
      <c r="B23" s="61"/>
      <c r="C23" s="61"/>
      <c r="D23" s="61"/>
      <c r="E23" s="61"/>
      <c r="F23" s="61"/>
      <c r="G23" s="61"/>
      <c r="H23" s="13">
        <f>SUM(H20:H22)</f>
        <v>49100</v>
      </c>
    </row>
    <row r="25" spans="1:8" x14ac:dyDescent="0.25">
      <c r="A25" s="62" t="s">
        <v>38</v>
      </c>
      <c r="B25" s="62"/>
      <c r="C25" s="62"/>
      <c r="D25" s="62"/>
      <c r="E25" s="10" t="s">
        <v>6</v>
      </c>
      <c r="F25" s="10" t="s">
        <v>19</v>
      </c>
      <c r="G25" s="10" t="s">
        <v>32</v>
      </c>
      <c r="H25" s="10" t="s">
        <v>8</v>
      </c>
    </row>
    <row r="26" spans="1:8" ht="15" customHeight="1" x14ac:dyDescent="0.25">
      <c r="A26" s="60" t="s">
        <v>39</v>
      </c>
      <c r="B26" s="60"/>
      <c r="C26" s="60"/>
      <c r="D26" s="60"/>
      <c r="E26" s="12" t="s">
        <v>40</v>
      </c>
      <c r="F26" s="14">
        <v>0.03</v>
      </c>
      <c r="G26" s="13">
        <v>125000</v>
      </c>
      <c r="H26" s="13">
        <f>+F26*G26</f>
        <v>3750</v>
      </c>
    </row>
    <row r="27" spans="1:8" x14ac:dyDescent="0.25">
      <c r="A27" s="61" t="s">
        <v>82</v>
      </c>
      <c r="B27" s="61"/>
      <c r="C27" s="61"/>
      <c r="D27" s="61"/>
      <c r="E27" s="61"/>
      <c r="F27" s="61"/>
      <c r="G27" s="61"/>
      <c r="H27" s="13">
        <f>SUM(H26:H26)</f>
        <v>3750</v>
      </c>
    </row>
    <row r="29" spans="1:8" x14ac:dyDescent="0.25">
      <c r="A29" s="62" t="s">
        <v>41</v>
      </c>
      <c r="B29" s="62"/>
      <c r="C29" s="62"/>
      <c r="D29" s="62"/>
      <c r="E29" s="10" t="s">
        <v>6</v>
      </c>
      <c r="F29" s="10" t="s">
        <v>19</v>
      </c>
      <c r="G29" s="10" t="s">
        <v>32</v>
      </c>
      <c r="H29" s="10" t="s">
        <v>8</v>
      </c>
    </row>
    <row r="30" spans="1:8" ht="15" customHeight="1" x14ac:dyDescent="0.25">
      <c r="A30" s="60" t="s">
        <v>81</v>
      </c>
      <c r="B30" s="60"/>
      <c r="C30" s="60"/>
      <c r="D30" s="60"/>
      <c r="E30" s="12" t="s">
        <v>42</v>
      </c>
      <c r="F30" s="14">
        <v>1.2</v>
      </c>
      <c r="G30" s="13">
        <v>31448</v>
      </c>
      <c r="H30" s="13">
        <f>+F30*G30</f>
        <v>37737.599999999999</v>
      </c>
    </row>
    <row r="31" spans="1:8" x14ac:dyDescent="0.25">
      <c r="A31" s="61" t="s">
        <v>43</v>
      </c>
      <c r="B31" s="61"/>
      <c r="C31" s="61"/>
      <c r="D31" s="61"/>
      <c r="E31" s="61"/>
      <c r="F31" s="61"/>
      <c r="G31" s="61"/>
      <c r="H31" s="13">
        <f>SUM(H30:H30)</f>
        <v>37737.599999999999</v>
      </c>
    </row>
    <row r="33" spans="1:8" x14ac:dyDescent="0.25">
      <c r="A33" s="56" t="s">
        <v>5</v>
      </c>
      <c r="B33" s="56"/>
      <c r="C33" s="56"/>
      <c r="D33" s="56"/>
      <c r="E33" s="56"/>
      <c r="F33" s="56"/>
      <c r="G33" s="56"/>
      <c r="H33" s="15">
        <f>+H17+H23+H27+H31</f>
        <v>93437.6</v>
      </c>
    </row>
  </sheetData>
  <mergeCells count="18">
    <mergeCell ref="A17:G17"/>
    <mergeCell ref="B1:H1"/>
    <mergeCell ref="B2:H2"/>
    <mergeCell ref="A12:H12"/>
    <mergeCell ref="A15:D15"/>
    <mergeCell ref="A16:D16"/>
    <mergeCell ref="A33:G33"/>
    <mergeCell ref="A19:D19"/>
    <mergeCell ref="A20:D20"/>
    <mergeCell ref="A21:D21"/>
    <mergeCell ref="A22:D22"/>
    <mergeCell ref="A23:G23"/>
    <mergeCell ref="A25:D25"/>
    <mergeCell ref="A26:D26"/>
    <mergeCell ref="A27:G27"/>
    <mergeCell ref="A29:D29"/>
    <mergeCell ref="A30:D30"/>
    <mergeCell ref="A31:G31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17433-6744-4B7D-92B4-54FDB0AA9120}">
  <dimension ref="A1:J30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6.5703125" style="4" bestFit="1" customWidth="1"/>
    <col min="9" max="16384" width="11.42578125" style="4"/>
  </cols>
  <sheetData>
    <row r="1" spans="1:10" x14ac:dyDescent="0.25">
      <c r="A1" s="10">
        <v>20</v>
      </c>
      <c r="B1" s="62" t="str">
        <f>VLOOKUP(A1,PRESUPUESTO!$A$1:$F$97,2,FALSE)</f>
        <v>PUERTAS Y VENTANAS - GARITA DE VIGILANCIA</v>
      </c>
      <c r="C1" s="62"/>
      <c r="D1" s="62"/>
      <c r="E1" s="62"/>
      <c r="F1" s="62"/>
      <c r="G1" s="62"/>
      <c r="H1" s="62"/>
    </row>
    <row r="2" spans="1:10" ht="15" customHeight="1" x14ac:dyDescent="0.25">
      <c r="A2" s="10" t="s">
        <v>148</v>
      </c>
      <c r="B2" s="63" t="str">
        <f>VLOOKUP(A2,PRESUPUESTO!$A$1:$F$97,2,FALSE)</f>
        <v>SUMINISTRO E INSTALACIÓN DE PUERTA EN ALUMINIO (0,90X2,00)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UN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x14ac:dyDescent="0.25">
      <c r="A15" s="60" t="s">
        <v>33</v>
      </c>
      <c r="B15" s="60"/>
      <c r="C15" s="60"/>
      <c r="D15" s="60"/>
      <c r="E15" s="12" t="s">
        <v>34</v>
      </c>
      <c r="F15" s="14">
        <v>100</v>
      </c>
      <c r="G15" s="16">
        <v>950</v>
      </c>
      <c r="H15" s="13">
        <f>+F15*G15</f>
        <v>95000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95000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x14ac:dyDescent="0.25">
      <c r="A19" s="73" t="s">
        <v>79</v>
      </c>
      <c r="B19" s="74"/>
      <c r="C19" s="74"/>
      <c r="D19" s="75"/>
      <c r="E19" s="12" t="s">
        <v>2</v>
      </c>
      <c r="F19" s="14">
        <v>1</v>
      </c>
      <c r="G19" s="16">
        <v>1380000</v>
      </c>
      <c r="H19" s="13">
        <f>+F19*G19</f>
        <v>1380000</v>
      </c>
    </row>
    <row r="20" spans="1:8" x14ac:dyDescent="0.25">
      <c r="A20" s="61" t="s">
        <v>36</v>
      </c>
      <c r="B20" s="61"/>
      <c r="C20" s="61"/>
      <c r="D20" s="61"/>
      <c r="E20" s="61"/>
      <c r="F20" s="61"/>
      <c r="G20" s="61"/>
      <c r="H20" s="13">
        <f>SUM(H19:H19)</f>
        <v>1380000</v>
      </c>
    </row>
    <row r="22" spans="1:8" x14ac:dyDescent="0.25">
      <c r="A22" s="62" t="s">
        <v>38</v>
      </c>
      <c r="B22" s="62"/>
      <c r="C22" s="62"/>
      <c r="D22" s="62"/>
      <c r="E22" s="10" t="s">
        <v>6</v>
      </c>
      <c r="F22" s="10" t="s">
        <v>19</v>
      </c>
      <c r="G22" s="10" t="s">
        <v>32</v>
      </c>
      <c r="H22" s="10" t="s">
        <v>8</v>
      </c>
    </row>
    <row r="23" spans="1:8" x14ac:dyDescent="0.25">
      <c r="A23" s="60" t="s">
        <v>39</v>
      </c>
      <c r="B23" s="60"/>
      <c r="C23" s="60"/>
      <c r="D23" s="60"/>
      <c r="E23" s="12" t="s">
        <v>40</v>
      </c>
      <c r="F23" s="14">
        <v>0.6</v>
      </c>
      <c r="G23" s="13">
        <v>125000</v>
      </c>
      <c r="H23" s="13">
        <f>+F23*G23</f>
        <v>75000</v>
      </c>
    </row>
    <row r="24" spans="1:8" x14ac:dyDescent="0.25">
      <c r="A24" s="61" t="s">
        <v>82</v>
      </c>
      <c r="B24" s="61"/>
      <c r="C24" s="61"/>
      <c r="D24" s="61"/>
      <c r="E24" s="61"/>
      <c r="F24" s="61"/>
      <c r="G24" s="61"/>
      <c r="H24" s="13">
        <f>SUM(H23:H23)</f>
        <v>75000</v>
      </c>
    </row>
    <row r="26" spans="1:8" x14ac:dyDescent="0.25">
      <c r="A26" s="62" t="s">
        <v>41</v>
      </c>
      <c r="B26" s="62"/>
      <c r="C26" s="62"/>
      <c r="D26" s="62"/>
      <c r="E26" s="10" t="s">
        <v>6</v>
      </c>
      <c r="F26" s="10" t="s">
        <v>19</v>
      </c>
      <c r="G26" s="10" t="s">
        <v>32</v>
      </c>
      <c r="H26" s="10" t="s">
        <v>8</v>
      </c>
    </row>
    <row r="27" spans="1:8" ht="15" customHeight="1" x14ac:dyDescent="0.25">
      <c r="A27" s="60" t="s">
        <v>81</v>
      </c>
      <c r="B27" s="60"/>
      <c r="C27" s="60"/>
      <c r="D27" s="60"/>
      <c r="E27" s="12" t="s">
        <v>42</v>
      </c>
      <c r="F27" s="14">
        <v>3</v>
      </c>
      <c r="G27" s="13">
        <v>29100</v>
      </c>
      <c r="H27" s="13">
        <f>+F27*G27</f>
        <v>87300</v>
      </c>
    </row>
    <row r="28" spans="1:8" x14ac:dyDescent="0.25">
      <c r="A28" s="61" t="s">
        <v>43</v>
      </c>
      <c r="B28" s="61"/>
      <c r="C28" s="61"/>
      <c r="D28" s="61"/>
      <c r="E28" s="61"/>
      <c r="F28" s="61"/>
      <c r="G28" s="61"/>
      <c r="H28" s="13">
        <f>SUM(H27:H27)</f>
        <v>87300</v>
      </c>
    </row>
    <row r="30" spans="1:8" x14ac:dyDescent="0.25">
      <c r="A30" s="56" t="s">
        <v>5</v>
      </c>
      <c r="B30" s="56"/>
      <c r="C30" s="56"/>
      <c r="D30" s="56"/>
      <c r="E30" s="56"/>
      <c r="F30" s="56"/>
      <c r="G30" s="56"/>
      <c r="H30" s="15">
        <f>+H16+H20+H24+H28</f>
        <v>1637300</v>
      </c>
    </row>
  </sheetData>
  <mergeCells count="16">
    <mergeCell ref="B1:H1"/>
    <mergeCell ref="B2:H2"/>
    <mergeCell ref="A14:D14"/>
    <mergeCell ref="A15:D15"/>
    <mergeCell ref="A16:G16"/>
    <mergeCell ref="A27:D27"/>
    <mergeCell ref="A28:G28"/>
    <mergeCell ref="A30:G30"/>
    <mergeCell ref="A12:H12"/>
    <mergeCell ref="A19:D19"/>
    <mergeCell ref="A20:G20"/>
    <mergeCell ref="A22:D22"/>
    <mergeCell ref="A23:D23"/>
    <mergeCell ref="A24:G24"/>
    <mergeCell ref="A26:D26"/>
    <mergeCell ref="A18:D18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4CECC-97A0-4AA0-8161-8E408681A2EF}">
  <dimension ref="A1:J30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6.5703125" style="4" bestFit="1" customWidth="1"/>
    <col min="9" max="16384" width="11.42578125" style="4"/>
  </cols>
  <sheetData>
    <row r="1" spans="1:10" x14ac:dyDescent="0.25">
      <c r="A1" s="10">
        <v>20</v>
      </c>
      <c r="B1" s="62" t="str">
        <f>VLOOKUP(A1,PRESUPUESTO!$A$1:$F$97,2,FALSE)</f>
        <v>PUERTAS Y VENTANAS - GARITA DE VIGILANCIA</v>
      </c>
      <c r="C1" s="62"/>
      <c r="D1" s="62"/>
      <c r="E1" s="62"/>
      <c r="F1" s="62"/>
      <c r="G1" s="62"/>
      <c r="H1" s="62"/>
    </row>
    <row r="2" spans="1:10" ht="15" customHeight="1" x14ac:dyDescent="0.25">
      <c r="A2" s="10" t="s">
        <v>149</v>
      </c>
      <c r="B2" s="63" t="str">
        <f>VLOOKUP(A2,PRESUPUESTO!$A$1:$F$97,2,FALSE)</f>
        <v>SUMINISTRO E INSTALACIÓN DE VENTANA EN ALUMINIO Y VIDRIO (1,00X1,20)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UN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100</v>
      </c>
      <c r="G15" s="16">
        <v>950</v>
      </c>
      <c r="H15" s="13">
        <f>+F15*G15</f>
        <v>95000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95000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144</v>
      </c>
      <c r="B19" s="74"/>
      <c r="C19" s="74"/>
      <c r="D19" s="75"/>
      <c r="E19" s="12" t="s">
        <v>2</v>
      </c>
      <c r="F19" s="14">
        <v>1</v>
      </c>
      <c r="G19" s="16">
        <v>1050000</v>
      </c>
      <c r="H19" s="13">
        <f>+F19*G19</f>
        <v>1050000</v>
      </c>
    </row>
    <row r="20" spans="1:8" x14ac:dyDescent="0.25">
      <c r="A20" s="61" t="s">
        <v>36</v>
      </c>
      <c r="B20" s="61"/>
      <c r="C20" s="61"/>
      <c r="D20" s="61"/>
      <c r="E20" s="61"/>
      <c r="F20" s="61"/>
      <c r="G20" s="61"/>
      <c r="H20" s="13">
        <f>SUM(H19:H19)</f>
        <v>1050000</v>
      </c>
    </row>
    <row r="22" spans="1:8" x14ac:dyDescent="0.25">
      <c r="A22" s="62" t="s">
        <v>38</v>
      </c>
      <c r="B22" s="62"/>
      <c r="C22" s="62"/>
      <c r="D22" s="62"/>
      <c r="E22" s="10" t="s">
        <v>6</v>
      </c>
      <c r="F22" s="10" t="s">
        <v>19</v>
      </c>
      <c r="G22" s="10" t="s">
        <v>32</v>
      </c>
      <c r="H22" s="10" t="s">
        <v>8</v>
      </c>
    </row>
    <row r="23" spans="1:8" x14ac:dyDescent="0.25">
      <c r="A23" s="60" t="s">
        <v>39</v>
      </c>
      <c r="B23" s="60"/>
      <c r="C23" s="60"/>
      <c r="D23" s="60"/>
      <c r="E23" s="12" t="s">
        <v>40</v>
      </c>
      <c r="F23" s="14">
        <v>0.6</v>
      </c>
      <c r="G23" s="13">
        <v>125000</v>
      </c>
      <c r="H23" s="13">
        <f>+F23*G23</f>
        <v>75000</v>
      </c>
    </row>
    <row r="24" spans="1:8" x14ac:dyDescent="0.25">
      <c r="A24" s="61" t="s">
        <v>82</v>
      </c>
      <c r="B24" s="61"/>
      <c r="C24" s="61"/>
      <c r="D24" s="61"/>
      <c r="E24" s="61"/>
      <c r="F24" s="61"/>
      <c r="G24" s="61"/>
      <c r="H24" s="13">
        <f>SUM(H23:H23)</f>
        <v>75000</v>
      </c>
    </row>
    <row r="26" spans="1:8" x14ac:dyDescent="0.25">
      <c r="A26" s="62" t="s">
        <v>41</v>
      </c>
      <c r="B26" s="62"/>
      <c r="C26" s="62"/>
      <c r="D26" s="62"/>
      <c r="E26" s="10" t="s">
        <v>6</v>
      </c>
      <c r="F26" s="10" t="s">
        <v>19</v>
      </c>
      <c r="G26" s="10" t="s">
        <v>32</v>
      </c>
      <c r="H26" s="10" t="s">
        <v>8</v>
      </c>
    </row>
    <row r="27" spans="1:8" x14ac:dyDescent="0.25">
      <c r="A27" s="60" t="s">
        <v>81</v>
      </c>
      <c r="B27" s="60"/>
      <c r="C27" s="60"/>
      <c r="D27" s="60"/>
      <c r="E27" s="12" t="s">
        <v>42</v>
      </c>
      <c r="F27" s="14">
        <v>2</v>
      </c>
      <c r="G27" s="13">
        <v>29100</v>
      </c>
      <c r="H27" s="13">
        <f>+F27*G27</f>
        <v>58200</v>
      </c>
    </row>
    <row r="28" spans="1:8" x14ac:dyDescent="0.25">
      <c r="A28" s="61" t="s">
        <v>43</v>
      </c>
      <c r="B28" s="61"/>
      <c r="C28" s="61"/>
      <c r="D28" s="61"/>
      <c r="E28" s="61"/>
      <c r="F28" s="61"/>
      <c r="G28" s="61"/>
      <c r="H28" s="13">
        <f>SUM(H27:H27)</f>
        <v>58200</v>
      </c>
    </row>
    <row r="29" spans="1:8" ht="15" customHeight="1" x14ac:dyDescent="0.25"/>
    <row r="30" spans="1:8" x14ac:dyDescent="0.25">
      <c r="A30" s="56" t="s">
        <v>5</v>
      </c>
      <c r="B30" s="56"/>
      <c r="C30" s="56"/>
      <c r="D30" s="56"/>
      <c r="E30" s="56"/>
      <c r="F30" s="56"/>
      <c r="G30" s="56"/>
      <c r="H30" s="15">
        <f>+H16+H20+H24+H28</f>
        <v>1278200</v>
      </c>
    </row>
  </sheetData>
  <mergeCells count="16">
    <mergeCell ref="B1:H1"/>
    <mergeCell ref="B2:H2"/>
    <mergeCell ref="A14:D14"/>
    <mergeCell ref="A15:D15"/>
    <mergeCell ref="A16:G16"/>
    <mergeCell ref="A27:D27"/>
    <mergeCell ref="A28:G28"/>
    <mergeCell ref="A30:G30"/>
    <mergeCell ref="A12:H12"/>
    <mergeCell ref="A19:D19"/>
    <mergeCell ref="A20:G20"/>
    <mergeCell ref="A22:D22"/>
    <mergeCell ref="A23:D23"/>
    <mergeCell ref="A24:G24"/>
    <mergeCell ref="A26:D26"/>
    <mergeCell ref="A18:D18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A3831-68AB-4849-BBF3-D03495AC475A}">
  <dimension ref="A1:J32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21</v>
      </c>
      <c r="B1" s="62" t="str">
        <f>VLOOKUP(A1,PRESUPUESTO!$A$1:$F$97,2,FALSE)</f>
        <v>CUBIERTAS Y CIELO RASO - GARITA DE VIGILANCIA</v>
      </c>
      <c r="C1" s="62"/>
      <c r="D1" s="62"/>
      <c r="E1" s="62"/>
      <c r="F1" s="62"/>
      <c r="G1" s="62"/>
      <c r="H1" s="62"/>
    </row>
    <row r="2" spans="1:10" ht="15" customHeight="1" x14ac:dyDescent="0.25">
      <c r="A2" s="10" t="s">
        <v>153</v>
      </c>
      <c r="B2" s="63" t="str">
        <f>VLOOKUP(A2,PRESUPUESTO!$A$1:$F$97,2,FALSE)</f>
        <v>SUMINISTRO E INSTALACIÓN DE ESTRUCTURA EN MADERA PARA CUBIERTA A DOS AGUAS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x14ac:dyDescent="0.25">
      <c r="A15" s="60" t="s">
        <v>33</v>
      </c>
      <c r="B15" s="60"/>
      <c r="C15" s="60"/>
      <c r="D15" s="60"/>
      <c r="E15" s="12" t="s">
        <v>34</v>
      </c>
      <c r="F15" s="14">
        <v>12</v>
      </c>
      <c r="G15" s="16">
        <v>950</v>
      </c>
      <c r="H15" s="13">
        <f>+F15*G15</f>
        <v>11400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11400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x14ac:dyDescent="0.25">
      <c r="A19" s="73" t="s">
        <v>70</v>
      </c>
      <c r="B19" s="74"/>
      <c r="C19" s="74"/>
      <c r="D19" s="75"/>
      <c r="E19" s="12" t="s">
        <v>47</v>
      </c>
      <c r="F19" s="14">
        <v>4</v>
      </c>
      <c r="G19" s="16">
        <v>42000</v>
      </c>
      <c r="H19" s="13">
        <f t="shared" ref="H19:H21" si="0">+F19*G19</f>
        <v>168000</v>
      </c>
    </row>
    <row r="20" spans="1:8" ht="15" customHeight="1" x14ac:dyDescent="0.25">
      <c r="A20" s="73" t="s">
        <v>72</v>
      </c>
      <c r="B20" s="74"/>
      <c r="C20" s="74"/>
      <c r="D20" s="75"/>
      <c r="E20" s="12" t="s">
        <v>47</v>
      </c>
      <c r="F20" s="14">
        <v>4</v>
      </c>
      <c r="G20" s="16">
        <v>65000</v>
      </c>
      <c r="H20" s="13">
        <f t="shared" si="0"/>
        <v>260000</v>
      </c>
    </row>
    <row r="21" spans="1:8" ht="15" customHeight="1" x14ac:dyDescent="0.25">
      <c r="A21" s="73" t="s">
        <v>71</v>
      </c>
      <c r="B21" s="74"/>
      <c r="C21" s="74"/>
      <c r="D21" s="75"/>
      <c r="E21" s="12" t="s">
        <v>48</v>
      </c>
      <c r="F21" s="14">
        <v>1</v>
      </c>
      <c r="G21" s="16">
        <v>35000</v>
      </c>
      <c r="H21" s="13">
        <f t="shared" si="0"/>
        <v>35000</v>
      </c>
    </row>
    <row r="22" spans="1:8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SUM(H19:H19)</f>
        <v>168000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x14ac:dyDescent="0.25">
      <c r="A25" s="60" t="s">
        <v>39</v>
      </c>
      <c r="B25" s="60"/>
      <c r="C25" s="60"/>
      <c r="D25" s="60"/>
      <c r="E25" s="12" t="s">
        <v>40</v>
      </c>
      <c r="F25" s="14">
        <v>0.2</v>
      </c>
      <c r="G25" s="13">
        <v>125000</v>
      </c>
      <c r="H25" s="13">
        <f>+F25*G25</f>
        <v>25000</v>
      </c>
    </row>
    <row r="26" spans="1:8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25000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81</v>
      </c>
      <c r="B29" s="60"/>
      <c r="C29" s="60"/>
      <c r="D29" s="60"/>
      <c r="E29" s="12" t="s">
        <v>42</v>
      </c>
      <c r="F29" s="14">
        <v>1.5</v>
      </c>
      <c r="G29" s="13">
        <v>29100</v>
      </c>
      <c r="H29" s="13">
        <f>+F29*G29</f>
        <v>43650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43650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+H16+H22+H26+H30</f>
        <v>248050</v>
      </c>
    </row>
  </sheetData>
  <mergeCells count="18">
    <mergeCell ref="A24:D24"/>
    <mergeCell ref="A25:D25"/>
    <mergeCell ref="B1:H1"/>
    <mergeCell ref="B2:H2"/>
    <mergeCell ref="A14:D14"/>
    <mergeCell ref="A15:D15"/>
    <mergeCell ref="A16:G16"/>
    <mergeCell ref="A18:D18"/>
    <mergeCell ref="A12:H12"/>
    <mergeCell ref="A19:D19"/>
    <mergeCell ref="A20:D20"/>
    <mergeCell ref="A21:D21"/>
    <mergeCell ref="A22:G22"/>
    <mergeCell ref="A26:G26"/>
    <mergeCell ref="A28:D28"/>
    <mergeCell ref="A29:D29"/>
    <mergeCell ref="A30:G30"/>
    <mergeCell ref="A32:G32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A252C-F263-47A7-A4F7-0BB55717B53B}">
  <dimension ref="A1:J32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21</v>
      </c>
      <c r="B1" s="62" t="str">
        <f>VLOOKUP(A1,PRESUPUESTO!$A$1:$F$97,2,FALSE)</f>
        <v>CUBIERTAS Y CIELO RASO - GARITA DE VIGILANCIA</v>
      </c>
      <c r="C1" s="62"/>
      <c r="D1" s="62"/>
      <c r="E1" s="62"/>
      <c r="F1" s="62"/>
      <c r="G1" s="62"/>
      <c r="H1" s="62"/>
    </row>
    <row r="2" spans="1:10" ht="15" customHeight="1" x14ac:dyDescent="0.25">
      <c r="A2" s="10" t="s">
        <v>165</v>
      </c>
      <c r="B2" s="63" t="str">
        <f>VLOOKUP(A2,PRESUPUESTO!$A$1:$F$97,2,FALSE)</f>
        <v>SUMINISTRO E INSTALACIÓN DE CUBIERTA LIVIANA TIPO ECOROOF BLANCA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12</v>
      </c>
      <c r="G15" s="16">
        <v>950</v>
      </c>
      <c r="H15" s="13">
        <f>+F15*G15</f>
        <v>11400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11400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73</v>
      </c>
      <c r="B19" s="74"/>
      <c r="C19" s="74"/>
      <c r="D19" s="75"/>
      <c r="E19" s="12" t="s">
        <v>47</v>
      </c>
      <c r="F19" s="14">
        <v>1.5</v>
      </c>
      <c r="G19" s="16">
        <v>85000</v>
      </c>
      <c r="H19" s="13">
        <f t="shared" ref="H19:H21" si="0">+F19*G19</f>
        <v>127500</v>
      </c>
    </row>
    <row r="20" spans="1:8" ht="15" customHeight="1" x14ac:dyDescent="0.25">
      <c r="A20" s="73" t="s">
        <v>74</v>
      </c>
      <c r="B20" s="74"/>
      <c r="C20" s="74"/>
      <c r="D20" s="75"/>
      <c r="E20" s="12" t="s">
        <v>47</v>
      </c>
      <c r="F20" s="14">
        <v>1.5</v>
      </c>
      <c r="G20" s="16">
        <v>46000</v>
      </c>
      <c r="H20" s="13">
        <f t="shared" si="0"/>
        <v>69000</v>
      </c>
    </row>
    <row r="21" spans="1:8" x14ac:dyDescent="0.25">
      <c r="A21" s="73" t="s">
        <v>71</v>
      </c>
      <c r="B21" s="74"/>
      <c r="C21" s="74"/>
      <c r="D21" s="75"/>
      <c r="E21" s="12" t="s">
        <v>48</v>
      </c>
      <c r="F21" s="14">
        <v>4</v>
      </c>
      <c r="G21" s="16">
        <v>45000</v>
      </c>
      <c r="H21" s="13">
        <f t="shared" si="0"/>
        <v>180000</v>
      </c>
    </row>
    <row r="22" spans="1:8" x14ac:dyDescent="0.25">
      <c r="A22" s="61" t="s">
        <v>36</v>
      </c>
      <c r="B22" s="61"/>
      <c r="C22" s="61"/>
      <c r="D22" s="61"/>
      <c r="E22" s="61"/>
      <c r="F22" s="61"/>
      <c r="G22" s="61"/>
      <c r="H22" s="13">
        <f>SUM(H19:H19)</f>
        <v>127500</v>
      </c>
    </row>
    <row r="24" spans="1:8" x14ac:dyDescent="0.25">
      <c r="A24" s="62" t="s">
        <v>38</v>
      </c>
      <c r="B24" s="62"/>
      <c r="C24" s="62"/>
      <c r="D24" s="62"/>
      <c r="E24" s="10" t="s">
        <v>6</v>
      </c>
      <c r="F24" s="10" t="s">
        <v>19</v>
      </c>
      <c r="G24" s="10" t="s">
        <v>32</v>
      </c>
      <c r="H24" s="10" t="s">
        <v>8</v>
      </c>
    </row>
    <row r="25" spans="1:8" ht="15" customHeight="1" x14ac:dyDescent="0.25">
      <c r="A25" s="60" t="s">
        <v>39</v>
      </c>
      <c r="B25" s="60"/>
      <c r="C25" s="60"/>
      <c r="D25" s="60"/>
      <c r="E25" s="12" t="s">
        <v>40</v>
      </c>
      <c r="F25" s="14">
        <v>0.2</v>
      </c>
      <c r="G25" s="13">
        <v>125000</v>
      </c>
      <c r="H25" s="13">
        <f>+F25*G25</f>
        <v>25000</v>
      </c>
    </row>
    <row r="26" spans="1:8" x14ac:dyDescent="0.25">
      <c r="A26" s="61" t="s">
        <v>82</v>
      </c>
      <c r="B26" s="61"/>
      <c r="C26" s="61"/>
      <c r="D26" s="61"/>
      <c r="E26" s="61"/>
      <c r="F26" s="61"/>
      <c r="G26" s="61"/>
      <c r="H26" s="13">
        <f>SUM(H25:H25)</f>
        <v>25000</v>
      </c>
    </row>
    <row r="28" spans="1:8" x14ac:dyDescent="0.25">
      <c r="A28" s="62" t="s">
        <v>41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81</v>
      </c>
      <c r="B29" s="60"/>
      <c r="C29" s="60"/>
      <c r="D29" s="60"/>
      <c r="E29" s="12" t="s">
        <v>42</v>
      </c>
      <c r="F29" s="14">
        <v>2</v>
      </c>
      <c r="G29" s="13">
        <v>29100</v>
      </c>
      <c r="H29" s="13">
        <f>+F29*G29</f>
        <v>58200</v>
      </c>
    </row>
    <row r="30" spans="1:8" x14ac:dyDescent="0.25">
      <c r="A30" s="61" t="s">
        <v>43</v>
      </c>
      <c r="B30" s="61"/>
      <c r="C30" s="61"/>
      <c r="D30" s="61"/>
      <c r="E30" s="61"/>
      <c r="F30" s="61"/>
      <c r="G30" s="61"/>
      <c r="H30" s="13">
        <f>SUM(H29:H29)</f>
        <v>58200</v>
      </c>
    </row>
    <row r="32" spans="1:8" x14ac:dyDescent="0.25">
      <c r="A32" s="56" t="s">
        <v>5</v>
      </c>
      <c r="B32" s="56"/>
      <c r="C32" s="56"/>
      <c r="D32" s="56"/>
      <c r="E32" s="56"/>
      <c r="F32" s="56"/>
      <c r="G32" s="56"/>
      <c r="H32" s="15">
        <f>+H16+H22+H26+H30</f>
        <v>222100</v>
      </c>
    </row>
  </sheetData>
  <mergeCells count="18">
    <mergeCell ref="A24:D24"/>
    <mergeCell ref="A25:D25"/>
    <mergeCell ref="B1:H1"/>
    <mergeCell ref="B2:H2"/>
    <mergeCell ref="A14:D14"/>
    <mergeCell ref="A15:D15"/>
    <mergeCell ref="A16:G16"/>
    <mergeCell ref="A18:D18"/>
    <mergeCell ref="A12:H12"/>
    <mergeCell ref="A19:D19"/>
    <mergeCell ref="A20:D20"/>
    <mergeCell ref="A21:D21"/>
    <mergeCell ref="A22:G22"/>
    <mergeCell ref="A26:G26"/>
    <mergeCell ref="A28:D28"/>
    <mergeCell ref="A29:D29"/>
    <mergeCell ref="A30:G30"/>
    <mergeCell ref="A32:G32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FE364-EBCA-4BC3-ABA7-B7D9EEAA8147}">
  <dimension ref="A1:J31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21</v>
      </c>
      <c r="B1" s="62" t="str">
        <f>VLOOKUP(A1,PRESUPUESTO!$A$1:$F$97,2,FALSE)</f>
        <v>CUBIERTAS Y CIELO RASO - GARITA DE VIGILANCIA</v>
      </c>
      <c r="C1" s="62"/>
      <c r="D1" s="62"/>
      <c r="E1" s="62"/>
      <c r="F1" s="62"/>
      <c r="G1" s="62"/>
      <c r="H1" s="62"/>
    </row>
    <row r="2" spans="1:10" ht="15" customHeight="1" x14ac:dyDescent="0.25">
      <c r="A2" s="10" t="s">
        <v>166</v>
      </c>
      <c r="B2" s="63" t="str">
        <f>VLOOKUP(A2,PRESUPUESTO!$A$1:$F$97,2,FALSE)</f>
        <v>SUMINISTRO E INSTALACIÓN DE CIELO RASO EN PVC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M2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91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x14ac:dyDescent="0.25">
      <c r="A15" s="60" t="s">
        <v>33</v>
      </c>
      <c r="B15" s="60"/>
      <c r="C15" s="60"/>
      <c r="D15" s="60"/>
      <c r="E15" s="12" t="s">
        <v>34</v>
      </c>
      <c r="F15" s="14">
        <v>2</v>
      </c>
      <c r="G15" s="16">
        <v>950</v>
      </c>
      <c r="H15" s="13">
        <f>+F15*G15</f>
        <v>1900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1900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x14ac:dyDescent="0.25">
      <c r="A19" s="73" t="s">
        <v>76</v>
      </c>
      <c r="B19" s="74"/>
      <c r="C19" s="74"/>
      <c r="D19" s="75"/>
      <c r="E19" s="12" t="s">
        <v>1</v>
      </c>
      <c r="F19" s="14">
        <v>2.5</v>
      </c>
      <c r="G19" s="16">
        <v>53000</v>
      </c>
      <c r="H19" s="13">
        <f t="shared" ref="H19:H20" si="0">+F19*G19</f>
        <v>132500</v>
      </c>
    </row>
    <row r="20" spans="1:8" x14ac:dyDescent="0.25">
      <c r="A20" s="73" t="s">
        <v>75</v>
      </c>
      <c r="B20" s="74"/>
      <c r="C20" s="74"/>
      <c r="D20" s="75"/>
      <c r="E20" s="12" t="s">
        <v>1</v>
      </c>
      <c r="F20" s="14">
        <v>6</v>
      </c>
      <c r="G20" s="16">
        <v>22000</v>
      </c>
      <c r="H20" s="13">
        <f t="shared" si="0"/>
        <v>132000</v>
      </c>
    </row>
    <row r="21" spans="1:8" x14ac:dyDescent="0.25">
      <c r="A21" s="61" t="s">
        <v>36</v>
      </c>
      <c r="B21" s="61"/>
      <c r="C21" s="61"/>
      <c r="D21" s="61"/>
      <c r="E21" s="61"/>
      <c r="F21" s="61"/>
      <c r="G21" s="61"/>
      <c r="H21" s="13">
        <f>SUM(H19:H20)</f>
        <v>264500</v>
      </c>
    </row>
    <row r="23" spans="1:8" x14ac:dyDescent="0.25">
      <c r="A23" s="62" t="s">
        <v>38</v>
      </c>
      <c r="B23" s="62"/>
      <c r="C23" s="62"/>
      <c r="D23" s="62"/>
      <c r="E23" s="10" t="s">
        <v>6</v>
      </c>
      <c r="F23" s="10" t="s">
        <v>19</v>
      </c>
      <c r="G23" s="10" t="s">
        <v>32</v>
      </c>
      <c r="H23" s="10" t="s">
        <v>8</v>
      </c>
    </row>
    <row r="24" spans="1:8" x14ac:dyDescent="0.25">
      <c r="A24" s="60" t="s">
        <v>39</v>
      </c>
      <c r="B24" s="60"/>
      <c r="C24" s="60"/>
      <c r="D24" s="60"/>
      <c r="E24" s="12" t="s">
        <v>40</v>
      </c>
      <c r="F24" s="14">
        <v>0.02</v>
      </c>
      <c r="G24" s="13">
        <v>125000</v>
      </c>
      <c r="H24" s="13">
        <f>+F24*G24</f>
        <v>2500</v>
      </c>
    </row>
    <row r="25" spans="1:8" x14ac:dyDescent="0.25">
      <c r="A25" s="61" t="s">
        <v>82</v>
      </c>
      <c r="B25" s="61"/>
      <c r="C25" s="61"/>
      <c r="D25" s="61"/>
      <c r="E25" s="61"/>
      <c r="F25" s="61"/>
      <c r="G25" s="61"/>
      <c r="H25" s="13">
        <f>SUM(H24:H24)</f>
        <v>2500</v>
      </c>
    </row>
    <row r="27" spans="1:8" x14ac:dyDescent="0.25">
      <c r="A27" s="62" t="s">
        <v>41</v>
      </c>
      <c r="B27" s="62"/>
      <c r="C27" s="62"/>
      <c r="D27" s="62"/>
      <c r="E27" s="10" t="s">
        <v>6</v>
      </c>
      <c r="F27" s="10" t="s">
        <v>19</v>
      </c>
      <c r="G27" s="10" t="s">
        <v>32</v>
      </c>
      <c r="H27" s="10" t="s">
        <v>8</v>
      </c>
    </row>
    <row r="28" spans="1:8" ht="15" customHeight="1" x14ac:dyDescent="0.25">
      <c r="A28" s="60" t="s">
        <v>81</v>
      </c>
      <c r="B28" s="60"/>
      <c r="C28" s="60"/>
      <c r="D28" s="60"/>
      <c r="E28" s="12" t="s">
        <v>42</v>
      </c>
      <c r="F28" s="14">
        <v>2</v>
      </c>
      <c r="G28" s="13">
        <v>29100</v>
      </c>
      <c r="H28" s="13">
        <f>+F28*G28</f>
        <v>58200</v>
      </c>
    </row>
    <row r="29" spans="1:8" x14ac:dyDescent="0.25">
      <c r="A29" s="61" t="s">
        <v>43</v>
      </c>
      <c r="B29" s="61"/>
      <c r="C29" s="61"/>
      <c r="D29" s="61"/>
      <c r="E29" s="61"/>
      <c r="F29" s="61"/>
      <c r="G29" s="61"/>
      <c r="H29" s="13">
        <f>SUM(H28:H28)</f>
        <v>58200</v>
      </c>
    </row>
    <row r="31" spans="1:8" x14ac:dyDescent="0.25">
      <c r="A31" s="56" t="s">
        <v>5</v>
      </c>
      <c r="B31" s="56"/>
      <c r="C31" s="56"/>
      <c r="D31" s="56"/>
      <c r="E31" s="56"/>
      <c r="F31" s="56"/>
      <c r="G31" s="56"/>
      <c r="H31" s="15">
        <f>+H16+H21+H25+H29</f>
        <v>327100</v>
      </c>
    </row>
  </sheetData>
  <mergeCells count="17">
    <mergeCell ref="B1:H1"/>
    <mergeCell ref="B2:H2"/>
    <mergeCell ref="A14:D14"/>
    <mergeCell ref="A15:D15"/>
    <mergeCell ref="A16:G16"/>
    <mergeCell ref="A27:D27"/>
    <mergeCell ref="A28:D28"/>
    <mergeCell ref="A29:G29"/>
    <mergeCell ref="A31:G31"/>
    <mergeCell ref="A12:H12"/>
    <mergeCell ref="A19:D19"/>
    <mergeCell ref="A20:D20"/>
    <mergeCell ref="A21:G21"/>
    <mergeCell ref="A23:D23"/>
    <mergeCell ref="A24:D24"/>
    <mergeCell ref="A25:G25"/>
    <mergeCell ref="A18:D18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87693-1E5F-4228-BBDE-F61DC58961D3}">
  <dimension ref="A1:J34"/>
  <sheetViews>
    <sheetView showGridLines="0" zoomScale="110" zoomScaleNormal="110" workbookViewId="0"/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5.42578125" style="4" bestFit="1" customWidth="1"/>
    <col min="9" max="16384" width="11.42578125" style="4"/>
  </cols>
  <sheetData>
    <row r="1" spans="1:10" x14ac:dyDescent="0.25">
      <c r="A1" s="10">
        <v>22</v>
      </c>
      <c r="B1" s="62" t="str">
        <f>VLOOKUP(A1,PRESUPUESTO!$A$1:$F$97,2,FALSE)</f>
        <v>TOMAS ELÉCTRICAS E ILUMINACIÓN - GARITA DE VIGILANCIA</v>
      </c>
      <c r="C1" s="62"/>
      <c r="D1" s="62"/>
      <c r="E1" s="62"/>
      <c r="F1" s="62"/>
      <c r="G1" s="62"/>
      <c r="H1" s="62"/>
    </row>
    <row r="2" spans="1:10" x14ac:dyDescent="0.25">
      <c r="A2" s="10" t="s">
        <v>167</v>
      </c>
      <c r="B2" s="63" t="str">
        <f>VLOOKUP(A2,PRESUPUESTO!$A$1:$F$97,2,FALSE)</f>
        <v xml:space="preserve">SUMINISTRO E INSTALACIÓN DE TOMAS ELÉCTRICAS E ILUMINACIÓN 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GBL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90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6</v>
      </c>
      <c r="G15" s="16">
        <v>950</v>
      </c>
      <c r="H15" s="13">
        <f>+F15*G15</f>
        <v>5700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5700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158</v>
      </c>
      <c r="B19" s="74"/>
      <c r="C19" s="74"/>
      <c r="D19" s="75"/>
      <c r="E19" s="12" t="s">
        <v>121</v>
      </c>
      <c r="F19" s="14">
        <v>1</v>
      </c>
      <c r="G19" s="16">
        <v>285000</v>
      </c>
      <c r="H19" s="13">
        <f t="shared" ref="H19:H22" si="0">+F19*G19</f>
        <v>285000</v>
      </c>
    </row>
    <row r="20" spans="1:8" ht="15" customHeight="1" x14ac:dyDescent="0.25">
      <c r="A20" s="73" t="s">
        <v>122</v>
      </c>
      <c r="B20" s="74"/>
      <c r="C20" s="74"/>
      <c r="D20" s="75"/>
      <c r="E20" s="12" t="s">
        <v>123</v>
      </c>
      <c r="F20" s="14">
        <v>185</v>
      </c>
      <c r="G20" s="16">
        <v>3400</v>
      </c>
      <c r="H20" s="13">
        <f t="shared" si="0"/>
        <v>629000</v>
      </c>
    </row>
    <row r="21" spans="1:8" ht="15" customHeight="1" x14ac:dyDescent="0.25">
      <c r="A21" s="73" t="s">
        <v>124</v>
      </c>
      <c r="B21" s="74"/>
      <c r="C21" s="74"/>
      <c r="D21" s="75"/>
      <c r="E21" s="12" t="s">
        <v>123</v>
      </c>
      <c r="F21" s="14">
        <v>28</v>
      </c>
      <c r="G21" s="16">
        <v>7500</v>
      </c>
      <c r="H21" s="13">
        <f t="shared" si="0"/>
        <v>210000</v>
      </c>
    </row>
    <row r="22" spans="1:8" ht="15" customHeight="1" x14ac:dyDescent="0.25">
      <c r="A22" s="73" t="s">
        <v>159</v>
      </c>
      <c r="B22" s="74"/>
      <c r="C22" s="74"/>
      <c r="D22" s="75"/>
      <c r="E22" s="12" t="s">
        <v>2</v>
      </c>
      <c r="F22" s="14">
        <v>5</v>
      </c>
      <c r="G22" s="16">
        <v>10100</v>
      </c>
      <c r="H22" s="13">
        <f t="shared" si="0"/>
        <v>50500</v>
      </c>
    </row>
    <row r="23" spans="1:8" ht="15" customHeight="1" x14ac:dyDescent="0.25">
      <c r="A23" s="73" t="s">
        <v>161</v>
      </c>
      <c r="B23" s="74"/>
      <c r="C23" s="74"/>
      <c r="D23" s="75"/>
      <c r="E23" s="12" t="s">
        <v>2</v>
      </c>
      <c r="F23" s="14">
        <v>2</v>
      </c>
      <c r="G23" s="16">
        <v>12300</v>
      </c>
      <c r="H23" s="13">
        <f t="shared" ref="H23" si="1">+F23*G23</f>
        <v>24600</v>
      </c>
    </row>
    <row r="24" spans="1:8" x14ac:dyDescent="0.25">
      <c r="A24" s="61" t="s">
        <v>36</v>
      </c>
      <c r="B24" s="61"/>
      <c r="C24" s="61"/>
      <c r="D24" s="61"/>
      <c r="E24" s="61"/>
      <c r="F24" s="61"/>
      <c r="G24" s="61"/>
      <c r="H24" s="13">
        <f>SUM(H19:H22)</f>
        <v>1174500</v>
      </c>
    </row>
    <row r="26" spans="1:8" x14ac:dyDescent="0.25">
      <c r="A26" s="62" t="s">
        <v>38</v>
      </c>
      <c r="B26" s="62"/>
      <c r="C26" s="62"/>
      <c r="D26" s="62"/>
      <c r="E26" s="10" t="s">
        <v>6</v>
      </c>
      <c r="F26" s="10" t="s">
        <v>19</v>
      </c>
      <c r="G26" s="10" t="s">
        <v>32</v>
      </c>
      <c r="H26" s="10" t="s">
        <v>8</v>
      </c>
    </row>
    <row r="27" spans="1:8" ht="15" customHeight="1" x14ac:dyDescent="0.25">
      <c r="A27" s="60" t="s">
        <v>39</v>
      </c>
      <c r="B27" s="60"/>
      <c r="C27" s="60"/>
      <c r="D27" s="60"/>
      <c r="E27" s="12" t="s">
        <v>40</v>
      </c>
      <c r="F27" s="14">
        <v>0.4</v>
      </c>
      <c r="G27" s="13">
        <v>125000</v>
      </c>
      <c r="H27" s="13">
        <f>+F27*G27</f>
        <v>50000</v>
      </c>
    </row>
    <row r="28" spans="1:8" x14ac:dyDescent="0.25">
      <c r="A28" s="61" t="s">
        <v>82</v>
      </c>
      <c r="B28" s="61"/>
      <c r="C28" s="61"/>
      <c r="D28" s="61"/>
      <c r="E28" s="61"/>
      <c r="F28" s="61"/>
      <c r="G28" s="61"/>
      <c r="H28" s="13">
        <f>SUM(H27:H27)</f>
        <v>50000</v>
      </c>
    </row>
    <row r="30" spans="1:8" x14ac:dyDescent="0.25">
      <c r="A30" s="62" t="s">
        <v>41</v>
      </c>
      <c r="B30" s="62"/>
      <c r="C30" s="62"/>
      <c r="D30" s="62"/>
      <c r="E30" s="10" t="s">
        <v>6</v>
      </c>
      <c r="F30" s="10" t="s">
        <v>19</v>
      </c>
      <c r="G30" s="10" t="s">
        <v>32</v>
      </c>
      <c r="H30" s="10" t="s">
        <v>8</v>
      </c>
    </row>
    <row r="31" spans="1:8" ht="15" customHeight="1" x14ac:dyDescent="0.25">
      <c r="A31" s="60" t="s">
        <v>81</v>
      </c>
      <c r="B31" s="60"/>
      <c r="C31" s="60"/>
      <c r="D31" s="60"/>
      <c r="E31" s="12" t="s">
        <v>42</v>
      </c>
      <c r="F31" s="14">
        <v>6</v>
      </c>
      <c r="G31" s="13">
        <v>31448</v>
      </c>
      <c r="H31" s="13">
        <f>+F31*G31</f>
        <v>188688</v>
      </c>
    </row>
    <row r="32" spans="1:8" x14ac:dyDescent="0.25">
      <c r="A32" s="61" t="s">
        <v>43</v>
      </c>
      <c r="B32" s="61"/>
      <c r="C32" s="61"/>
      <c r="D32" s="61"/>
      <c r="E32" s="61"/>
      <c r="F32" s="61"/>
      <c r="G32" s="61"/>
      <c r="H32" s="13">
        <f>SUM(H31:H31)</f>
        <v>188688</v>
      </c>
    </row>
    <row r="34" spans="1:8" x14ac:dyDescent="0.25">
      <c r="A34" s="56" t="s">
        <v>5</v>
      </c>
      <c r="B34" s="56"/>
      <c r="C34" s="56"/>
      <c r="D34" s="56"/>
      <c r="E34" s="56"/>
      <c r="F34" s="56"/>
      <c r="G34" s="56"/>
      <c r="H34" s="15">
        <f>+H16+H24+H28+H32</f>
        <v>1418888</v>
      </c>
    </row>
  </sheetData>
  <mergeCells count="20">
    <mergeCell ref="A16:G16"/>
    <mergeCell ref="B1:H1"/>
    <mergeCell ref="B2:H2"/>
    <mergeCell ref="A12:H12"/>
    <mergeCell ref="A14:D14"/>
    <mergeCell ref="A15:D15"/>
    <mergeCell ref="A18:D18"/>
    <mergeCell ref="A19:D19"/>
    <mergeCell ref="A20:D20"/>
    <mergeCell ref="A21:D21"/>
    <mergeCell ref="A22:D22"/>
    <mergeCell ref="A34:G34"/>
    <mergeCell ref="A23:D23"/>
    <mergeCell ref="A26:D26"/>
    <mergeCell ref="A27:D27"/>
    <mergeCell ref="A28:G28"/>
    <mergeCell ref="A30:D30"/>
    <mergeCell ref="A31:D31"/>
    <mergeCell ref="A32:G32"/>
    <mergeCell ref="A24:G24"/>
  </mergeCells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6AA62-0443-4EC9-B879-F18930E32F51}">
  <dimension ref="A1:J36"/>
  <sheetViews>
    <sheetView showGridLines="0" topLeftCell="A13" zoomScale="110" zoomScaleNormal="110" workbookViewId="0">
      <selection activeCell="A30" sqref="A30:G30"/>
    </sheetView>
  </sheetViews>
  <sheetFormatPr baseColWidth="10" defaultRowHeight="15" x14ac:dyDescent="0.25"/>
  <cols>
    <col min="1" max="1" width="11.42578125" style="3" customWidth="1"/>
    <col min="2" max="4" width="11.42578125" style="4"/>
    <col min="5" max="5" width="11.42578125" style="3"/>
    <col min="6" max="6" width="11.42578125" style="4"/>
    <col min="7" max="8" width="16.5703125" style="4" bestFit="1" customWidth="1"/>
    <col min="9" max="16384" width="11.42578125" style="4"/>
  </cols>
  <sheetData>
    <row r="1" spans="1:10" x14ac:dyDescent="0.25">
      <c r="A1" s="10">
        <v>23</v>
      </c>
      <c r="B1" s="62" t="str">
        <f>VLOOKUP(A1,PRESUPUESTO!$A$1:$F$97,2,FALSE)</f>
        <v>ASEO GENERAL</v>
      </c>
      <c r="C1" s="62"/>
      <c r="D1" s="62"/>
      <c r="E1" s="62"/>
      <c r="F1" s="62"/>
      <c r="G1" s="62"/>
      <c r="H1" s="62"/>
    </row>
    <row r="2" spans="1:10" ht="15" customHeight="1" x14ac:dyDescent="0.25">
      <c r="A2" s="10" t="s">
        <v>168</v>
      </c>
      <c r="B2" s="63" t="str">
        <f>VLOOKUP(A2,PRESUPUESTO!$A$1:$F$97,2,FALSE)</f>
        <v>ASEO GENERAL</v>
      </c>
      <c r="C2" s="63"/>
      <c r="D2" s="63"/>
      <c r="E2" s="63"/>
      <c r="F2" s="63"/>
      <c r="G2" s="63"/>
      <c r="H2" s="63"/>
    </row>
    <row r="3" spans="1:10" x14ac:dyDescent="0.25">
      <c r="A3" s="2"/>
      <c r="B3" s="6"/>
      <c r="C3" s="6"/>
      <c r="D3" s="6"/>
      <c r="E3" s="2"/>
      <c r="F3" s="6"/>
      <c r="G3" s="10" t="s">
        <v>6</v>
      </c>
      <c r="H3" s="11" t="str">
        <f>VLOOKUP(A2,PRESUPUESTO!$A$1:$F$97,3,FALSE)</f>
        <v>GBL</v>
      </c>
    </row>
    <row r="4" spans="1:10" ht="3" customHeight="1" x14ac:dyDescent="0.25">
      <c r="A4" s="2"/>
      <c r="B4" s="6"/>
      <c r="C4" s="6"/>
      <c r="D4" s="6"/>
      <c r="E4" s="2"/>
      <c r="F4" s="6"/>
      <c r="G4" s="39"/>
      <c r="H4" s="38"/>
    </row>
    <row r="5" spans="1:10" x14ac:dyDescent="0.25">
      <c r="A5" s="40"/>
      <c r="B5" s="41"/>
      <c r="C5" s="41"/>
      <c r="D5" s="41"/>
      <c r="E5" s="41"/>
      <c r="F5" s="41"/>
      <c r="G5" s="41"/>
      <c r="H5" s="42"/>
    </row>
    <row r="6" spans="1:10" x14ac:dyDescent="0.25">
      <c r="A6" s="43"/>
      <c r="B6" s="39"/>
      <c r="C6" s="39"/>
      <c r="D6" s="39"/>
      <c r="E6" s="39"/>
      <c r="F6" s="39"/>
      <c r="G6" s="39"/>
      <c r="H6" s="44"/>
    </row>
    <row r="7" spans="1:10" x14ac:dyDescent="0.25">
      <c r="A7" s="43"/>
      <c r="B7" s="39"/>
      <c r="C7" s="39"/>
      <c r="D7" s="39"/>
      <c r="E7" s="39"/>
      <c r="F7" s="39"/>
      <c r="G7" s="39"/>
      <c r="H7" s="44"/>
    </row>
    <row r="8" spans="1:10" x14ac:dyDescent="0.25">
      <c r="A8" s="43"/>
      <c r="B8" s="39"/>
      <c r="C8" s="39"/>
      <c r="D8" s="39"/>
      <c r="E8" s="39"/>
      <c r="F8" s="39"/>
      <c r="G8" s="39"/>
      <c r="H8" s="44"/>
    </row>
    <row r="9" spans="1:10" x14ac:dyDescent="0.25">
      <c r="A9" s="43"/>
      <c r="B9" s="39"/>
      <c r="C9" s="39"/>
      <c r="D9" s="39"/>
      <c r="E9" s="39"/>
      <c r="F9" s="39"/>
      <c r="G9" s="39"/>
      <c r="H9" s="44"/>
      <c r="J9"/>
    </row>
    <row r="10" spans="1:10" x14ac:dyDescent="0.25">
      <c r="A10" s="43"/>
      <c r="B10" s="39"/>
      <c r="C10" s="39"/>
      <c r="D10" s="39"/>
      <c r="E10" s="39"/>
      <c r="F10" s="39"/>
      <c r="G10" s="39"/>
      <c r="H10" s="44"/>
    </row>
    <row r="11" spans="1:10" x14ac:dyDescent="0.25">
      <c r="A11" s="43"/>
      <c r="B11" s="39"/>
      <c r="C11" s="39"/>
      <c r="D11" s="39"/>
      <c r="E11" s="39"/>
      <c r="F11" s="39"/>
      <c r="G11" s="39"/>
      <c r="H11" s="44"/>
      <c r="J11"/>
    </row>
    <row r="12" spans="1:10" x14ac:dyDescent="0.25">
      <c r="A12" s="70" t="s">
        <v>90</v>
      </c>
      <c r="B12" s="71"/>
      <c r="C12" s="71"/>
      <c r="D12" s="71"/>
      <c r="E12" s="71"/>
      <c r="F12" s="71"/>
      <c r="G12" s="71"/>
      <c r="H12" s="72"/>
    </row>
    <row r="13" spans="1:10" ht="3" customHeight="1" x14ac:dyDescent="0.25"/>
    <row r="14" spans="1:10" x14ac:dyDescent="0.25">
      <c r="A14" s="62" t="s">
        <v>31</v>
      </c>
      <c r="B14" s="62"/>
      <c r="C14" s="62"/>
      <c r="D14" s="62"/>
      <c r="E14" s="10" t="s">
        <v>6</v>
      </c>
      <c r="F14" s="10" t="s">
        <v>19</v>
      </c>
      <c r="G14" s="10" t="s">
        <v>32</v>
      </c>
      <c r="H14" s="10" t="s">
        <v>8</v>
      </c>
    </row>
    <row r="15" spans="1:10" ht="15" customHeight="1" x14ac:dyDescent="0.25">
      <c r="A15" s="60" t="s">
        <v>33</v>
      </c>
      <c r="B15" s="60"/>
      <c r="C15" s="60"/>
      <c r="D15" s="60"/>
      <c r="E15" s="12" t="s">
        <v>34</v>
      </c>
      <c r="F15" s="14">
        <v>10</v>
      </c>
      <c r="G15" s="16">
        <v>950</v>
      </c>
      <c r="H15" s="13">
        <f>+F15*G15</f>
        <v>9500</v>
      </c>
    </row>
    <row r="16" spans="1:10" x14ac:dyDescent="0.25">
      <c r="A16" s="61" t="s">
        <v>35</v>
      </c>
      <c r="B16" s="61"/>
      <c r="C16" s="61"/>
      <c r="D16" s="61"/>
      <c r="E16" s="61"/>
      <c r="F16" s="61"/>
      <c r="G16" s="61"/>
      <c r="H16" s="13">
        <f>SUM(H15:H15)</f>
        <v>9500</v>
      </c>
    </row>
    <row r="18" spans="1:8" x14ac:dyDescent="0.25">
      <c r="A18" s="62" t="s">
        <v>37</v>
      </c>
      <c r="B18" s="62"/>
      <c r="C18" s="62"/>
      <c r="D18" s="62"/>
      <c r="E18" s="10" t="s">
        <v>6</v>
      </c>
      <c r="F18" s="10" t="s">
        <v>19</v>
      </c>
      <c r="G18" s="10" t="s">
        <v>32</v>
      </c>
      <c r="H18" s="10" t="s">
        <v>8</v>
      </c>
    </row>
    <row r="19" spans="1:8" ht="15" customHeight="1" x14ac:dyDescent="0.25">
      <c r="A19" s="73" t="s">
        <v>49</v>
      </c>
      <c r="B19" s="74"/>
      <c r="C19" s="74"/>
      <c r="D19" s="75"/>
      <c r="E19" s="12" t="s">
        <v>55</v>
      </c>
      <c r="F19" s="14">
        <v>2</v>
      </c>
      <c r="G19" s="16">
        <v>5570</v>
      </c>
      <c r="H19" s="13">
        <f>+F19*G19</f>
        <v>11140</v>
      </c>
    </row>
    <row r="20" spans="1:8" x14ac:dyDescent="0.25">
      <c r="A20" s="73" t="s">
        <v>176</v>
      </c>
      <c r="B20" s="74"/>
      <c r="C20" s="74"/>
      <c r="D20" s="75"/>
      <c r="E20" s="12" t="s">
        <v>2</v>
      </c>
      <c r="F20" s="14">
        <v>1</v>
      </c>
      <c r="G20" s="16">
        <v>30000</v>
      </c>
      <c r="H20" s="13">
        <f t="shared" ref="H20:H25" si="0">+F20*G20</f>
        <v>30000</v>
      </c>
    </row>
    <row r="21" spans="1:8" x14ac:dyDescent="0.25">
      <c r="A21" s="73" t="s">
        <v>50</v>
      </c>
      <c r="B21" s="74"/>
      <c r="C21" s="74"/>
      <c r="D21" s="75"/>
      <c r="E21" s="12" t="s">
        <v>2</v>
      </c>
      <c r="F21" s="14">
        <v>2</v>
      </c>
      <c r="G21" s="16">
        <v>28900</v>
      </c>
      <c r="H21" s="13">
        <f t="shared" si="0"/>
        <v>57800</v>
      </c>
    </row>
    <row r="22" spans="1:8" x14ac:dyDescent="0.25">
      <c r="A22" s="73" t="s">
        <v>51</v>
      </c>
      <c r="B22" s="74"/>
      <c r="C22" s="74"/>
      <c r="D22" s="75"/>
      <c r="E22" s="12" t="s">
        <v>2</v>
      </c>
      <c r="F22" s="14">
        <v>1</v>
      </c>
      <c r="G22" s="16">
        <v>24900</v>
      </c>
      <c r="H22" s="13">
        <f t="shared" si="0"/>
        <v>24900</v>
      </c>
    </row>
    <row r="23" spans="1:8" ht="15" customHeight="1" x14ac:dyDescent="0.25">
      <c r="A23" s="73" t="s">
        <v>52</v>
      </c>
      <c r="B23" s="74"/>
      <c r="C23" s="74"/>
      <c r="D23" s="75"/>
      <c r="E23" s="12" t="s">
        <v>2</v>
      </c>
      <c r="F23" s="14">
        <v>3</v>
      </c>
      <c r="G23" s="16">
        <v>24900</v>
      </c>
      <c r="H23" s="13">
        <f t="shared" si="0"/>
        <v>74700</v>
      </c>
    </row>
    <row r="24" spans="1:8" x14ac:dyDescent="0.25">
      <c r="A24" s="73" t="s">
        <v>53</v>
      </c>
      <c r="B24" s="74"/>
      <c r="C24" s="74"/>
      <c r="D24" s="75"/>
      <c r="E24" s="12" t="s">
        <v>2</v>
      </c>
      <c r="F24" s="14">
        <v>4</v>
      </c>
      <c r="G24" s="16">
        <v>7600</v>
      </c>
      <c r="H24" s="13">
        <f t="shared" si="0"/>
        <v>30400</v>
      </c>
    </row>
    <row r="25" spans="1:8" x14ac:dyDescent="0.25">
      <c r="A25" s="73" t="s">
        <v>54</v>
      </c>
      <c r="B25" s="74"/>
      <c r="C25" s="74"/>
      <c r="D25" s="75"/>
      <c r="E25" s="12" t="s">
        <v>2</v>
      </c>
      <c r="F25" s="14">
        <v>2</v>
      </c>
      <c r="G25" s="16">
        <v>3500</v>
      </c>
      <c r="H25" s="13">
        <f t="shared" si="0"/>
        <v>7000</v>
      </c>
    </row>
    <row r="26" spans="1:8" x14ac:dyDescent="0.25">
      <c r="A26" s="61" t="s">
        <v>36</v>
      </c>
      <c r="B26" s="61"/>
      <c r="C26" s="61"/>
      <c r="D26" s="61"/>
      <c r="E26" s="61"/>
      <c r="F26" s="61"/>
      <c r="G26" s="61"/>
      <c r="H26" s="13">
        <f>SUM(H19:H25)</f>
        <v>235940</v>
      </c>
    </row>
    <row r="27" spans="1:8" ht="15" customHeight="1" x14ac:dyDescent="0.25"/>
    <row r="28" spans="1:8" x14ac:dyDescent="0.25">
      <c r="A28" s="62" t="s">
        <v>38</v>
      </c>
      <c r="B28" s="62"/>
      <c r="C28" s="62"/>
      <c r="D28" s="62"/>
      <c r="E28" s="10" t="s">
        <v>6</v>
      </c>
      <c r="F28" s="10" t="s">
        <v>19</v>
      </c>
      <c r="G28" s="10" t="s">
        <v>32</v>
      </c>
      <c r="H28" s="10" t="s">
        <v>8</v>
      </c>
    </row>
    <row r="29" spans="1:8" ht="15" customHeight="1" x14ac:dyDescent="0.25">
      <c r="A29" s="60" t="s">
        <v>39</v>
      </c>
      <c r="B29" s="60"/>
      <c r="C29" s="60"/>
      <c r="D29" s="60"/>
      <c r="E29" s="12" t="s">
        <v>40</v>
      </c>
      <c r="F29" s="14">
        <v>0.1</v>
      </c>
      <c r="G29" s="13">
        <v>125000</v>
      </c>
      <c r="H29" s="13">
        <f>+F29*G29</f>
        <v>12500</v>
      </c>
    </row>
    <row r="30" spans="1:8" x14ac:dyDescent="0.25">
      <c r="A30" s="61" t="s">
        <v>82</v>
      </c>
      <c r="B30" s="61"/>
      <c r="C30" s="61"/>
      <c r="D30" s="61"/>
      <c r="E30" s="61"/>
      <c r="F30" s="61"/>
      <c r="G30" s="61"/>
      <c r="H30" s="13">
        <f>SUM(H29:H29)</f>
        <v>12500</v>
      </c>
    </row>
    <row r="32" spans="1:8" x14ac:dyDescent="0.25">
      <c r="A32" s="62" t="s">
        <v>41</v>
      </c>
      <c r="B32" s="62"/>
      <c r="C32" s="62"/>
      <c r="D32" s="62"/>
      <c r="E32" s="10" t="s">
        <v>6</v>
      </c>
      <c r="F32" s="10" t="s">
        <v>19</v>
      </c>
      <c r="G32" s="10" t="s">
        <v>32</v>
      </c>
      <c r="H32" s="10" t="s">
        <v>8</v>
      </c>
    </row>
    <row r="33" spans="1:8" ht="15" customHeight="1" x14ac:dyDescent="0.25">
      <c r="A33" s="60" t="s">
        <v>81</v>
      </c>
      <c r="B33" s="60"/>
      <c r="C33" s="60"/>
      <c r="D33" s="60"/>
      <c r="E33" s="12" t="s">
        <v>42</v>
      </c>
      <c r="F33" s="14">
        <v>4</v>
      </c>
      <c r="G33" s="13">
        <v>29100</v>
      </c>
      <c r="H33" s="13">
        <f>+F33*G33</f>
        <v>116400</v>
      </c>
    </row>
    <row r="34" spans="1:8" x14ac:dyDescent="0.25">
      <c r="A34" s="61" t="s">
        <v>43</v>
      </c>
      <c r="B34" s="61"/>
      <c r="C34" s="61"/>
      <c r="D34" s="61"/>
      <c r="E34" s="61"/>
      <c r="F34" s="61"/>
      <c r="G34" s="61"/>
      <c r="H34" s="13">
        <f>SUM(H33:H33)</f>
        <v>116400</v>
      </c>
    </row>
    <row r="36" spans="1:8" x14ac:dyDescent="0.25">
      <c r="A36" s="56" t="s">
        <v>5</v>
      </c>
      <c r="B36" s="56"/>
      <c r="C36" s="56"/>
      <c r="D36" s="56"/>
      <c r="E36" s="56"/>
      <c r="F36" s="56"/>
      <c r="G36" s="56"/>
      <c r="H36" s="15">
        <f>+H16+H26+H30+H34</f>
        <v>374340</v>
      </c>
    </row>
  </sheetData>
  <mergeCells count="22">
    <mergeCell ref="A18:D18"/>
    <mergeCell ref="B1:H1"/>
    <mergeCell ref="B2:H2"/>
    <mergeCell ref="A14:D14"/>
    <mergeCell ref="A15:D15"/>
    <mergeCell ref="A16:G16"/>
    <mergeCell ref="A33:D33"/>
    <mergeCell ref="A34:G34"/>
    <mergeCell ref="A36:G36"/>
    <mergeCell ref="A12:H12"/>
    <mergeCell ref="A25:D25"/>
    <mergeCell ref="A26:G26"/>
    <mergeCell ref="A28:D28"/>
    <mergeCell ref="A29:D29"/>
    <mergeCell ref="A30:G30"/>
    <mergeCell ref="A32:D32"/>
    <mergeCell ref="A19:D19"/>
    <mergeCell ref="A20:D20"/>
    <mergeCell ref="A21:D21"/>
    <mergeCell ref="A22:D22"/>
    <mergeCell ref="A23:D23"/>
    <mergeCell ref="A24:D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39</vt:i4>
      </vt:variant>
    </vt:vector>
  </HeadingPairs>
  <TitlesOfParts>
    <vt:vector size="39" baseType="lpstr">
      <vt:lpstr>PRESUPUESTO</vt:lpstr>
      <vt:lpstr>1.1</vt:lpstr>
      <vt:lpstr>1.2</vt:lpstr>
      <vt:lpstr>1.3</vt:lpstr>
      <vt:lpstr>2.1</vt:lpstr>
      <vt:lpstr>2.2</vt:lpstr>
      <vt:lpstr>2.3</vt:lpstr>
      <vt:lpstr>3.1</vt:lpstr>
      <vt:lpstr>3.2</vt:lpstr>
      <vt:lpstr>4.1</vt:lpstr>
      <vt:lpstr>4.2</vt:lpstr>
      <vt:lpstr>5.1</vt:lpstr>
      <vt:lpstr>6.1</vt:lpstr>
      <vt:lpstr>7.1</vt:lpstr>
      <vt:lpstr>8.1</vt:lpstr>
      <vt:lpstr>9.1</vt:lpstr>
      <vt:lpstr>9.2</vt:lpstr>
      <vt:lpstr>10.1</vt:lpstr>
      <vt:lpstr>10.2</vt:lpstr>
      <vt:lpstr>10.3</vt:lpstr>
      <vt:lpstr>11.1</vt:lpstr>
      <vt:lpstr>11.2</vt:lpstr>
      <vt:lpstr>12.1</vt:lpstr>
      <vt:lpstr>12.2</vt:lpstr>
      <vt:lpstr>13.1</vt:lpstr>
      <vt:lpstr>14.1</vt:lpstr>
      <vt:lpstr>15.1</vt:lpstr>
      <vt:lpstr>16.1</vt:lpstr>
      <vt:lpstr>16.2</vt:lpstr>
      <vt:lpstr>17.1</vt:lpstr>
      <vt:lpstr>18.1</vt:lpstr>
      <vt:lpstr>19.1</vt:lpstr>
      <vt:lpstr>20.1</vt:lpstr>
      <vt:lpstr>20.2</vt:lpstr>
      <vt:lpstr>21.1</vt:lpstr>
      <vt:lpstr>21.2</vt:lpstr>
      <vt:lpstr>21.3</vt:lpstr>
      <vt:lpstr>22.1</vt:lpstr>
      <vt:lpstr>23.1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Chow Maya</dc:creator>
  <cp:lastModifiedBy>Joseph Israel Livingston Ellis</cp:lastModifiedBy>
  <cp:lastPrinted>2022-09-30T20:39:04Z</cp:lastPrinted>
  <dcterms:created xsi:type="dcterms:W3CDTF">2022-09-22T15:24:45Z</dcterms:created>
  <dcterms:modified xsi:type="dcterms:W3CDTF">2022-12-13T21:44:19Z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2022-12-13T21:43:58Z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4d22cf38-ab1c-4733-ad35-81c9d1deda6a</vt:lpwstr>
  </property>
  <property fmtid="{D5CDD505-2E9C-101B-9397-08002B2CF9AE}" pid="8" name="MSIP_Label_1299739c-ad3d-4908-806e-4d91151a6e13_ContentBits">
    <vt:lpwstr>0</vt:lpwstr>
  </property>
</Properties>
</file>