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rfernandez\OneDrive - Servicio Nacional de Aprendizaje\Escritorio\ADICIONAL MATERIAL PECUARIO\"/>
    </mc:Choice>
  </mc:AlternateContent>
  <xr:revisionPtr revIDLastSave="0" documentId="8_{86537B6D-52C8-48AC-85C5-3900CD437CF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" i="1" l="1"/>
  <c r="K18" i="1"/>
  <c r="M18" i="1" s="1"/>
  <c r="K17" i="1"/>
  <c r="K16" i="1"/>
  <c r="M16" i="1" s="1"/>
  <c r="N16" i="1" s="1"/>
  <c r="K15" i="1"/>
  <c r="K14" i="1"/>
  <c r="M14" i="1" s="1"/>
  <c r="K13" i="1"/>
  <c r="K12" i="1"/>
  <c r="M12" i="1" s="1"/>
  <c r="K11" i="1"/>
  <c r="K10" i="1"/>
  <c r="M10" i="1" s="1"/>
  <c r="K9" i="1"/>
  <c r="M9" i="1" s="1"/>
  <c r="N9" i="1" s="1"/>
  <c r="K8" i="1"/>
  <c r="K7" i="1"/>
  <c r="K6" i="1"/>
  <c r="K5" i="1"/>
  <c r="M5" i="1" s="1"/>
  <c r="N5" i="1" s="1"/>
  <c r="M4" i="1"/>
  <c r="N4" i="1" s="1"/>
  <c r="N19" i="1" l="1"/>
  <c r="M6" i="1"/>
  <c r="N6" i="1" s="1"/>
  <c r="M8" i="1"/>
  <c r="N8" i="1" s="1"/>
  <c r="M17" i="1"/>
  <c r="N18" i="1"/>
  <c r="M15" i="1"/>
  <c r="N15" i="1" s="1"/>
  <c r="M13" i="1"/>
  <c r="N13" i="1" s="1"/>
  <c r="M11" i="1"/>
  <c r="N11" i="1" s="1"/>
  <c r="N14" i="1"/>
  <c r="N12" i="1"/>
  <c r="N10" i="1"/>
  <c r="M7" i="1"/>
  <c r="N7" i="1" s="1"/>
  <c r="N20" i="1" l="1"/>
  <c r="N21" i="1" s="1"/>
  <c r="N17" i="1"/>
</calcChain>
</file>

<file path=xl/sharedStrings.xml><?xml version="1.0" encoding="utf-8"?>
<sst xmlns="http://schemas.openxmlformats.org/spreadsheetml/2006/main" count="46" uniqueCount="36">
  <si>
    <r>
      <rPr>
        <b/>
        <sz val="14"/>
        <color rgb="FF001F5F"/>
        <rFont val="Times New Roman"/>
        <family val="1"/>
      </rPr>
      <t xml:space="preserve">Distribuciones Big Cleans
</t>
    </r>
    <r>
      <rPr>
        <sz val="11"/>
        <rFont val="Times New Roman"/>
        <family val="1"/>
      </rPr>
      <t>La solución a sus necesidades</t>
    </r>
  </si>
  <si>
    <r>
      <rPr>
        <b/>
        <sz val="8"/>
        <rFont val="Arial"/>
        <family val="2"/>
      </rPr>
      <t>ITEM</t>
    </r>
  </si>
  <si>
    <r>
      <rPr>
        <b/>
        <sz val="8"/>
        <rFont val="Arial"/>
        <family val="2"/>
      </rPr>
      <t>CODIGOS</t>
    </r>
  </si>
  <si>
    <r>
      <rPr>
        <b/>
        <sz val="8"/>
        <rFont val="Arial"/>
        <family val="2"/>
      </rPr>
      <t>DESCRIPCION</t>
    </r>
  </si>
  <si>
    <r>
      <rPr>
        <b/>
        <sz val="8"/>
        <rFont val="Arial"/>
        <family val="2"/>
      </rPr>
      <t>UNIDAD</t>
    </r>
  </si>
  <si>
    <r>
      <rPr>
        <b/>
        <sz val="8"/>
        <rFont val="Arial"/>
        <family val="2"/>
      </rPr>
      <t>CANTIDAD</t>
    </r>
  </si>
  <si>
    <r>
      <rPr>
        <b/>
        <sz val="8"/>
        <rFont val="Arial"/>
        <family val="2"/>
      </rPr>
      <t xml:space="preserve">VALOR
</t>
    </r>
    <r>
      <rPr>
        <b/>
        <sz val="8"/>
        <rFont val="Arial"/>
        <family val="2"/>
      </rPr>
      <t>UNITARIO</t>
    </r>
  </si>
  <si>
    <r>
      <rPr>
        <b/>
        <sz val="8"/>
        <rFont val="Arial"/>
        <family val="2"/>
      </rPr>
      <t>VALOR TOTAL</t>
    </r>
  </si>
  <si>
    <r>
      <rPr>
        <b/>
        <sz val="8"/>
        <rFont val="Arial"/>
        <family val="2"/>
      </rPr>
      <t xml:space="preserve">(%)
</t>
    </r>
    <r>
      <rPr>
        <b/>
        <sz val="8"/>
        <rFont val="Arial"/>
        <family val="2"/>
      </rPr>
      <t>IVA</t>
    </r>
  </si>
  <si>
    <r>
      <rPr>
        <b/>
        <sz val="8"/>
        <rFont val="Arial"/>
        <family val="2"/>
      </rPr>
      <t>VALOR IVA</t>
    </r>
  </si>
  <si>
    <r>
      <rPr>
        <b/>
        <sz val="8"/>
        <rFont val="Arial"/>
        <family val="2"/>
      </rPr>
      <t xml:space="preserve">VALOR  TOTAL  DE
</t>
    </r>
    <r>
      <rPr>
        <b/>
        <sz val="8"/>
        <rFont val="Arial"/>
        <family val="2"/>
      </rPr>
      <t>LA NECESIDAD</t>
    </r>
  </si>
  <si>
    <r>
      <rPr>
        <sz val="8"/>
        <rFont val="Arial MT"/>
        <family val="2"/>
      </rPr>
      <t>UNIDAD</t>
    </r>
  </si>
  <si>
    <r>
      <rPr>
        <sz val="8"/>
        <rFont val="Arial MT"/>
        <family val="2"/>
      </rPr>
      <t>CONCENTRADO INICIACION POLLOS-  Bulto . USO 40 kg.</t>
    </r>
  </si>
  <si>
    <r>
      <rPr>
        <sz val="8"/>
        <rFont val="Arial MT"/>
        <family val="2"/>
      </rPr>
      <t>BULTO</t>
    </r>
  </si>
  <si>
    <r>
      <rPr>
        <sz val="8"/>
        <rFont val="Arial MT"/>
        <family val="2"/>
      </rPr>
      <t>POLLOS-  RAZA ROSS X ROSS GENERO MACHO - CARACTERISTICA ENGORDE</t>
    </r>
  </si>
  <si>
    <r>
      <rPr>
        <sz val="8"/>
        <rFont val="Arial MT"/>
        <family val="2"/>
      </rPr>
      <t xml:space="preserve">CONCENTRADO;CARACTERISTICA=ENGORDE;CLASE=PREMEZCLA DE VITAMINAS Y MINERALES; alimento para
</t>
    </r>
    <r>
      <rPr>
        <sz val="8"/>
        <rFont val="Arial MT"/>
        <family val="2"/>
      </rPr>
      <t>pollo</t>
    </r>
  </si>
  <si>
    <r>
      <rPr>
        <sz val="8"/>
        <rFont val="Arial MT"/>
        <family val="2"/>
      </rPr>
      <t xml:space="preserve">BULTO (ENGORDE PARA
</t>
    </r>
    <r>
      <rPr>
        <sz val="8"/>
        <rFont val="Arial MT"/>
        <family val="2"/>
      </rPr>
      <t>POLLO)</t>
    </r>
  </si>
  <si>
    <r>
      <rPr>
        <sz val="8"/>
        <rFont val="Arial MT"/>
        <family val="2"/>
      </rPr>
      <t>CONCENTRADO DE CERDO LAVANTE - ELEMENTO CONSUMO PRESENTACION BULTO X 40 KL USO PARA CERDOS UNIDAD DE MEDIDA UNIDAD CLASE LEVANTE</t>
    </r>
  </si>
  <si>
    <r>
      <rPr>
        <sz val="8"/>
        <rFont val="Arial MT"/>
        <family val="2"/>
      </rPr>
      <t xml:space="preserve">CONCENTRADO DE CERDO PARA ENGORDE - CONCENTRADO;ELEMENTO=CONSUMO SENA;UNIDAD DE MEDIDA=UNIDAD;CARACTERISTICA=ENGORDE;CLASE=PREMEZCLA DE VITAMINAS Y
</t>
    </r>
    <r>
      <rPr>
        <sz val="8"/>
        <rFont val="Arial MT"/>
        <family val="2"/>
      </rPr>
      <t>MINERALES;PRESENTACION=N.A.;USO=N.A.; alimento para cerdo</t>
    </r>
  </si>
  <si>
    <r>
      <rPr>
        <sz val="8"/>
        <rFont val="Arial MT"/>
        <family val="2"/>
      </rPr>
      <t xml:space="preserve">BULTO
</t>
    </r>
    <r>
      <rPr>
        <sz val="8"/>
        <rFont val="Arial MT"/>
        <family val="2"/>
      </rPr>
      <t>(ENGORDE CERDOS)</t>
    </r>
  </si>
  <si>
    <r>
      <rPr>
        <sz val="8"/>
        <rFont val="Arial MT"/>
        <family val="2"/>
      </rPr>
      <t>BEBEDERO CAPACIDAD 4 LITROS  TIPO GALON COLGANTE MATERIAL PLASTICO</t>
    </r>
  </si>
  <si>
    <r>
      <rPr>
        <sz val="8"/>
        <rFont val="Arial MT"/>
        <family val="2"/>
      </rPr>
      <t>COMEDRO  - TIPO TOLVA MATERIAL PLASTICO CAPACIDAD 14 KL</t>
    </r>
  </si>
  <si>
    <r>
      <rPr>
        <b/>
        <sz val="8"/>
        <rFont val="Arial"/>
        <family val="2"/>
      </rPr>
      <t>SUBTOTAL</t>
    </r>
  </si>
  <si>
    <r>
      <rPr>
        <b/>
        <sz val="8"/>
        <rFont val="Arial"/>
        <family val="2"/>
      </rPr>
      <t>IVA</t>
    </r>
  </si>
  <si>
    <r>
      <rPr>
        <b/>
        <sz val="8"/>
        <rFont val="Arial"/>
        <family val="2"/>
      </rPr>
      <t>TOTAL, DE LA NECESIDAD</t>
    </r>
  </si>
  <si>
    <r>
      <rPr>
        <sz val="11"/>
        <rFont val="Arial MT"/>
        <family val="2"/>
      </rPr>
      <t xml:space="preserve">Nombre o Razón Social del Proponente: </t>
    </r>
    <r>
      <rPr>
        <sz val="10"/>
        <rFont val="Arial MT"/>
        <family val="2"/>
      </rPr>
      <t xml:space="preserve">BIG CLEANS DISTRIBUCIONES S.A.S NIT: 901.151.274-7
</t>
    </r>
    <r>
      <rPr>
        <sz val="10"/>
        <rFont val="Arial MT"/>
        <family val="2"/>
      </rPr>
      <t xml:space="preserve">Nombre del Representante Legal:  ANGIE SARID PATIÑO OPONTE
</t>
    </r>
    <r>
      <rPr>
        <sz val="10"/>
        <rFont val="Arial MT"/>
        <family val="2"/>
      </rPr>
      <t xml:space="preserve">C.C. No. 1.006.118.121 de Barranquilla Dirección: Calle 41 Carrera 44 – 155 Ofi 204 Teléfono: 328-3623 -3004778090
</t>
    </r>
    <r>
      <rPr>
        <sz val="10"/>
        <rFont val="Arial MT"/>
        <family val="2"/>
      </rPr>
      <t xml:space="preserve">Correó electrónico: bigcleanslicitaciones@hotmail.com
</t>
    </r>
    <r>
      <rPr>
        <sz val="10"/>
        <rFont val="Arial MT"/>
        <family val="2"/>
      </rPr>
      <t>FIRMA: :</t>
    </r>
  </si>
  <si>
    <t>COTIZACION ADICION</t>
  </si>
  <si>
    <r>
      <rPr>
        <sz val="8"/>
        <rFont val="Arial MT"/>
        <family val="2"/>
      </rPr>
      <t>MALLA O ANGEO TIPO GALLINERO MATERIAL 16 MTS COLOR NEGRO</t>
    </r>
  </si>
  <si>
    <r>
      <rPr>
        <sz val="8"/>
        <rFont val="Arial MT"/>
        <family val="2"/>
      </rPr>
      <t>MTS</t>
    </r>
  </si>
  <si>
    <r>
      <rPr>
        <sz val="8"/>
        <rFont val="Arial MT"/>
        <family val="2"/>
      </rPr>
      <t>AJI PIMENTON - TIPO ELEMENTO CONSUMO UNIDAD DE MEDIDA GRAMO CLASE AJI PIMENTON</t>
    </r>
  </si>
  <si>
    <r>
      <rPr>
        <sz val="8"/>
        <rFont val="Arial MT"/>
        <family val="2"/>
      </rPr>
      <t>MAIZ VARIEDAD 109 - TIPO ELEMENTO CONSUMO UNIDAD DE MEDIDA GRAMO CLASE MAIZ VARIEDAD 109</t>
    </r>
  </si>
  <si>
    <r>
      <rPr>
        <sz val="8"/>
        <rFont val="Arial MT"/>
        <family val="2"/>
      </rPr>
      <t>TIPO ELEMENTO CONSUMO UNIDAD DE MEDIDA SOBRE CLASE TOMATE MILANO</t>
    </r>
  </si>
  <si>
    <r>
      <rPr>
        <sz val="8"/>
        <rFont val="Arial MT"/>
        <family val="2"/>
      </rPr>
      <t>BERENJENA - TIPO ELEMENTO CONSUMO UNIDAD DE MEDIDA GRAMO CLASE BERENJENA</t>
    </r>
  </si>
  <si>
    <r>
      <rPr>
        <sz val="8"/>
        <rFont val="Arial MT"/>
        <family val="2"/>
      </rPr>
      <t>CILANTRO CASTILLA - TIPO ELEMENTO CONSUMO UNIDAD DE MEDIDA BOLSA CLASE CILANTRO CASTILLA</t>
    </r>
  </si>
  <si>
    <r>
      <rPr>
        <sz val="8"/>
        <rFont val="Arial MT"/>
        <family val="2"/>
      </rPr>
      <t>RABANO - TIPO ELEMENTO CONSUMO UNIDAD DE MEDIDA UNIDAD CLASE RABANO</t>
    </r>
  </si>
  <si>
    <r>
      <rPr>
        <sz val="8"/>
        <rFont val="Arial MT"/>
        <family val="2"/>
      </rPr>
      <t>PAPAYA - TIPO ELEMENTO CONSUMO UNIDAD DE MEDIDA LIBRA CLASE PAPAYA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</si>
</sst>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2">
    <font>
      <sz val="10"/>
      <color rgb="FF000000"/>
      <name val="Times New Roman"/>
      <charset val="204"/>
    </font>
    <font>
      <b/>
      <sz val="8"/>
      <name val="Arial"/>
    </font>
    <font>
      <sz val="8"/>
      <color rgb="FF000000"/>
      <name val="Arial MT"/>
      <family val="2"/>
    </font>
    <font>
      <sz val="8"/>
      <name val="Arial MT"/>
    </font>
    <font>
      <b/>
      <sz val="14"/>
      <color rgb="FF001F5F"/>
      <name val="Times New Roman"/>
      <family val="1"/>
    </font>
    <font>
      <sz val="11"/>
      <name val="Times New Roman"/>
      <family val="1"/>
    </font>
    <font>
      <b/>
      <sz val="11"/>
      <name val="Arial"/>
      <family val="2"/>
    </font>
    <font>
      <b/>
      <sz val="8"/>
      <name val="Arial"/>
      <family val="2"/>
    </font>
    <font>
      <sz val="8"/>
      <name val="Arial MT"/>
      <family val="2"/>
    </font>
    <font>
      <sz val="11"/>
      <name val="Arial MT"/>
      <family val="2"/>
    </font>
    <font>
      <sz val="10"/>
      <name val="Arial MT"/>
      <family val="2"/>
    </font>
    <font>
      <sz val="10"/>
      <color rgb="FF000000"/>
      <name val="Times New Roman"/>
      <charset val="204"/>
    </font>
  </fonts>
  <fills count="7">
    <fill>
      <patternFill patternType="none"/>
    </fill>
    <fill>
      <patternFill patternType="gray125"/>
    </fill>
    <fill>
      <patternFill patternType="solid">
        <fgColor rgb="FFEBEBEB"/>
      </patternFill>
    </fill>
    <fill>
      <patternFill patternType="solid">
        <fgColor rgb="FF17AD92"/>
      </patternFill>
    </fill>
    <fill>
      <patternFill patternType="solid">
        <fgColor rgb="FFF7A13E"/>
      </patternFill>
    </fill>
    <fill>
      <patternFill patternType="solid">
        <fgColor rgb="FF6E7D8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4" fontId="11" fillId="0" borderId="0" applyFont="0" applyFill="0" applyBorder="0" applyAlignment="0" applyProtection="0"/>
  </cellStyleXfs>
  <cellXfs count="80">
    <xf numFmtId="0" fontId="0" fillId="0" borderId="0" xfId="0" applyFill="1" applyBorder="1" applyAlignment="1">
      <alignment horizontal="left" vertical="top"/>
    </xf>
    <xf numFmtId="0" fontId="0" fillId="3" borderId="0" xfId="0" applyFill="1" applyBorder="1" applyAlignment="1">
      <alignment horizontal="left" vertical="top" wrapText="1"/>
    </xf>
    <xf numFmtId="0" fontId="0" fillId="4" borderId="0" xfId="0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 indent="1"/>
    </xf>
    <xf numFmtId="0" fontId="0" fillId="0" borderId="1" xfId="0" applyFill="1" applyBorder="1" applyAlignment="1">
      <alignment horizontal="left" vertical="top" wrapText="1" indent="1"/>
    </xf>
    <xf numFmtId="0" fontId="1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center" vertical="top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wrapText="1"/>
    </xf>
    <xf numFmtId="0" fontId="0" fillId="0" borderId="0" xfId="0" applyFill="1" applyBorder="1" applyAlignment="1">
      <alignment horizontal="left" vertical="top" wrapText="1" indent="13"/>
    </xf>
    <xf numFmtId="1" fontId="2" fillId="6" borderId="1" xfId="0" applyNumberFormat="1" applyFont="1" applyFill="1" applyBorder="1" applyAlignment="1">
      <alignment horizontal="left" vertical="top" indent="2" shrinkToFit="1"/>
    </xf>
    <xf numFmtId="1" fontId="2" fillId="6" borderId="1" xfId="0" applyNumberFormat="1" applyFont="1" applyFill="1" applyBorder="1" applyAlignment="1">
      <alignment horizontal="left" vertical="top" indent="1" shrinkToFit="1"/>
    </xf>
    <xf numFmtId="0" fontId="3" fillId="6" borderId="1" xfId="0" applyFont="1" applyFill="1" applyBorder="1" applyAlignment="1">
      <alignment horizontal="left" vertical="top" wrapText="1"/>
    </xf>
    <xf numFmtId="1" fontId="2" fillId="6" borderId="1" xfId="0" applyNumberFormat="1" applyFont="1" applyFill="1" applyBorder="1" applyAlignment="1">
      <alignment horizontal="center" vertical="top" shrinkToFit="1"/>
    </xf>
    <xf numFmtId="9" fontId="2" fillId="6" borderId="1" xfId="0" applyNumberFormat="1" applyFont="1" applyFill="1" applyBorder="1" applyAlignment="1">
      <alignment horizontal="left" vertical="top" indent="1" shrinkToFit="1"/>
    </xf>
    <xf numFmtId="0" fontId="0" fillId="6" borderId="0" xfId="0" applyFill="1" applyBorder="1" applyAlignment="1">
      <alignment horizontal="left" vertical="top"/>
    </xf>
    <xf numFmtId="0" fontId="3" fillId="6" borderId="1" xfId="0" applyFont="1" applyFill="1" applyBorder="1" applyAlignment="1">
      <alignment horizontal="left" vertical="center" wrapText="1"/>
    </xf>
    <xf numFmtId="1" fontId="2" fillId="6" borderId="1" xfId="0" applyNumberFormat="1" applyFont="1" applyFill="1" applyBorder="1" applyAlignment="1">
      <alignment horizontal="left" vertical="center" indent="2" shrinkToFit="1"/>
    </xf>
    <xf numFmtId="1" fontId="2" fillId="6" borderId="1" xfId="0" applyNumberFormat="1" applyFont="1" applyFill="1" applyBorder="1" applyAlignment="1">
      <alignment horizontal="left" vertical="center" indent="1" shrinkToFit="1"/>
    </xf>
    <xf numFmtId="0" fontId="0" fillId="6" borderId="1" xfId="0" applyFill="1" applyBorder="1" applyAlignment="1">
      <alignment horizontal="left" vertical="top" wrapText="1"/>
    </xf>
    <xf numFmtId="1" fontId="2" fillId="6" borderId="1" xfId="0" applyNumberFormat="1" applyFont="1" applyFill="1" applyBorder="1" applyAlignment="1">
      <alignment horizontal="center" vertical="center" shrinkToFit="1"/>
    </xf>
    <xf numFmtId="9" fontId="2" fillId="6" borderId="1" xfId="0" applyNumberFormat="1" applyFont="1" applyFill="1" applyBorder="1" applyAlignment="1">
      <alignment horizontal="left" vertical="center" indent="1" shrinkToFit="1"/>
    </xf>
    <xf numFmtId="1" fontId="2" fillId="0" borderId="1" xfId="0" applyNumberFormat="1" applyFont="1" applyFill="1" applyBorder="1" applyAlignment="1">
      <alignment horizontal="left" vertical="top" indent="2" shrinkToFit="1"/>
    </xf>
    <xf numFmtId="1" fontId="2" fillId="0" borderId="1" xfId="0" applyNumberFormat="1" applyFont="1" applyFill="1" applyBorder="1" applyAlignment="1">
      <alignment horizontal="left" vertical="top" indent="1" shrinkToFit="1"/>
    </xf>
    <xf numFmtId="0" fontId="3" fillId="0" borderId="1" xfId="0" applyFont="1" applyFill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center" vertical="top" shrinkToFit="1"/>
    </xf>
    <xf numFmtId="9" fontId="2" fillId="0" borderId="1" xfId="0" applyNumberFormat="1" applyFont="1" applyFill="1" applyBorder="1" applyAlignment="1">
      <alignment horizontal="left" vertical="top" indent="1" shrinkToFit="1"/>
    </xf>
    <xf numFmtId="0" fontId="3" fillId="0" borderId="1" xfId="0" applyFont="1" applyFill="1" applyBorder="1" applyAlignment="1">
      <alignment horizontal="left" vertical="top" wrapText="1"/>
    </xf>
    <xf numFmtId="164" fontId="2" fillId="6" borderId="1" xfId="1" applyNumberFormat="1" applyFont="1" applyFill="1" applyBorder="1" applyAlignment="1">
      <alignment horizontal="left" vertical="center" shrinkToFit="1"/>
    </xf>
    <xf numFmtId="164" fontId="2" fillId="6" borderId="1" xfId="1" applyNumberFormat="1" applyFont="1" applyFill="1" applyBorder="1" applyAlignment="1">
      <alignment horizontal="right" vertical="top" indent="2" shrinkToFit="1"/>
    </xf>
    <xf numFmtId="164" fontId="2" fillId="0" borderId="1" xfId="1" applyNumberFormat="1" applyFont="1" applyFill="1" applyBorder="1" applyAlignment="1">
      <alignment horizontal="left" vertical="center" shrinkToFit="1"/>
    </xf>
    <xf numFmtId="164" fontId="2" fillId="0" borderId="1" xfId="1" applyNumberFormat="1" applyFont="1" applyFill="1" applyBorder="1" applyAlignment="1">
      <alignment horizontal="right" vertical="center" indent="2" shrinkToFit="1"/>
    </xf>
    <xf numFmtId="164" fontId="2" fillId="0" borderId="1" xfId="1" applyNumberFormat="1" applyFont="1" applyFill="1" applyBorder="1" applyAlignment="1">
      <alignment horizontal="right" vertical="top" indent="2" shrinkToFit="1"/>
    </xf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top" wrapText="1" indent="2"/>
    </xf>
    <xf numFmtId="0" fontId="1" fillId="0" borderId="4" xfId="0" applyFont="1" applyFill="1" applyBorder="1" applyAlignment="1">
      <alignment horizontal="left" vertical="top" wrapText="1" indent="2"/>
    </xf>
    <xf numFmtId="0" fontId="0" fillId="0" borderId="2" xfId="0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1" fillId="0" borderId="2" xfId="0" applyFont="1" applyFill="1" applyBorder="1" applyAlignment="1">
      <alignment horizontal="left" vertical="top" wrapText="1" indent="3"/>
    </xf>
    <xf numFmtId="0" fontId="1" fillId="0" borderId="4" xfId="0" applyFont="1" applyFill="1" applyBorder="1" applyAlignment="1">
      <alignment horizontal="left" vertical="top" wrapText="1" indent="3"/>
    </xf>
    <xf numFmtId="0" fontId="1" fillId="0" borderId="2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3" fillId="6" borderId="2" xfId="0" applyFont="1" applyFill="1" applyBorder="1" applyAlignment="1">
      <alignment horizontal="center" vertical="top" wrapText="1"/>
    </xf>
    <xf numFmtId="0" fontId="3" fillId="6" borderId="3" xfId="0" applyFont="1" applyFill="1" applyBorder="1" applyAlignment="1">
      <alignment horizontal="center" vertical="top" wrapText="1"/>
    </xf>
    <xf numFmtId="0" fontId="3" fillId="6" borderId="4" xfId="0" applyFont="1" applyFill="1" applyBorder="1" applyAlignment="1">
      <alignment horizontal="center" vertical="top" wrapText="1"/>
    </xf>
    <xf numFmtId="164" fontId="2" fillId="6" borderId="2" xfId="1" applyNumberFormat="1" applyFont="1" applyFill="1" applyBorder="1" applyAlignment="1">
      <alignment horizontal="left" vertical="center" shrinkToFit="1"/>
    </xf>
    <xf numFmtId="164" fontId="2" fillId="6" borderId="4" xfId="1" applyNumberFormat="1" applyFont="1" applyFill="1" applyBorder="1" applyAlignment="1">
      <alignment horizontal="left" vertical="center" shrinkToFit="1"/>
    </xf>
    <xf numFmtId="0" fontId="3" fillId="6" borderId="2" xfId="0" applyFont="1" applyFill="1" applyBorder="1" applyAlignment="1">
      <alignment horizontal="left" vertical="top" wrapText="1" indent="2"/>
    </xf>
    <xf numFmtId="0" fontId="3" fillId="6" borderId="3" xfId="0" applyFont="1" applyFill="1" applyBorder="1" applyAlignment="1">
      <alignment horizontal="left" vertical="top" wrapText="1" indent="2"/>
    </xf>
    <xf numFmtId="0" fontId="3" fillId="6" borderId="4" xfId="0" applyFont="1" applyFill="1" applyBorder="1" applyAlignment="1">
      <alignment horizontal="left" vertical="top" wrapText="1" indent="2"/>
    </xf>
    <xf numFmtId="0" fontId="0" fillId="6" borderId="2" xfId="0" applyFill="1" applyBorder="1" applyAlignment="1">
      <alignment horizontal="left" vertical="top" wrapText="1" indent="1"/>
    </xf>
    <xf numFmtId="0" fontId="0" fillId="6" borderId="3" xfId="0" applyFill="1" applyBorder="1" applyAlignment="1">
      <alignment horizontal="left" vertical="top" wrapText="1" indent="1"/>
    </xf>
    <xf numFmtId="0" fontId="0" fillId="6" borderId="4" xfId="0" applyFill="1" applyBorder="1" applyAlignment="1">
      <alignment horizontal="left" vertical="top" wrapText="1" indent="1"/>
    </xf>
    <xf numFmtId="0" fontId="3" fillId="6" borderId="2" xfId="0" applyFont="1" applyFill="1" applyBorder="1" applyAlignment="1">
      <alignment horizontal="right" vertical="top" wrapText="1" indent="1"/>
    </xf>
    <xf numFmtId="0" fontId="3" fillId="6" borderId="3" xfId="0" applyFont="1" applyFill="1" applyBorder="1" applyAlignment="1">
      <alignment horizontal="right" vertical="top" wrapText="1" indent="1"/>
    </xf>
    <xf numFmtId="0" fontId="3" fillId="6" borderId="4" xfId="0" applyFont="1" applyFill="1" applyBorder="1" applyAlignment="1">
      <alignment horizontal="right" vertical="top" wrapText="1" indent="1"/>
    </xf>
    <xf numFmtId="0" fontId="0" fillId="6" borderId="2" xfId="0" applyFill="1" applyBorder="1" applyAlignment="1">
      <alignment horizontal="center" vertical="top" wrapText="1"/>
    </xf>
    <xf numFmtId="0" fontId="0" fillId="6" borderId="3" xfId="0" applyFill="1" applyBorder="1" applyAlignment="1">
      <alignment horizontal="center" vertical="top" wrapText="1"/>
    </xf>
    <xf numFmtId="0" fontId="0" fillId="6" borderId="4" xfId="0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top" wrapText="1"/>
    </xf>
    <xf numFmtId="0" fontId="0" fillId="5" borderId="0" xfId="0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left" vertical="top" wrapText="1" indent="1"/>
    </xf>
    <xf numFmtId="0" fontId="1" fillId="0" borderId="3" xfId="0" applyFont="1" applyFill="1" applyBorder="1" applyAlignment="1">
      <alignment horizontal="left" vertical="top" wrapText="1" indent="1"/>
    </xf>
    <xf numFmtId="0" fontId="1" fillId="0" borderId="4" xfId="0" applyFont="1" applyFill="1" applyBorder="1" applyAlignment="1">
      <alignment horizontal="left" vertical="top" wrapText="1" indent="1"/>
    </xf>
    <xf numFmtId="0" fontId="0" fillId="0" borderId="2" xfId="0" applyFill="1" applyBorder="1" applyAlignment="1">
      <alignment horizontal="left" vertical="top" wrapText="1" indent="1"/>
    </xf>
    <xf numFmtId="0" fontId="0" fillId="0" borderId="4" xfId="0" applyFill="1" applyBorder="1" applyAlignment="1">
      <alignment horizontal="left" vertical="top" wrapText="1" indent="1"/>
    </xf>
    <xf numFmtId="0" fontId="3" fillId="0" borderId="2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164" fontId="2" fillId="0" borderId="2" xfId="1" applyNumberFormat="1" applyFont="1" applyFill="1" applyBorder="1" applyAlignment="1">
      <alignment horizontal="left" vertical="center" shrinkToFit="1"/>
    </xf>
    <xf numFmtId="164" fontId="2" fillId="0" borderId="4" xfId="1" applyNumberFormat="1" applyFont="1" applyFill="1" applyBorder="1" applyAlignment="1">
      <alignment horizontal="left" vertical="center" shrinkToFit="1"/>
    </xf>
    <xf numFmtId="0" fontId="3" fillId="0" borderId="2" xfId="0" applyFont="1" applyFill="1" applyBorder="1" applyAlignment="1">
      <alignment horizontal="right" vertical="top" wrapText="1" indent="1"/>
    </xf>
    <xf numFmtId="0" fontId="3" fillId="0" borderId="3" xfId="0" applyFont="1" applyFill="1" applyBorder="1" applyAlignment="1">
      <alignment horizontal="right" vertical="top" wrapText="1" indent="1"/>
    </xf>
    <xf numFmtId="0" fontId="3" fillId="0" borderId="4" xfId="0" applyFont="1" applyFill="1" applyBorder="1" applyAlignment="1">
      <alignment horizontal="right" vertical="top" wrapText="1" inden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380</xdr:colOff>
      <xdr:row>0</xdr:row>
      <xdr:rowOff>56680</xdr:rowOff>
    </xdr:from>
    <xdr:ext cx="547154" cy="532853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47154" cy="532853"/>
        </a:xfrm>
        <a:prstGeom prst="rect">
          <a:avLst/>
        </a:prstGeom>
      </xdr:spPr>
    </xdr:pic>
    <xdr:clientData/>
  </xdr:oneCellAnchor>
  <xdr:oneCellAnchor>
    <xdr:from>
      <xdr:col>2</xdr:col>
      <xdr:colOff>463571</xdr:colOff>
      <xdr:row>21</xdr:row>
      <xdr:rowOff>870690</xdr:rowOff>
    </xdr:from>
    <xdr:ext cx="1002643" cy="763953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02643" cy="76395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igcleanslicitaciones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3"/>
  <sheetViews>
    <sheetView tabSelected="1" workbookViewId="0">
      <selection activeCell="H7" sqref="H7"/>
    </sheetView>
  </sheetViews>
  <sheetFormatPr baseColWidth="10" defaultColWidth="9.33203125" defaultRowHeight="12.75"/>
  <cols>
    <col min="1" max="1" width="8" customWidth="1"/>
    <col min="2" max="2" width="11.5" customWidth="1"/>
    <col min="3" max="3" width="84.1640625" customWidth="1"/>
    <col min="4" max="4" width="4.1640625" customWidth="1"/>
    <col min="5" max="5" width="2.1640625" customWidth="1"/>
    <col min="6" max="6" width="2.5" customWidth="1"/>
    <col min="7" max="7" width="2.1640625" customWidth="1"/>
    <col min="8" max="8" width="9.83203125" customWidth="1"/>
    <col min="9" max="9" width="1.33203125" customWidth="1"/>
    <col min="10" max="10" width="11.83203125" customWidth="1"/>
    <col min="11" max="11" width="13.1640625" customWidth="1"/>
    <col min="12" max="12" width="6" customWidth="1"/>
    <col min="13" max="13" width="12.5" customWidth="1"/>
    <col min="14" max="14" width="18" customWidth="1"/>
    <col min="15" max="15" width="2.5" customWidth="1"/>
  </cols>
  <sheetData>
    <row r="1" spans="1:15" ht="51.2" customHeight="1">
      <c r="A1" s="63" t="s">
        <v>0</v>
      </c>
      <c r="B1" s="63"/>
      <c r="C1" s="63"/>
      <c r="D1" s="63"/>
      <c r="E1" s="1"/>
      <c r="F1" s="2"/>
      <c r="G1" s="64"/>
      <c r="H1" s="64"/>
      <c r="I1" s="64"/>
    </row>
    <row r="2" spans="1:15" ht="31.5" customHeight="1">
      <c r="A2" s="65" t="s">
        <v>26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</row>
    <row r="3" spans="1:15" ht="22.5" customHeight="1">
      <c r="A3" s="3" t="s">
        <v>1</v>
      </c>
      <c r="B3" s="4" t="s">
        <v>2</v>
      </c>
      <c r="C3" s="3" t="s">
        <v>3</v>
      </c>
      <c r="D3" s="67" t="s">
        <v>4</v>
      </c>
      <c r="E3" s="68"/>
      <c r="F3" s="68"/>
      <c r="G3" s="69"/>
      <c r="H3" s="3" t="s">
        <v>5</v>
      </c>
      <c r="I3" s="70" t="s">
        <v>6</v>
      </c>
      <c r="J3" s="71"/>
      <c r="K3" s="6" t="s">
        <v>7</v>
      </c>
      <c r="L3" s="5" t="s">
        <v>8</v>
      </c>
      <c r="M3" s="4" t="s">
        <v>9</v>
      </c>
      <c r="N3" s="7" t="s">
        <v>10</v>
      </c>
    </row>
    <row r="4" spans="1:15" s="16" customFormat="1" ht="21" customHeight="1">
      <c r="A4" s="11">
        <v>15</v>
      </c>
      <c r="B4" s="12">
        <v>10121604</v>
      </c>
      <c r="C4" s="13" t="s">
        <v>12</v>
      </c>
      <c r="D4" s="51" t="s">
        <v>13</v>
      </c>
      <c r="E4" s="52"/>
      <c r="F4" s="52"/>
      <c r="G4" s="53"/>
      <c r="H4" s="14">
        <v>40</v>
      </c>
      <c r="I4" s="49">
        <v>207000</v>
      </c>
      <c r="J4" s="50"/>
      <c r="K4" s="29">
        <f>H4*I4</f>
        <v>8280000</v>
      </c>
      <c r="L4" s="15">
        <v>0.05</v>
      </c>
      <c r="M4" s="29">
        <f>K4*5%</f>
        <v>414000</v>
      </c>
      <c r="N4" s="30">
        <f>K4+M4</f>
        <v>8694000</v>
      </c>
    </row>
    <row r="5" spans="1:15" s="16" customFormat="1" ht="21" customHeight="1">
      <c r="A5" s="11">
        <v>16</v>
      </c>
      <c r="B5" s="12">
        <v>10101601</v>
      </c>
      <c r="C5" s="13" t="s">
        <v>14</v>
      </c>
      <c r="D5" s="57" t="s">
        <v>11</v>
      </c>
      <c r="E5" s="58"/>
      <c r="F5" s="58"/>
      <c r="G5" s="59"/>
      <c r="H5" s="14">
        <v>350</v>
      </c>
      <c r="I5" s="49">
        <v>3000</v>
      </c>
      <c r="J5" s="50"/>
      <c r="K5" s="29">
        <f>H5*I5</f>
        <v>1050000</v>
      </c>
      <c r="L5" s="15">
        <v>0</v>
      </c>
      <c r="M5" s="29">
        <f>K5*0%</f>
        <v>0</v>
      </c>
      <c r="N5" s="30">
        <f t="shared" ref="N5:N18" si="0">K5+M5</f>
        <v>1050000</v>
      </c>
    </row>
    <row r="6" spans="1:15" s="16" customFormat="1" ht="37.35" customHeight="1">
      <c r="A6" s="18">
        <v>17</v>
      </c>
      <c r="B6" s="19">
        <v>10121604</v>
      </c>
      <c r="C6" s="20" t="s">
        <v>15</v>
      </c>
      <c r="D6" s="60" t="s">
        <v>16</v>
      </c>
      <c r="E6" s="61"/>
      <c r="F6" s="61"/>
      <c r="G6" s="62"/>
      <c r="H6" s="21">
        <v>50</v>
      </c>
      <c r="I6" s="49">
        <v>176300</v>
      </c>
      <c r="J6" s="50"/>
      <c r="K6" s="29">
        <f>H6*I6</f>
        <v>8815000</v>
      </c>
      <c r="L6" s="22">
        <v>0.05</v>
      </c>
      <c r="M6" s="29">
        <f t="shared" ref="M6:M17" si="1">K6*5%</f>
        <v>440750</v>
      </c>
      <c r="N6" s="30">
        <f t="shared" si="0"/>
        <v>9255750</v>
      </c>
    </row>
    <row r="7" spans="1:15" s="16" customFormat="1" ht="28.5" customHeight="1">
      <c r="A7" s="11">
        <v>21</v>
      </c>
      <c r="B7" s="12">
        <v>10122101</v>
      </c>
      <c r="C7" s="13" t="s">
        <v>17</v>
      </c>
      <c r="D7" s="51" t="s">
        <v>13</v>
      </c>
      <c r="E7" s="52"/>
      <c r="F7" s="52"/>
      <c r="G7" s="53"/>
      <c r="H7" s="14">
        <v>70</v>
      </c>
      <c r="I7" s="49">
        <v>127300</v>
      </c>
      <c r="J7" s="50"/>
      <c r="K7" s="29">
        <f>I7*H7</f>
        <v>8911000</v>
      </c>
      <c r="L7" s="15">
        <v>0.05</v>
      </c>
      <c r="M7" s="29">
        <f t="shared" si="1"/>
        <v>445550</v>
      </c>
      <c r="N7" s="30">
        <f t="shared" si="0"/>
        <v>9356550</v>
      </c>
    </row>
    <row r="8" spans="1:15" s="16" customFormat="1" ht="43.5" customHeight="1">
      <c r="A8" s="18">
        <v>22</v>
      </c>
      <c r="B8" s="19">
        <v>10122101</v>
      </c>
      <c r="C8" s="20" t="s">
        <v>18</v>
      </c>
      <c r="D8" s="54" t="s">
        <v>19</v>
      </c>
      <c r="E8" s="55"/>
      <c r="F8" s="55"/>
      <c r="G8" s="56"/>
      <c r="H8" s="21">
        <v>40</v>
      </c>
      <c r="I8" s="49">
        <v>167200</v>
      </c>
      <c r="J8" s="50"/>
      <c r="K8" s="29">
        <f t="shared" ref="K8:K18" si="2">H8*I8</f>
        <v>6688000</v>
      </c>
      <c r="L8" s="22">
        <v>0.05</v>
      </c>
      <c r="M8" s="29">
        <f t="shared" si="1"/>
        <v>334400</v>
      </c>
      <c r="N8" s="30">
        <f t="shared" si="0"/>
        <v>7022400</v>
      </c>
    </row>
    <row r="9" spans="1:15" ht="21" customHeight="1">
      <c r="A9" s="23">
        <v>32</v>
      </c>
      <c r="B9" s="24">
        <v>50405601</v>
      </c>
      <c r="C9" s="28" t="s">
        <v>29</v>
      </c>
      <c r="D9" s="77" t="s">
        <v>11</v>
      </c>
      <c r="E9" s="78"/>
      <c r="F9" s="78"/>
      <c r="G9" s="79"/>
      <c r="H9" s="26">
        <v>45</v>
      </c>
      <c r="I9" s="75">
        <v>2000</v>
      </c>
      <c r="J9" s="76"/>
      <c r="K9" s="31">
        <f t="shared" si="2"/>
        <v>90000</v>
      </c>
      <c r="L9" s="27">
        <v>0</v>
      </c>
      <c r="M9" s="29">
        <f>K9*0%</f>
        <v>0</v>
      </c>
      <c r="N9" s="30">
        <f t="shared" si="0"/>
        <v>90000</v>
      </c>
    </row>
    <row r="10" spans="1:15" ht="21" customHeight="1">
      <c r="A10" s="23">
        <v>33</v>
      </c>
      <c r="B10" s="24">
        <v>10326043</v>
      </c>
      <c r="C10" s="28" t="s">
        <v>30</v>
      </c>
      <c r="D10" s="77" t="s">
        <v>11</v>
      </c>
      <c r="E10" s="78"/>
      <c r="F10" s="78"/>
      <c r="G10" s="79"/>
      <c r="H10" s="26">
        <v>45</v>
      </c>
      <c r="I10" s="75">
        <v>13000</v>
      </c>
      <c r="J10" s="76"/>
      <c r="K10" s="31">
        <f t="shared" si="2"/>
        <v>585000</v>
      </c>
      <c r="L10" s="27">
        <v>0</v>
      </c>
      <c r="M10" s="29">
        <f t="shared" ref="M10:M15" si="3">K10*0%</f>
        <v>0</v>
      </c>
      <c r="N10" s="30">
        <f t="shared" si="0"/>
        <v>585000</v>
      </c>
    </row>
    <row r="11" spans="1:15" ht="21" customHeight="1">
      <c r="A11" s="23">
        <v>34</v>
      </c>
      <c r="B11" s="24">
        <v>50406519</v>
      </c>
      <c r="C11" s="28" t="s">
        <v>31</v>
      </c>
      <c r="D11" s="72" t="s">
        <v>11</v>
      </c>
      <c r="E11" s="73"/>
      <c r="F11" s="73"/>
      <c r="G11" s="74"/>
      <c r="H11" s="26">
        <v>30</v>
      </c>
      <c r="I11" s="75">
        <v>4200</v>
      </c>
      <c r="J11" s="76"/>
      <c r="K11" s="31">
        <f t="shared" si="2"/>
        <v>126000</v>
      </c>
      <c r="L11" s="27">
        <v>0</v>
      </c>
      <c r="M11" s="29">
        <f t="shared" si="3"/>
        <v>0</v>
      </c>
      <c r="N11" s="30">
        <f t="shared" si="0"/>
        <v>126000</v>
      </c>
    </row>
    <row r="12" spans="1:15" ht="21" customHeight="1">
      <c r="A12" s="23">
        <v>35</v>
      </c>
      <c r="B12" s="24">
        <v>50403514</v>
      </c>
      <c r="C12" s="28" t="s">
        <v>32</v>
      </c>
      <c r="D12" s="72" t="s">
        <v>11</v>
      </c>
      <c r="E12" s="73"/>
      <c r="F12" s="73"/>
      <c r="G12" s="74"/>
      <c r="H12" s="26">
        <v>30</v>
      </c>
      <c r="I12" s="75">
        <v>2000</v>
      </c>
      <c r="J12" s="76"/>
      <c r="K12" s="31">
        <f t="shared" si="2"/>
        <v>60000</v>
      </c>
      <c r="L12" s="27">
        <v>0</v>
      </c>
      <c r="M12" s="29">
        <f t="shared" si="3"/>
        <v>0</v>
      </c>
      <c r="N12" s="30">
        <f t="shared" si="0"/>
        <v>60000</v>
      </c>
    </row>
    <row r="13" spans="1:15" ht="21" customHeight="1">
      <c r="A13" s="23">
        <v>36</v>
      </c>
      <c r="B13" s="24">
        <v>10151805</v>
      </c>
      <c r="C13" s="28" t="s">
        <v>33</v>
      </c>
      <c r="D13" s="72" t="s">
        <v>11</v>
      </c>
      <c r="E13" s="73"/>
      <c r="F13" s="73"/>
      <c r="G13" s="74"/>
      <c r="H13" s="26">
        <v>30</v>
      </c>
      <c r="I13" s="75">
        <v>2000</v>
      </c>
      <c r="J13" s="76"/>
      <c r="K13" s="31">
        <f t="shared" si="2"/>
        <v>60000</v>
      </c>
      <c r="L13" s="27">
        <v>0</v>
      </c>
      <c r="M13" s="29">
        <f t="shared" si="3"/>
        <v>0</v>
      </c>
      <c r="N13" s="30">
        <f t="shared" si="0"/>
        <v>60000</v>
      </c>
    </row>
    <row r="14" spans="1:15" ht="21" customHeight="1">
      <c r="A14" s="23">
        <v>37</v>
      </c>
      <c r="B14" s="24">
        <v>50407033</v>
      </c>
      <c r="C14" s="28" t="s">
        <v>34</v>
      </c>
      <c r="D14" s="72" t="s">
        <v>11</v>
      </c>
      <c r="E14" s="73"/>
      <c r="F14" s="73"/>
      <c r="G14" s="74"/>
      <c r="H14" s="26">
        <v>30</v>
      </c>
      <c r="I14" s="75">
        <v>2000</v>
      </c>
      <c r="J14" s="76"/>
      <c r="K14" s="31">
        <f t="shared" si="2"/>
        <v>60000</v>
      </c>
      <c r="L14" s="27">
        <v>0</v>
      </c>
      <c r="M14" s="29">
        <f t="shared" si="3"/>
        <v>0</v>
      </c>
      <c r="N14" s="30">
        <f t="shared" si="0"/>
        <v>60000</v>
      </c>
    </row>
    <row r="15" spans="1:15" ht="21" customHeight="1">
      <c r="A15" s="23">
        <v>38</v>
      </c>
      <c r="B15" s="24">
        <v>50305102</v>
      </c>
      <c r="C15" s="28" t="s">
        <v>35</v>
      </c>
      <c r="D15" s="72" t="s">
        <v>11</v>
      </c>
      <c r="E15" s="73"/>
      <c r="F15" s="73"/>
      <c r="G15" s="74"/>
      <c r="H15" s="26">
        <v>30</v>
      </c>
      <c r="I15" s="75">
        <v>2000</v>
      </c>
      <c r="J15" s="76"/>
      <c r="K15" s="31">
        <f t="shared" si="2"/>
        <v>60000</v>
      </c>
      <c r="L15" s="27">
        <v>0</v>
      </c>
      <c r="M15" s="29">
        <f t="shared" si="3"/>
        <v>0</v>
      </c>
      <c r="N15" s="30">
        <f t="shared" si="0"/>
        <v>60000</v>
      </c>
    </row>
    <row r="16" spans="1:15" s="16" customFormat="1" ht="21" customHeight="1">
      <c r="A16" s="11">
        <v>54</v>
      </c>
      <c r="B16" s="12">
        <v>21101907</v>
      </c>
      <c r="C16" s="17" t="s">
        <v>20</v>
      </c>
      <c r="D16" s="46" t="s">
        <v>11</v>
      </c>
      <c r="E16" s="47"/>
      <c r="F16" s="47"/>
      <c r="G16" s="48"/>
      <c r="H16" s="14">
        <v>10</v>
      </c>
      <c r="I16" s="49">
        <v>67400</v>
      </c>
      <c r="J16" s="50"/>
      <c r="K16" s="29">
        <f t="shared" si="2"/>
        <v>674000</v>
      </c>
      <c r="L16" s="15">
        <v>0.05</v>
      </c>
      <c r="M16" s="29">
        <f t="shared" si="1"/>
        <v>33700</v>
      </c>
      <c r="N16" s="30">
        <f t="shared" si="0"/>
        <v>707700</v>
      </c>
    </row>
    <row r="17" spans="1:15" s="16" customFormat="1" ht="26.25" customHeight="1">
      <c r="A17" s="11">
        <v>55</v>
      </c>
      <c r="B17" s="12">
        <v>23152904</v>
      </c>
      <c r="C17" s="17" t="s">
        <v>21</v>
      </c>
      <c r="D17" s="46" t="s">
        <v>11</v>
      </c>
      <c r="E17" s="47"/>
      <c r="F17" s="47"/>
      <c r="G17" s="48"/>
      <c r="H17" s="14">
        <v>10</v>
      </c>
      <c r="I17" s="49">
        <v>55600</v>
      </c>
      <c r="J17" s="50"/>
      <c r="K17" s="29">
        <f t="shared" si="2"/>
        <v>556000</v>
      </c>
      <c r="L17" s="15">
        <v>0.05</v>
      </c>
      <c r="M17" s="29">
        <f t="shared" si="1"/>
        <v>27800</v>
      </c>
      <c r="N17" s="30">
        <f t="shared" si="0"/>
        <v>583800</v>
      </c>
    </row>
    <row r="18" spans="1:15" ht="21" customHeight="1">
      <c r="A18" s="23">
        <v>57</v>
      </c>
      <c r="B18" s="24">
        <v>11162111</v>
      </c>
      <c r="C18" s="25" t="s">
        <v>27</v>
      </c>
      <c r="D18" s="72" t="s">
        <v>28</v>
      </c>
      <c r="E18" s="73"/>
      <c r="F18" s="73"/>
      <c r="G18" s="74"/>
      <c r="H18" s="26">
        <v>30</v>
      </c>
      <c r="I18" s="75">
        <v>38300</v>
      </c>
      <c r="J18" s="76"/>
      <c r="K18" s="31">
        <f t="shared" si="2"/>
        <v>1149000</v>
      </c>
      <c r="L18" s="27">
        <v>0.19</v>
      </c>
      <c r="M18" s="29">
        <f>K18*19%</f>
        <v>218310</v>
      </c>
      <c r="N18" s="30">
        <f t="shared" si="0"/>
        <v>1367310</v>
      </c>
    </row>
    <row r="19" spans="1:15" ht="11.85" customHeight="1">
      <c r="A19" s="9"/>
      <c r="B19" s="9"/>
      <c r="C19" s="9"/>
      <c r="D19" s="39"/>
      <c r="E19" s="40"/>
      <c r="F19" s="40"/>
      <c r="G19" s="41"/>
      <c r="H19" s="9"/>
      <c r="I19" s="39"/>
      <c r="J19" s="41"/>
      <c r="K19" s="9"/>
      <c r="L19" s="42" t="s">
        <v>22</v>
      </c>
      <c r="M19" s="43"/>
      <c r="N19" s="33">
        <f>K4+K5+K6+K7+K8+K9+K10+K11+K12+K13+K14+K15+K16+K17+K18</f>
        <v>37164000</v>
      </c>
    </row>
    <row r="20" spans="1:15" ht="11.25" customHeight="1">
      <c r="A20" s="9"/>
      <c r="B20" s="9"/>
      <c r="C20" s="9"/>
      <c r="D20" s="39"/>
      <c r="E20" s="40"/>
      <c r="F20" s="40"/>
      <c r="G20" s="41"/>
      <c r="H20" s="9"/>
      <c r="I20" s="39"/>
      <c r="J20" s="41"/>
      <c r="K20" s="9"/>
      <c r="L20" s="44" t="s">
        <v>23</v>
      </c>
      <c r="M20" s="45"/>
      <c r="N20" s="33">
        <f>M18+M17+M16+M8+M7+M6+M4</f>
        <v>1914510</v>
      </c>
    </row>
    <row r="21" spans="1:15" ht="24.75" customHeight="1">
      <c r="A21" s="9"/>
      <c r="B21" s="8"/>
      <c r="C21" s="8"/>
      <c r="D21" s="34"/>
      <c r="E21" s="35"/>
      <c r="F21" s="35"/>
      <c r="G21" s="36"/>
      <c r="H21" s="8"/>
      <c r="I21" s="34"/>
      <c r="J21" s="36"/>
      <c r="K21" s="8"/>
      <c r="L21" s="37" t="s">
        <v>24</v>
      </c>
      <c r="M21" s="38"/>
      <c r="N21" s="32">
        <f>N19+N20</f>
        <v>39078510</v>
      </c>
    </row>
    <row r="22" spans="1:15" ht="107.1" customHeight="1">
      <c r="A22" s="8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ht="409.5">
      <c r="A23" s="10" t="s">
        <v>25</v>
      </c>
    </row>
  </sheetData>
  <mergeCells count="44">
    <mergeCell ref="D18:G18"/>
    <mergeCell ref="I18:J18"/>
    <mergeCell ref="D9:G9"/>
    <mergeCell ref="I9:J9"/>
    <mergeCell ref="D10:G10"/>
    <mergeCell ref="I10:J10"/>
    <mergeCell ref="D11:G11"/>
    <mergeCell ref="I11:J11"/>
    <mergeCell ref="D12:G12"/>
    <mergeCell ref="I12:J12"/>
    <mergeCell ref="D13:G13"/>
    <mergeCell ref="I13:J13"/>
    <mergeCell ref="D14:G14"/>
    <mergeCell ref="I14:J14"/>
    <mergeCell ref="D15:G15"/>
    <mergeCell ref="I15:J15"/>
    <mergeCell ref="A1:D1"/>
    <mergeCell ref="G1:I1"/>
    <mergeCell ref="A2:O2"/>
    <mergeCell ref="D3:G3"/>
    <mergeCell ref="I3:J3"/>
    <mergeCell ref="D4:G4"/>
    <mergeCell ref="I4:J4"/>
    <mergeCell ref="D5:G5"/>
    <mergeCell ref="I5:J5"/>
    <mergeCell ref="D6:G6"/>
    <mergeCell ref="I6:J6"/>
    <mergeCell ref="D16:G16"/>
    <mergeCell ref="I16:J16"/>
    <mergeCell ref="D17:G17"/>
    <mergeCell ref="I17:J17"/>
    <mergeCell ref="D7:G7"/>
    <mergeCell ref="I7:J7"/>
    <mergeCell ref="D8:G8"/>
    <mergeCell ref="I8:J8"/>
    <mergeCell ref="D21:G21"/>
    <mergeCell ref="I21:J21"/>
    <mergeCell ref="L21:M21"/>
    <mergeCell ref="D19:G19"/>
    <mergeCell ref="I19:J19"/>
    <mergeCell ref="L19:M19"/>
    <mergeCell ref="D20:G20"/>
    <mergeCell ref="I20:J20"/>
    <mergeCell ref="L20:M20"/>
  </mergeCells>
  <hyperlinks>
    <hyperlink ref="A23" r:id="rId1" display="mailto:bigcleanslicitaciones@hotmail.com" xr:uid="{00000000-0004-0000-0000-000000000000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Ramiro Rafael Fernandez Carrillo</cp:lastModifiedBy>
  <cp:lastPrinted>2022-12-12T19:41:19Z</cp:lastPrinted>
  <dcterms:created xsi:type="dcterms:W3CDTF">2022-12-02T16:00:02Z</dcterms:created>
  <dcterms:modified xsi:type="dcterms:W3CDTF">2022-12-12T19:42:23Z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2022-12-09T14:07:03Z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685ee012-8c1f-46cf-929f-58d373da9f76</vt:lpwstr>
  </property>
  <property fmtid="{D5CDD505-2E9C-101B-9397-08002B2CF9AE}" pid="8" name="MSIP_Label_1299739c-ad3d-4908-806e-4d91151a6e13_ContentBits">
    <vt:lpwstr>0</vt:lpwstr>
  </property>
</Properties>
</file>