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anacarolinaalonsoramirez/Documents/ATENEA/JÓVENES A LA U/"/>
    </mc:Choice>
  </mc:AlternateContent>
  <xr:revisionPtr revIDLastSave="0" documentId="8_{3D07D9F4-18CD-0343-B9CB-96FD56075449}" xr6:coauthVersionLast="47" xr6:coauthVersionMax="47" xr10:uidLastSave="{00000000-0000-0000-0000-000000000000}"/>
  <bookViews>
    <workbookView xWindow="0" yWindow="460" windowWidth="27320" windowHeight="136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i21RdCkAOqKFETwP5CAxuy7ZDRrw=="/>
    </ext>
  </extLst>
</workbook>
</file>

<file path=xl/calcChain.xml><?xml version="1.0" encoding="utf-8"?>
<calcChain xmlns="http://schemas.openxmlformats.org/spreadsheetml/2006/main">
  <c r="J13" i="1" l="1"/>
  <c r="L13" i="1"/>
  <c r="M13" i="1"/>
  <c r="N13" i="1"/>
  <c r="P13" i="1"/>
  <c r="U13" i="1"/>
  <c r="W13" i="1"/>
  <c r="X13" i="1"/>
  <c r="Y13" i="1" s="1"/>
  <c r="X12" i="1"/>
  <c r="Z12" i="1" s="1"/>
  <c r="AA12" i="1" s="1"/>
  <c r="W12" i="1"/>
  <c r="U12" i="1"/>
  <c r="P12" i="1"/>
  <c r="M12" i="1"/>
  <c r="N12" i="1" s="1"/>
  <c r="L12" i="1"/>
  <c r="J12" i="1"/>
  <c r="B12" i="1"/>
  <c r="X11" i="1"/>
  <c r="Z11" i="1" s="1"/>
  <c r="AA11" i="1" s="1"/>
  <c r="W11" i="1"/>
  <c r="U11" i="1"/>
  <c r="M11" i="1"/>
  <c r="O11" i="1" s="1"/>
  <c r="P11" i="1" s="1"/>
  <c r="L11" i="1"/>
  <c r="J11" i="1"/>
  <c r="B11" i="1"/>
  <c r="X10" i="1"/>
  <c r="Z10" i="1" s="1"/>
  <c r="AA10" i="1" s="1"/>
  <c r="W10" i="1"/>
  <c r="U10" i="1"/>
  <c r="M10" i="1"/>
  <c r="O10" i="1" s="1"/>
  <c r="P10" i="1" s="1"/>
  <c r="L10" i="1"/>
  <c r="J10" i="1"/>
  <c r="B10" i="1"/>
  <c r="X9" i="1"/>
  <c r="Z9" i="1" s="1"/>
  <c r="AA9" i="1" s="1"/>
  <c r="W9" i="1"/>
  <c r="U9" i="1"/>
  <c r="M9" i="1"/>
  <c r="O9" i="1" s="1"/>
  <c r="P9" i="1" s="1"/>
  <c r="L9" i="1"/>
  <c r="J9" i="1"/>
  <c r="B9" i="1"/>
  <c r="X8" i="1"/>
  <c r="Z8" i="1" s="1"/>
  <c r="AA8" i="1" s="1"/>
  <c r="W8" i="1"/>
  <c r="U8" i="1"/>
  <c r="M8" i="1"/>
  <c r="O8" i="1" s="1"/>
  <c r="P8" i="1" s="1"/>
  <c r="Q8" i="1" s="1"/>
  <c r="L8" i="1"/>
  <c r="J8" i="1"/>
  <c r="B8" i="1"/>
  <c r="Z13" i="1" l="1"/>
  <c r="AA13" i="1" s="1"/>
  <c r="N9" i="1"/>
  <c r="Y11" i="1"/>
  <c r="N11" i="1"/>
  <c r="Y10" i="1"/>
  <c r="Y8" i="1"/>
  <c r="N10" i="1"/>
  <c r="N8" i="1"/>
  <c r="Y9" i="1"/>
  <c r="Y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5" authorId="0" shapeId="0" xr:uid="{00000000-0006-0000-0000-000006000000}">
      <text>
        <r>
          <rPr>
            <sz val="10"/>
            <color rgb="FF000000"/>
            <rFont val="Arial"/>
            <family val="2"/>
            <scheme val="minor"/>
          </rPr>
          <t>======
ID#AAAAjvKevYQ
tc={79E2E3D3-A7F8-43B0-80D6-0B3EF5CF4658}    (2022-11-15 23:17:28)
[Threaded comment]
Your version of Excel allows you to read this threaded comment; however, any edits to it will get removed if the file is opened in a newer version of Excel. Learn more: https://go.microsoft.com/fwlink/?linkid=870924
Comment:
    RIESGOS QUE SE CONSIDERAN TENER EN CUENTA Y NO SE ENCUENTRAN EN LA MATRIZ
1. Inconsistencias o Demoras en el proceso de desembolso de los créditos como consecuencia de los tramites internos de los FDL o SED -Consecuencia: Aumento en el riesgo de deserción / no se satisface la necesidad del convenio 
2. Demora en la presentación de estados de cuenta . - Consecuencia: Desconocimiento de la información real y actualizada de los movimientos y saldos de los FDL 
3. Los beneficiaros no cumplan con el Servicio Cívico o las obligaciones correspondientes de su rol - Consecuencia: No se continua con el convenio - tomas medidas legales ??? acá hay un vacío. 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jYNRizOmOm8qnVfQSs7M1k55yDQ=="/>
    </ext>
  </extLst>
</comments>
</file>

<file path=xl/sharedStrings.xml><?xml version="1.0" encoding="utf-8"?>
<sst xmlns="http://schemas.openxmlformats.org/spreadsheetml/2006/main" count="148" uniqueCount="102">
  <si>
    <t>AGENCIA DISTRITAL PARA LA EDUCACIÓN SUPERIOR, LA CIENCIA Y LA TECNOLOGÍA - ATENEA</t>
  </si>
  <si>
    <t>ESTIMACIÓN, TIPIFICACIÓN Y ASIGNACIÓN DE RIESGOS PREVISIBLES QUE PUEDEN AFECTAR EL EQUILIBRIO ECONÓMICO DEL CONVENIO DERIVADO</t>
  </si>
  <si>
    <t>N°</t>
  </si>
  <si>
    <t>CLASE</t>
  </si>
  <si>
    <t>FUENTE</t>
  </si>
  <si>
    <t>ETAPA</t>
  </si>
  <si>
    <t>TIPO</t>
  </si>
  <si>
    <t>DESCRIPCIÓN</t>
  </si>
  <si>
    <t>CONSECUENCIA  DE LA OCURRENCIA DEL EVENTO</t>
  </si>
  <si>
    <t>PROBABILIDAD*</t>
  </si>
  <si>
    <t>IMPACTO**</t>
  </si>
  <si>
    <t>VALORACIÓN DEL RIESGO</t>
  </si>
  <si>
    <t>CATEGORÍA</t>
  </si>
  <si>
    <t>ASIGNACIÓN DEL RIESGO ANÁLISIS DEL RIESGO</t>
  </si>
  <si>
    <t>TRATAMIENTO/ CONTROLES A SER IMPLEMENTADOS</t>
  </si>
  <si>
    <t>IMPACTO DESPUES DEL TRATAMIENTO</t>
  </si>
  <si>
    <t>¿AFECTA LA EJECUCIÓN DEL CONVENIO?</t>
  </si>
  <si>
    <t>PERSONA RESPONSABLE POR IMPLEMENTAR EL TRATAMIENTO</t>
  </si>
  <si>
    <t xml:space="preserve">FECHA ESTIMADA EN QUE SE INICIA EL TRATAMIENTO </t>
  </si>
  <si>
    <t>FECHA ESTIMADA EN QUE SE COMPLETA EL TRATAMIENTO</t>
  </si>
  <si>
    <t>MONITOREO Y REVISIÓN</t>
  </si>
  <si>
    <t>¿Qué puede ocurrir?</t>
  </si>
  <si>
    <t>¿Cómo puede ocurrir?</t>
  </si>
  <si>
    <t>Lo que podría ocasionar…</t>
  </si>
  <si>
    <t>Probabilidad</t>
  </si>
  <si>
    <t>Impacto</t>
  </si>
  <si>
    <t>Suma probabilidad + Impacto</t>
  </si>
  <si>
    <t>Valoración</t>
  </si>
  <si>
    <t>Valoración del riesgo</t>
  </si>
  <si>
    <t>Categoría</t>
  </si>
  <si>
    <t>Manejo del riesgo</t>
  </si>
  <si>
    <t>Asignación del riesgo</t>
  </si>
  <si>
    <t>Acciones para reducir la probabilidad, la consecuencia y el impacto del riesgo</t>
  </si>
  <si>
    <t>SI O NO</t>
  </si>
  <si>
    <t>¿Cómo se realiza el monitoreo?</t>
  </si>
  <si>
    <t>Periodicidad ¿Cuándo?</t>
  </si>
  <si>
    <t>Probabilidad + impacto</t>
  </si>
  <si>
    <t>Interno</t>
  </si>
  <si>
    <t>Precontractual</t>
  </si>
  <si>
    <t>Atenea</t>
  </si>
  <si>
    <t>SI</t>
  </si>
  <si>
    <t>Desde la recepción de observaciones a los documentos que soportan el Convenio Derivado</t>
  </si>
  <si>
    <t>Al momento en que se suscriba el Convenio Derivado</t>
  </si>
  <si>
    <t>1 En mesas de trabajo con la IES
2 A través de la supervisión del Convenio Marco</t>
  </si>
  <si>
    <t>mensual</t>
  </si>
  <si>
    <t xml:space="preserve">Ejecución </t>
  </si>
  <si>
    <t>3 Riesgos operacionales</t>
  </si>
  <si>
    <t>Atenea/IES</t>
  </si>
  <si>
    <t>Desde la suscripción del acta de inicio</t>
  </si>
  <si>
    <t>Hasta la finalización del convenio</t>
  </si>
  <si>
    <t>Interno/Externo</t>
  </si>
  <si>
    <t>Que a través de un proceso administrativo sancionatorio por parte del MEN se afecte uno o varios programas académicos de una IES participante del Programa Jóvenes a la U</t>
  </si>
  <si>
    <t>Incumpllimiento de las metas propuestas por la IES objeto de afectación</t>
  </si>
  <si>
    <t>Reducir la probabilidad la consecuencia y el impacto</t>
  </si>
  <si>
    <t>IES</t>
  </si>
  <si>
    <t xml:space="preserve">
En sesiones del Comité Técnico del Convenio Derivado </t>
  </si>
  <si>
    <t>semestral</t>
  </si>
  <si>
    <t>Algunos elegibles no cumplen con la totalidad de los requisitos para legalizar el proceso de matrícula, o algunos beneficiarios desisten del beneficio asignado</t>
  </si>
  <si>
    <t xml:space="preserve">Incumplimiento de las metas propuestas en el Convenio Derivado
</t>
  </si>
  <si>
    <t>1 Establecer mecanismos de divulgación del Programa Jóvenes a la U y de los requisitos para formalizar el beneficio
2 Establecer mecanismos de verificación del cumplimiento de requisitos para formalizar el beneficio</t>
  </si>
  <si>
    <t>1 En espacios de divulgación del Programa (presenciales y virtuales)
2  Mediante el ejercicio de la supervisión</t>
  </si>
  <si>
    <t>trimestral</t>
  </si>
  <si>
    <t>Algunos beneficiarios deciden voluntariamente no continuar con su proceso de formaciòn</t>
  </si>
  <si>
    <t>Implementar las estrategias de permanencia contempladas en los planes de seguimiento y bienestar de cada IES</t>
  </si>
  <si>
    <t xml:space="preserve">1 En mesas de trabajo con la IES y en los informes de actividades
2 Mediante el ejercicio de la supervisión </t>
  </si>
  <si>
    <t>2 Riesgos sociales o políticos</t>
  </si>
  <si>
    <t>Cada vez que se requiera</t>
  </si>
  <si>
    <t>Que se presenten alteraciones de orden público que afecten el cronograma de ejecución del Programa Jóvenes a la U</t>
  </si>
  <si>
    <t>Imposibilidad de cumplir en los tiempos establecidos el semestre académico, generando una mayor permanencia del personal administrativo y docente</t>
  </si>
  <si>
    <t>Retrasos en el cumplimiento de las actividades académicas</t>
  </si>
  <si>
    <t>Establecer estrategias e implementar acciones para mitigar el impacto de los retrasos ocasionados en los procesos de formación</t>
  </si>
  <si>
    <t>Desde la ocurrencia del hecho</t>
  </si>
  <si>
    <t>Hasta la culminación del período académico afectado</t>
  </si>
  <si>
    <t>1 En mesas de trabajo con la IES
2 En sesiones extraordinarias del Comité Técnico del Convenio Derivado</t>
  </si>
  <si>
    <t xml:space="preserve"> </t>
  </si>
  <si>
    <t xml:space="preserve">*Probabilidad
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</si>
  <si>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</si>
  <si>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</si>
  <si>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</si>
  <si>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</si>
  <si>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</si>
  <si>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**Impacto</t>
  </si>
  <si>
    <t>Insignificante</t>
  </si>
  <si>
    <t>Menor</t>
  </si>
  <si>
    <t>Moderado</t>
  </si>
  <si>
    <t>Mayor</t>
  </si>
  <si>
    <t>Catastrófico</t>
  </si>
  <si>
    <t>No suscripción del Convenio</t>
  </si>
  <si>
    <t>Inconformidad o no acuerdo entre las partes</t>
  </si>
  <si>
    <t>no cumplir con el numero de beneficiarios y por ende, la meta del proyecto</t>
  </si>
  <si>
    <t>Socialización de las condiciones del futuro convenio derivado a las IES, para negociar el contenido del convenio, validando que las condiciones pactadas se ajusten a la propuesta presentada.</t>
  </si>
  <si>
    <t>Intervención por parte del Ministerio de Educación a la IES durante la ejecución del Convenio Derivado</t>
  </si>
  <si>
    <t>La Agencia hará seguimiento constante a través de la supervisión, para conocer de manera oportuna el acaecimiento de este riesgo y así, tomar las medidas necesarias para mitigar las afectaciones que se vayan a a generar a los beneficiarios del convenio y la Entidad.</t>
  </si>
  <si>
    <t>No matriculación de todos los beneficiarios a los programas académicos previstos en el Convenio Derivado</t>
  </si>
  <si>
    <t>Deserción por parte de algunos benficiarios en desarrollo del Convenio Derivado</t>
  </si>
  <si>
    <t>2 En mesas de trabajo con la IES
2 En sesiones extraordinarias del Comité Técnico del Convenio Derivado</t>
  </si>
  <si>
    <t>General</t>
  </si>
  <si>
    <t>1 Riesgos económicos</t>
  </si>
  <si>
    <t>Aumento de inflación no previsto o superior a lo esperado.</t>
  </si>
  <si>
    <t>Aumento por encima de lo esperado en las matriculas.</t>
  </si>
  <si>
    <t>A pesar de que se proyecta una variación en el IPC por año, que afecta el valor de la matricula, este puede ser mayor a las proyecciones del programa.</t>
  </si>
  <si>
    <t>Reconocimiento del aumento o incremento por las partes del convenio según su participación y/o aporte.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</si>
</sst>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i/>
      <sz val="13"/>
      <color rgb="FFFFFFFF"/>
      <name val="Arial"/>
      <family val="2"/>
    </font>
    <font>
      <b/>
      <i/>
      <sz val="15"/>
      <color theme="1"/>
      <name val="Arial"/>
      <family val="2"/>
    </font>
    <font>
      <i/>
      <sz val="13"/>
      <color theme="1"/>
      <name val="Arial"/>
      <family val="2"/>
    </font>
    <font>
      <sz val="10"/>
      <name val="Arial"/>
      <family val="2"/>
    </font>
    <font>
      <sz val="13"/>
      <color theme="1"/>
      <name val="Arial"/>
      <family val="2"/>
    </font>
    <font>
      <sz val="13"/>
      <color rgb="FF000000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47FF"/>
        <bgColor rgb="FF0047FF"/>
      </patternFill>
    </fill>
    <fill>
      <patternFill patternType="solid">
        <fgColor rgb="FFE2EFDA"/>
        <bgColor rgb="FFE2EFDA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/>
    <xf numFmtId="0" fontId="3" fillId="4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6" fillId="0" borderId="0" xfId="0" applyFont="1"/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/>
    </xf>
    <xf numFmtId="0" fontId="5" fillId="0" borderId="4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4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3" fillId="4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10" xfId="0" applyFont="1" applyBorder="1"/>
    <xf numFmtId="0" fontId="4" fillId="0" borderId="11" xfId="0" applyFont="1" applyBorder="1"/>
    <xf numFmtId="49" fontId="3" fillId="4" borderId="1" xfId="0" applyNumberFormat="1" applyFont="1" applyFill="1" applyBorder="1" applyAlignment="1">
      <alignment horizontal="center" vertical="center" wrapText="1"/>
    </xf>
    <xf numFmtId="0" fontId="4" fillId="0" borderId="9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997"/>
  <sheetViews>
    <sheetView tabSelected="1" workbookViewId="0">
      <selection activeCell="A13" sqref="A13"/>
    </sheetView>
  </sheetViews>
  <sheetFormatPr baseColWidth="10" defaultColWidth="12.6640625" defaultRowHeight="15" customHeight="1" x14ac:dyDescent="0.15"/>
  <cols>
    <col min="1" max="1" width="11.33203125" customWidth="1"/>
    <col min="2" max="2" width="14.1640625" customWidth="1"/>
    <col min="3" max="3" width="19.33203125" customWidth="1"/>
    <col min="4" max="4" width="18.33203125" customWidth="1"/>
    <col min="5" max="5" width="23.1640625" customWidth="1"/>
    <col min="6" max="6" width="35.6640625" customWidth="1"/>
    <col min="7" max="7" width="25.33203125" customWidth="1"/>
    <col min="8" max="8" width="29" customWidth="1"/>
    <col min="9" max="9" width="9.6640625" customWidth="1"/>
    <col min="10" max="10" width="17.33203125" customWidth="1"/>
    <col min="11" max="11" width="13.1640625" customWidth="1"/>
    <col min="12" max="12" width="16" customWidth="1"/>
    <col min="13" max="13" width="11.83203125" customWidth="1"/>
    <col min="14" max="14" width="14.33203125" customWidth="1"/>
    <col min="15" max="15" width="8.1640625" customWidth="1"/>
    <col min="16" max="16" width="11.33203125" customWidth="1"/>
    <col min="17" max="17" width="22.1640625" customWidth="1"/>
    <col min="18" max="18" width="17.33203125" customWidth="1"/>
    <col min="19" max="19" width="53.6640625" customWidth="1"/>
    <col min="20" max="20" width="7.83203125" customWidth="1"/>
    <col min="21" max="21" width="14.6640625" customWidth="1"/>
    <col min="22" max="22" width="8.33203125" customWidth="1"/>
    <col min="23" max="25" width="11.33203125" customWidth="1"/>
    <col min="26" max="26" width="7.83203125" customWidth="1"/>
    <col min="27" max="27" width="11.33203125" customWidth="1"/>
    <col min="28" max="28" width="10.6640625" customWidth="1"/>
    <col min="29" max="29" width="15.33203125" customWidth="1"/>
    <col min="30" max="30" width="17.33203125" customWidth="1"/>
    <col min="31" max="31" width="17.6640625" customWidth="1"/>
    <col min="32" max="33" width="15.33203125" customWidth="1"/>
    <col min="34" max="53" width="11.33203125" customWidth="1"/>
  </cols>
  <sheetData>
    <row r="1" spans="1:53" ht="12.7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3" ht="12.75" customHeight="1" x14ac:dyDescent="0.2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53" ht="12.75" customHeight="1" x14ac:dyDescent="0.2">
      <c r="A3" s="2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53" ht="12.7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53" ht="12.75" customHeight="1" x14ac:dyDescent="0.15">
      <c r="A5" s="29" t="s">
        <v>2</v>
      </c>
      <c r="B5" s="29" t="s">
        <v>3</v>
      </c>
      <c r="C5" s="29" t="s">
        <v>4</v>
      </c>
      <c r="D5" s="29" t="s">
        <v>5</v>
      </c>
      <c r="E5" s="29" t="s">
        <v>6</v>
      </c>
      <c r="F5" s="33" t="s">
        <v>7</v>
      </c>
      <c r="G5" s="19"/>
      <c r="H5" s="3" t="s">
        <v>8</v>
      </c>
      <c r="I5" s="26" t="s">
        <v>9</v>
      </c>
      <c r="J5" s="19"/>
      <c r="K5" s="26" t="s">
        <v>10</v>
      </c>
      <c r="L5" s="19"/>
      <c r="M5" s="26" t="s">
        <v>11</v>
      </c>
      <c r="N5" s="19"/>
      <c r="O5" s="26" t="s">
        <v>12</v>
      </c>
      <c r="P5" s="19"/>
      <c r="Q5" s="26" t="s">
        <v>13</v>
      </c>
      <c r="R5" s="19"/>
      <c r="S5" s="3" t="s">
        <v>14</v>
      </c>
      <c r="T5" s="26" t="s">
        <v>15</v>
      </c>
      <c r="U5" s="27"/>
      <c r="V5" s="27"/>
      <c r="W5" s="27"/>
      <c r="X5" s="27"/>
      <c r="Y5" s="27"/>
      <c r="Z5" s="27"/>
      <c r="AA5" s="19"/>
      <c r="AB5" s="3" t="s">
        <v>16</v>
      </c>
      <c r="AC5" s="29" t="s">
        <v>17</v>
      </c>
      <c r="AD5" s="29" t="s">
        <v>18</v>
      </c>
      <c r="AE5" s="29" t="s">
        <v>19</v>
      </c>
      <c r="AF5" s="26" t="s">
        <v>20</v>
      </c>
      <c r="AG5" s="19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 ht="12.75" customHeight="1" x14ac:dyDescent="0.2">
      <c r="A6" s="30"/>
      <c r="B6" s="30"/>
      <c r="C6" s="30"/>
      <c r="D6" s="30"/>
      <c r="E6" s="30"/>
      <c r="F6" s="28" t="s">
        <v>21</v>
      </c>
      <c r="G6" s="28" t="s">
        <v>22</v>
      </c>
      <c r="H6" s="28" t="s">
        <v>23</v>
      </c>
      <c r="I6" s="28" t="s">
        <v>2</v>
      </c>
      <c r="J6" s="28" t="s">
        <v>24</v>
      </c>
      <c r="K6" s="28"/>
      <c r="L6" s="28" t="s">
        <v>25</v>
      </c>
      <c r="M6" s="28" t="s">
        <v>26</v>
      </c>
      <c r="N6" s="28" t="s">
        <v>27</v>
      </c>
      <c r="O6" s="28" t="s">
        <v>28</v>
      </c>
      <c r="P6" s="28" t="s">
        <v>29</v>
      </c>
      <c r="Q6" s="28" t="s">
        <v>30</v>
      </c>
      <c r="R6" s="28" t="s">
        <v>31</v>
      </c>
      <c r="S6" s="28" t="s">
        <v>32</v>
      </c>
      <c r="T6" s="28" t="s">
        <v>2</v>
      </c>
      <c r="U6" s="28" t="s">
        <v>24</v>
      </c>
      <c r="V6" s="28" t="s">
        <v>2</v>
      </c>
      <c r="W6" s="28" t="s">
        <v>25</v>
      </c>
      <c r="X6" s="18" t="s">
        <v>28</v>
      </c>
      <c r="Y6" s="19"/>
      <c r="Z6" s="20" t="s">
        <v>29</v>
      </c>
      <c r="AA6" s="21"/>
      <c r="AB6" s="24" t="s">
        <v>33</v>
      </c>
      <c r="AC6" s="30"/>
      <c r="AD6" s="30"/>
      <c r="AE6" s="30"/>
      <c r="AF6" s="24" t="s">
        <v>34</v>
      </c>
      <c r="AG6" s="24" t="s">
        <v>35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</row>
    <row r="7" spans="1:53" ht="12.75" customHeight="1" x14ac:dyDescent="0.2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6" t="s">
        <v>36</v>
      </c>
      <c r="Y7" s="6" t="s">
        <v>27</v>
      </c>
      <c r="Z7" s="22"/>
      <c r="AA7" s="23"/>
      <c r="AB7" s="25"/>
      <c r="AC7" s="25"/>
      <c r="AD7" s="25"/>
      <c r="AE7" s="25"/>
      <c r="AF7" s="25"/>
      <c r="AG7" s="2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</row>
    <row r="8" spans="1:53" ht="12.75" customHeight="1" x14ac:dyDescent="0.2">
      <c r="A8" s="7">
        <v>1</v>
      </c>
      <c r="B8" s="7" t="str">
        <f t="shared" ref="B8:B12" si="0">IF(E8="1 Riesgos económicos","Específico",IF(E8="2 Riesgos sociales o políticos","General",IF(E8="3 Riesgos operacionales","Especifico",IF(E8="4 Riesgos financieros","Especifico",IF(E8="5 Riesgos regulatorios","General",IF(E8="6 Riesgos de la naturaleza","General",IF(E8="7 Riesgos ambientales","General",IF(E8="8 Riesgos tecnológicos","General",""))))))))</f>
        <v>Especifico</v>
      </c>
      <c r="C8" s="8" t="s">
        <v>37</v>
      </c>
      <c r="D8" s="8" t="s">
        <v>38</v>
      </c>
      <c r="E8" s="8" t="s">
        <v>46</v>
      </c>
      <c r="F8" s="8" t="s">
        <v>87</v>
      </c>
      <c r="G8" s="8" t="s">
        <v>88</v>
      </c>
      <c r="H8" s="8" t="s">
        <v>89</v>
      </c>
      <c r="I8" s="7">
        <v>2</v>
      </c>
      <c r="J8" s="8" t="str">
        <f t="shared" ref="J8:J12" si="1">IF(I8=1,"Raro",IF(I8=2,"Improbable",IF(I8=3,"Posible",IF(I8=4,"Probable",IF(I8=5,"Casi cierto"," ")))))</f>
        <v>Improbable</v>
      </c>
      <c r="K8" s="7">
        <v>3</v>
      </c>
      <c r="L8" s="8" t="str">
        <f t="shared" ref="L8:L12" si="2">IF(K8=1,"Insignificante",IF(K8=2,"Menor",IF(K8=3,"Moderado",IF(K8=4,"Mayor",IF(K8=5,"Catastrófico"," ")))))</f>
        <v>Moderado</v>
      </c>
      <c r="M8" s="9">
        <f t="shared" ref="M8:M12" si="3">+I8+K8</f>
        <v>5</v>
      </c>
      <c r="N8" s="8" t="str">
        <f t="shared" ref="N8:N12" si="4">IF(M8&lt;=0,"",IF(M8&lt;=2,"Insignificante",IF(M8&lt;=4,"Menor",IF(M8&lt;=6,"Moderado",IF(M8&lt;=8,"Mayor",IF(M8&lt;=10,"Catastrófico"))))))</f>
        <v>Moderado</v>
      </c>
      <c r="O8" s="9">
        <f t="shared" ref="O8:O11" si="5">+M8</f>
        <v>5</v>
      </c>
      <c r="P8" s="8" t="str">
        <f t="shared" ref="P8:P12" si="6">IF(O8&lt;=0,"",IF(O8&lt;=4,"Riesgo bajo",IF(O8&lt;=5,"Riesgo medio",IF(O8&lt;=7,"Riesgo alto",IF(O8&lt;=10,"Riesgo extremo")))))</f>
        <v>Riesgo medio</v>
      </c>
      <c r="Q8" s="8" t="str">
        <f t="shared" ref="Q8" si="7">IF(P8="Riesgo bajo","Aceptar riesgo",IF(P8="Riesgo medio","Transferir Riesgo",IF(P8="Riesgo alto","Reducir la probabilidad la consecuencia y el impacto",IF(P8="Riesgo extremo","Evitar riesgo",""))))</f>
        <v>Transferir Riesgo</v>
      </c>
      <c r="R8" s="8" t="s">
        <v>39</v>
      </c>
      <c r="S8" s="8" t="s">
        <v>90</v>
      </c>
      <c r="T8" s="7">
        <v>1</v>
      </c>
      <c r="U8" s="8" t="str">
        <f t="shared" ref="U8:U12" si="8">IF(T8=1,"Raro",IF(T8=2,"Improbable",IF(T8=3,"Posible",IF(T8=4,"Probable",IF(T8=5,"Casi cierto"," ")))))</f>
        <v>Raro</v>
      </c>
      <c r="V8" s="7">
        <v>2</v>
      </c>
      <c r="W8" s="8" t="str">
        <f t="shared" ref="W8:W12" si="9">IF(V8=1,"Insignificante",IF(V8=2,"Menor",IF(V8=3,"Moderado",IF(V8=4,"Mayor",IF(V8=5,"Catastrófico"," ")))))</f>
        <v>Menor</v>
      </c>
      <c r="X8" s="9">
        <f t="shared" ref="X8" si="10">+T8+V8</f>
        <v>3</v>
      </c>
      <c r="Y8" s="8" t="str">
        <f t="shared" ref="Y8:Y12" si="11">IF(X8&lt;=0,"",IF(X8&lt;=2,"Insignificante",IF(X8&lt;=4,"Menor",IF(X8&lt;=6,"Moderado",IF(X8&lt;=8,"Mayor",IF(X8&lt;=10,"Catastrófico"))))))</f>
        <v>Menor</v>
      </c>
      <c r="Z8" s="9">
        <f t="shared" ref="Z8:Z12" si="12">+X8</f>
        <v>3</v>
      </c>
      <c r="AA8" s="8" t="str">
        <f t="shared" ref="AA8:AA12" si="13">IF(Z8&lt;=0,"",IF(Z8&lt;=4,"Riesgo bajo",IF(Z8&lt;=5,"Riesgo medio",IF(Z8&lt;=7,"Riesgo alto",IF(Z8&lt;=10,"Riesgo extremo")))))</f>
        <v>Riesgo bajo</v>
      </c>
      <c r="AB8" s="8" t="s">
        <v>40</v>
      </c>
      <c r="AC8" s="8" t="s">
        <v>39</v>
      </c>
      <c r="AD8" s="8" t="s">
        <v>41</v>
      </c>
      <c r="AE8" s="8" t="s">
        <v>42</v>
      </c>
      <c r="AF8" s="8" t="s">
        <v>43</v>
      </c>
      <c r="AG8" s="8" t="s">
        <v>44</v>
      </c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</row>
    <row r="9" spans="1:53" ht="12.75" customHeight="1" x14ac:dyDescent="0.2">
      <c r="A9" s="7">
        <v>2</v>
      </c>
      <c r="B9" s="7" t="str">
        <f t="shared" si="0"/>
        <v>Especifico</v>
      </c>
      <c r="C9" s="7" t="s">
        <v>50</v>
      </c>
      <c r="D9" s="7" t="s">
        <v>45</v>
      </c>
      <c r="E9" s="8" t="s">
        <v>46</v>
      </c>
      <c r="F9" s="12" t="s">
        <v>91</v>
      </c>
      <c r="G9" s="12" t="s">
        <v>51</v>
      </c>
      <c r="H9" s="12" t="s">
        <v>52</v>
      </c>
      <c r="I9" s="7">
        <v>3</v>
      </c>
      <c r="J9" s="8" t="str">
        <f t="shared" si="1"/>
        <v>Posible</v>
      </c>
      <c r="K9" s="7">
        <v>2</v>
      </c>
      <c r="L9" s="8" t="str">
        <f t="shared" si="2"/>
        <v>Menor</v>
      </c>
      <c r="M9" s="9">
        <f t="shared" si="3"/>
        <v>5</v>
      </c>
      <c r="N9" s="8" t="str">
        <f t="shared" si="4"/>
        <v>Moderado</v>
      </c>
      <c r="O9" s="9">
        <f t="shared" si="5"/>
        <v>5</v>
      </c>
      <c r="P9" s="8" t="str">
        <f t="shared" si="6"/>
        <v>Riesgo medio</v>
      </c>
      <c r="Q9" s="8" t="s">
        <v>53</v>
      </c>
      <c r="R9" s="8" t="s">
        <v>47</v>
      </c>
      <c r="S9" s="12" t="s">
        <v>92</v>
      </c>
      <c r="T9" s="7">
        <v>1</v>
      </c>
      <c r="U9" s="8" t="str">
        <f t="shared" si="8"/>
        <v>Raro</v>
      </c>
      <c r="V9" s="7">
        <v>2</v>
      </c>
      <c r="W9" s="8" t="str">
        <f t="shared" si="9"/>
        <v>Menor</v>
      </c>
      <c r="X9" s="9">
        <f t="shared" ref="X9:X12" si="14">+T9+V9</f>
        <v>3</v>
      </c>
      <c r="Y9" s="8" t="str">
        <f t="shared" si="11"/>
        <v>Menor</v>
      </c>
      <c r="Z9" s="9">
        <f t="shared" si="12"/>
        <v>3</v>
      </c>
      <c r="AA9" s="8" t="str">
        <f t="shared" si="13"/>
        <v>Riesgo bajo</v>
      </c>
      <c r="AB9" s="8" t="s">
        <v>40</v>
      </c>
      <c r="AC9" s="8" t="s">
        <v>54</v>
      </c>
      <c r="AD9" s="8" t="s">
        <v>48</v>
      </c>
      <c r="AE9" s="8" t="s">
        <v>49</v>
      </c>
      <c r="AF9" s="8" t="s">
        <v>55</v>
      </c>
      <c r="AG9" s="8" t="s">
        <v>56</v>
      </c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</row>
    <row r="10" spans="1:53" ht="12.75" customHeight="1" x14ac:dyDescent="0.2">
      <c r="A10" s="7">
        <v>3</v>
      </c>
      <c r="B10" s="7" t="str">
        <f t="shared" si="0"/>
        <v>Especifico</v>
      </c>
      <c r="C10" s="7" t="s">
        <v>50</v>
      </c>
      <c r="D10" s="7" t="s">
        <v>45</v>
      </c>
      <c r="E10" s="8" t="s">
        <v>46</v>
      </c>
      <c r="F10" s="12" t="s">
        <v>93</v>
      </c>
      <c r="G10" s="12" t="s">
        <v>57</v>
      </c>
      <c r="H10" s="12" t="s">
        <v>58</v>
      </c>
      <c r="I10" s="7">
        <v>3</v>
      </c>
      <c r="J10" s="8" t="str">
        <f t="shared" si="1"/>
        <v>Posible</v>
      </c>
      <c r="K10" s="7">
        <v>2</v>
      </c>
      <c r="L10" s="8" t="str">
        <f t="shared" si="2"/>
        <v>Menor</v>
      </c>
      <c r="M10" s="9">
        <f t="shared" si="3"/>
        <v>5</v>
      </c>
      <c r="N10" s="8" t="str">
        <f t="shared" si="4"/>
        <v>Moderado</v>
      </c>
      <c r="O10" s="9">
        <f t="shared" si="5"/>
        <v>5</v>
      </c>
      <c r="P10" s="8" t="str">
        <f t="shared" si="6"/>
        <v>Riesgo medio</v>
      </c>
      <c r="Q10" s="8" t="s">
        <v>53</v>
      </c>
      <c r="R10" s="8" t="s">
        <v>54</v>
      </c>
      <c r="S10" s="11" t="s">
        <v>59</v>
      </c>
      <c r="T10" s="7">
        <v>1</v>
      </c>
      <c r="U10" s="8" t="str">
        <f t="shared" si="8"/>
        <v>Raro</v>
      </c>
      <c r="V10" s="7">
        <v>2</v>
      </c>
      <c r="W10" s="8" t="str">
        <f t="shared" si="9"/>
        <v>Menor</v>
      </c>
      <c r="X10" s="9">
        <f t="shared" si="14"/>
        <v>3</v>
      </c>
      <c r="Y10" s="8" t="str">
        <f t="shared" si="11"/>
        <v>Menor</v>
      </c>
      <c r="Z10" s="9">
        <f t="shared" si="12"/>
        <v>3</v>
      </c>
      <c r="AA10" s="8" t="str">
        <f t="shared" si="13"/>
        <v>Riesgo bajo</v>
      </c>
      <c r="AB10" s="8" t="s">
        <v>40</v>
      </c>
      <c r="AC10" s="8" t="s">
        <v>54</v>
      </c>
      <c r="AD10" s="8" t="s">
        <v>48</v>
      </c>
      <c r="AE10" s="8" t="s">
        <v>49</v>
      </c>
      <c r="AF10" s="8" t="s">
        <v>60</v>
      </c>
      <c r="AG10" s="8" t="s">
        <v>61</v>
      </c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</row>
    <row r="11" spans="1:53" ht="12.75" customHeight="1" x14ac:dyDescent="0.2">
      <c r="A11" s="7">
        <v>4</v>
      </c>
      <c r="B11" s="7" t="str">
        <f t="shared" si="0"/>
        <v>Especifico</v>
      </c>
      <c r="C11" s="7" t="s">
        <v>50</v>
      </c>
      <c r="D11" s="7" t="s">
        <v>45</v>
      </c>
      <c r="E11" s="8" t="s">
        <v>46</v>
      </c>
      <c r="F11" s="12" t="s">
        <v>94</v>
      </c>
      <c r="G11" s="12" t="s">
        <v>62</v>
      </c>
      <c r="H11" s="12" t="s">
        <v>58</v>
      </c>
      <c r="I11" s="7">
        <v>3</v>
      </c>
      <c r="J11" s="8" t="str">
        <f t="shared" si="1"/>
        <v>Posible</v>
      </c>
      <c r="K11" s="7">
        <v>2</v>
      </c>
      <c r="L11" s="8" t="str">
        <f t="shared" si="2"/>
        <v>Menor</v>
      </c>
      <c r="M11" s="9">
        <f t="shared" si="3"/>
        <v>5</v>
      </c>
      <c r="N11" s="8" t="str">
        <f t="shared" si="4"/>
        <v>Moderado</v>
      </c>
      <c r="O11" s="9">
        <f t="shared" si="5"/>
        <v>5</v>
      </c>
      <c r="P11" s="8" t="str">
        <f t="shared" si="6"/>
        <v>Riesgo medio</v>
      </c>
      <c r="Q11" s="8" t="s">
        <v>53</v>
      </c>
      <c r="R11" s="8" t="s">
        <v>54</v>
      </c>
      <c r="S11" s="11" t="s">
        <v>63</v>
      </c>
      <c r="T11" s="7">
        <v>3</v>
      </c>
      <c r="U11" s="8" t="str">
        <f t="shared" si="8"/>
        <v>Posible</v>
      </c>
      <c r="V11" s="7">
        <v>3</v>
      </c>
      <c r="W11" s="8" t="str">
        <f t="shared" si="9"/>
        <v>Moderado</v>
      </c>
      <c r="X11" s="9">
        <f t="shared" si="14"/>
        <v>6</v>
      </c>
      <c r="Y11" s="8" t="str">
        <f t="shared" si="11"/>
        <v>Moderado</v>
      </c>
      <c r="Z11" s="9">
        <f t="shared" si="12"/>
        <v>6</v>
      </c>
      <c r="AA11" s="8" t="str">
        <f t="shared" si="13"/>
        <v>Riesgo alto</v>
      </c>
      <c r="AB11" s="8" t="s">
        <v>40</v>
      </c>
      <c r="AC11" s="8" t="s">
        <v>54</v>
      </c>
      <c r="AD11" s="8" t="s">
        <v>48</v>
      </c>
      <c r="AE11" s="8" t="s">
        <v>49</v>
      </c>
      <c r="AF11" s="8" t="s">
        <v>64</v>
      </c>
      <c r="AG11" s="8" t="s">
        <v>44</v>
      </c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</row>
    <row r="12" spans="1:53" ht="12.75" customHeight="1" x14ac:dyDescent="0.2">
      <c r="A12" s="7">
        <v>5</v>
      </c>
      <c r="B12" s="7" t="str">
        <f t="shared" si="0"/>
        <v>General</v>
      </c>
      <c r="C12" s="7" t="s">
        <v>50</v>
      </c>
      <c r="D12" s="7" t="s">
        <v>45</v>
      </c>
      <c r="E12" s="8" t="s">
        <v>65</v>
      </c>
      <c r="F12" s="12" t="s">
        <v>67</v>
      </c>
      <c r="G12" s="12" t="s">
        <v>68</v>
      </c>
      <c r="H12" s="12" t="s">
        <v>69</v>
      </c>
      <c r="I12" s="7">
        <v>3</v>
      </c>
      <c r="J12" s="8" t="str">
        <f t="shared" si="1"/>
        <v>Posible</v>
      </c>
      <c r="K12" s="7">
        <v>2</v>
      </c>
      <c r="L12" s="8" t="str">
        <f t="shared" si="2"/>
        <v>Menor</v>
      </c>
      <c r="M12" s="9">
        <f t="shared" si="3"/>
        <v>5</v>
      </c>
      <c r="N12" s="8" t="str">
        <f t="shared" si="4"/>
        <v>Moderado</v>
      </c>
      <c r="O12" s="9">
        <v>4</v>
      </c>
      <c r="P12" s="8" t="str">
        <f t="shared" si="6"/>
        <v>Riesgo bajo</v>
      </c>
      <c r="Q12" s="8" t="s">
        <v>53</v>
      </c>
      <c r="R12" s="8" t="s">
        <v>47</v>
      </c>
      <c r="S12" s="11" t="s">
        <v>70</v>
      </c>
      <c r="T12" s="7">
        <v>1</v>
      </c>
      <c r="U12" s="8" t="str">
        <f t="shared" si="8"/>
        <v>Raro</v>
      </c>
      <c r="V12" s="7">
        <v>2</v>
      </c>
      <c r="W12" s="8" t="str">
        <f t="shared" si="9"/>
        <v>Menor</v>
      </c>
      <c r="X12" s="9">
        <f t="shared" si="14"/>
        <v>3</v>
      </c>
      <c r="Y12" s="8" t="str">
        <f t="shared" si="11"/>
        <v>Menor</v>
      </c>
      <c r="Z12" s="9">
        <f t="shared" si="12"/>
        <v>3</v>
      </c>
      <c r="AA12" s="8" t="str">
        <f t="shared" si="13"/>
        <v>Riesgo bajo</v>
      </c>
      <c r="AB12" s="8" t="s">
        <v>40</v>
      </c>
      <c r="AC12" s="8" t="s">
        <v>47</v>
      </c>
      <c r="AD12" s="8" t="s">
        <v>71</v>
      </c>
      <c r="AE12" s="8" t="s">
        <v>72</v>
      </c>
      <c r="AF12" s="8" t="s">
        <v>73</v>
      </c>
      <c r="AG12" s="8" t="s">
        <v>66</v>
      </c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</row>
    <row r="13" spans="1:53" ht="12.75" customHeight="1" x14ac:dyDescent="0.2">
      <c r="A13" s="7">
        <v>6</v>
      </c>
      <c r="B13" s="7" t="s">
        <v>96</v>
      </c>
      <c r="C13" s="7" t="s">
        <v>50</v>
      </c>
      <c r="D13" s="7" t="s">
        <v>45</v>
      </c>
      <c r="E13" s="8" t="s">
        <v>97</v>
      </c>
      <c r="F13" s="12" t="s">
        <v>98</v>
      </c>
      <c r="G13" s="12" t="s">
        <v>100</v>
      </c>
      <c r="H13" s="12" t="s">
        <v>99</v>
      </c>
      <c r="I13" s="7">
        <v>4</v>
      </c>
      <c r="J13" s="8" t="str">
        <f t="shared" ref="J13" si="15">IF(I13=1,"Raro",IF(I13=2,"Improbable",IF(I13=3,"Posible",IF(I13=4,"Probable",IF(I13=5,"Casi cierto"," ")))))</f>
        <v>Probable</v>
      </c>
      <c r="K13" s="7">
        <v>4</v>
      </c>
      <c r="L13" s="8" t="str">
        <f t="shared" ref="L13" si="16">IF(K13=1,"Insignificante",IF(K13=2,"Menor",IF(K13=3,"Moderado",IF(K13=4,"Mayor",IF(K13=5,"Catastrófico"," ")))))</f>
        <v>Mayor</v>
      </c>
      <c r="M13" s="9">
        <f t="shared" ref="M13" si="17">+I13+K13</f>
        <v>8</v>
      </c>
      <c r="N13" s="8" t="str">
        <f t="shared" ref="N13" si="18">IF(M13&lt;=0,"",IF(M13&lt;=2,"Insignificante",IF(M13&lt;=4,"Menor",IF(M13&lt;=6,"Moderado",IF(M13&lt;=8,"Mayor",IF(M13&lt;=10,"Catastrófico"))))))</f>
        <v>Mayor</v>
      </c>
      <c r="O13" s="9">
        <v>5</v>
      </c>
      <c r="P13" s="8" t="str">
        <f t="shared" ref="P13" si="19">IF(O13&lt;=0,"",IF(O13&lt;=4,"Riesgo bajo",IF(O13&lt;=5,"Riesgo medio",IF(O13&lt;=7,"Riesgo alto",IF(O13&lt;=10,"Riesgo extremo")))))</f>
        <v>Riesgo medio</v>
      </c>
      <c r="Q13" s="8" t="s">
        <v>53</v>
      </c>
      <c r="R13" s="8" t="s">
        <v>47</v>
      </c>
      <c r="S13" s="11" t="s">
        <v>101</v>
      </c>
      <c r="T13" s="7">
        <v>3</v>
      </c>
      <c r="U13" s="8" t="str">
        <f t="shared" ref="U13" si="20">IF(T13=1,"Raro",IF(T13=2,"Improbable",IF(T13=3,"Posible",IF(T13=4,"Probable",IF(T13=5,"Casi cierto"," ")))))</f>
        <v>Posible</v>
      </c>
      <c r="V13" s="7">
        <v>3</v>
      </c>
      <c r="W13" s="8" t="str">
        <f t="shared" ref="W13" si="21">IF(V13=1,"Insignificante",IF(V13=2,"Menor",IF(V13=3,"Moderado",IF(V13=4,"Mayor",IF(V13=5,"Catastrófico"," ")))))</f>
        <v>Moderado</v>
      </c>
      <c r="X13" s="9">
        <f t="shared" ref="X13" si="22">+T13+V13</f>
        <v>6</v>
      </c>
      <c r="Y13" s="8" t="str">
        <f t="shared" ref="Y13" si="23">IF(X13&lt;=0,"",IF(X13&lt;=2,"Insignificante",IF(X13&lt;=4,"Menor",IF(X13&lt;=6,"Moderado",IF(X13&lt;=8,"Mayor",IF(X13&lt;=10,"Catastrófico"))))))</f>
        <v>Moderado</v>
      </c>
      <c r="Z13" s="9">
        <f t="shared" ref="Z13" si="24">+X13</f>
        <v>6</v>
      </c>
      <c r="AA13" s="8" t="str">
        <f t="shared" ref="AA13" si="25">IF(Z13&lt;=0,"",IF(Z13&lt;=4,"Riesgo bajo",IF(Z13&lt;=5,"Riesgo medio",IF(Z13&lt;=7,"Riesgo alto",IF(Z13&lt;=10,"Riesgo extremo")))))</f>
        <v>Riesgo alto</v>
      </c>
      <c r="AB13" s="8" t="s">
        <v>40</v>
      </c>
      <c r="AC13" s="8" t="s">
        <v>47</v>
      </c>
      <c r="AD13" s="8" t="s">
        <v>71</v>
      </c>
      <c r="AE13" s="8" t="s">
        <v>72</v>
      </c>
      <c r="AF13" s="8" t="s">
        <v>95</v>
      </c>
      <c r="AG13" s="8" t="s">
        <v>66</v>
      </c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</row>
    <row r="14" spans="1:53" ht="12.75" customHeight="1" x14ac:dyDescent="0.2">
      <c r="A14" s="5"/>
      <c r="B14" s="5"/>
      <c r="C14" s="5" t="s">
        <v>74</v>
      </c>
      <c r="D14" s="5"/>
      <c r="E14" s="5"/>
      <c r="F14" s="5"/>
      <c r="G14" s="5"/>
      <c r="H14" s="5"/>
      <c r="I14" s="5"/>
      <c r="J14" s="5"/>
      <c r="K14" s="5"/>
      <c r="L14" s="5"/>
      <c r="M14" s="13"/>
      <c r="N14" s="13"/>
      <c r="O14" s="13"/>
      <c r="P14" s="13"/>
      <c r="Q14" s="5"/>
      <c r="R14" s="5"/>
      <c r="S14" s="14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1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</row>
    <row r="15" spans="1:53" ht="12.75" customHeight="1" x14ac:dyDescent="0.2">
      <c r="A15" s="5"/>
      <c r="B15" s="5"/>
      <c r="C15" s="5"/>
      <c r="D15" s="29" t="s">
        <v>75</v>
      </c>
      <c r="E15" s="16">
        <v>1</v>
      </c>
      <c r="F15" s="32" t="s">
        <v>76</v>
      </c>
      <c r="G15" s="27"/>
      <c r="H15" s="19"/>
      <c r="I15" s="5"/>
      <c r="J15" s="5"/>
      <c r="K15" s="5"/>
      <c r="L15" s="5"/>
      <c r="M15" s="13"/>
      <c r="N15" s="13"/>
      <c r="O15" s="13"/>
      <c r="P15" s="13"/>
      <c r="Q15" s="5"/>
      <c r="R15" s="5"/>
      <c r="S15" s="14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1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</row>
    <row r="16" spans="1:53" ht="12.75" customHeight="1" x14ac:dyDescent="0.2">
      <c r="A16" s="5"/>
      <c r="B16" s="5"/>
      <c r="C16" s="5"/>
      <c r="D16" s="30"/>
      <c r="E16" s="16">
        <v>2</v>
      </c>
      <c r="F16" s="32" t="s">
        <v>77</v>
      </c>
      <c r="G16" s="27"/>
      <c r="H16" s="19"/>
      <c r="I16" s="5"/>
      <c r="J16" s="5"/>
      <c r="K16" s="5"/>
      <c r="L16" s="5"/>
      <c r="M16" s="5"/>
      <c r="N16" s="5"/>
      <c r="O16" s="5"/>
      <c r="P16" s="5"/>
      <c r="Q16" s="5"/>
      <c r="R16" s="5"/>
      <c r="S16" s="14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1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</row>
    <row r="17" spans="1:53" ht="12.75" customHeight="1" x14ac:dyDescent="0.2">
      <c r="A17" s="5"/>
      <c r="B17" s="5"/>
      <c r="C17" s="5"/>
      <c r="D17" s="30"/>
      <c r="E17" s="16">
        <v>3</v>
      </c>
      <c r="F17" s="32" t="s">
        <v>78</v>
      </c>
      <c r="G17" s="27"/>
      <c r="H17" s="19"/>
      <c r="I17" s="5"/>
      <c r="J17" s="5"/>
      <c r="K17" s="5"/>
      <c r="L17" s="5"/>
      <c r="M17" s="5"/>
      <c r="N17" s="5"/>
      <c r="O17" s="5"/>
      <c r="P17" s="5"/>
      <c r="Q17" s="5"/>
      <c r="R17" s="5"/>
      <c r="S17" s="14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1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</row>
    <row r="18" spans="1:53" ht="12.75" customHeight="1" x14ac:dyDescent="0.2">
      <c r="A18" s="5"/>
      <c r="B18" s="5"/>
      <c r="C18" s="5"/>
      <c r="D18" s="30"/>
      <c r="E18" s="16">
        <v>4</v>
      </c>
      <c r="F18" s="32" t="s">
        <v>79</v>
      </c>
      <c r="G18" s="27"/>
      <c r="H18" s="19"/>
      <c r="I18" s="5"/>
      <c r="J18" s="5"/>
      <c r="K18" s="5"/>
      <c r="L18" s="5"/>
      <c r="M18" s="5"/>
      <c r="N18" s="5"/>
      <c r="O18" s="5"/>
      <c r="P18" s="5"/>
      <c r="Q18" s="5"/>
      <c r="R18" s="5"/>
      <c r="S18" s="14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1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</row>
    <row r="19" spans="1:53" ht="12.75" customHeight="1" x14ac:dyDescent="0.2">
      <c r="A19" s="5"/>
      <c r="B19" s="5"/>
      <c r="C19" s="5"/>
      <c r="D19" s="25"/>
      <c r="E19" s="16">
        <v>5</v>
      </c>
      <c r="F19" s="32" t="s">
        <v>80</v>
      </c>
      <c r="G19" s="27"/>
      <c r="H19" s="19"/>
      <c r="I19" s="5"/>
      <c r="J19" s="5"/>
      <c r="K19" s="5"/>
      <c r="L19" s="5"/>
      <c r="M19" s="5"/>
      <c r="N19" s="5"/>
      <c r="O19" s="5"/>
      <c r="P19" s="5"/>
      <c r="Q19" s="5"/>
      <c r="R19" s="5"/>
      <c r="S19" s="14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1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</row>
    <row r="20" spans="1:53" ht="12.75" customHeight="1" x14ac:dyDescent="0.2">
      <c r="A20" s="5"/>
      <c r="B20" s="5"/>
      <c r="C20" s="5"/>
      <c r="D20" s="5"/>
      <c r="E20" s="17"/>
      <c r="F20" s="17"/>
      <c r="G20" s="17"/>
      <c r="H20" s="17"/>
      <c r="I20" s="5"/>
      <c r="J20" s="5"/>
      <c r="K20" s="5"/>
      <c r="L20" s="5"/>
      <c r="M20" s="5"/>
      <c r="N20" s="5"/>
      <c r="O20" s="5"/>
      <c r="P20" s="5"/>
      <c r="Q20" s="5"/>
      <c r="R20" s="5"/>
      <c r="S20" s="14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</row>
    <row r="21" spans="1:53" ht="12.75" customHeight="1" x14ac:dyDescent="0.2">
      <c r="A21" s="5"/>
      <c r="B21" s="5"/>
      <c r="C21" s="5"/>
      <c r="D21" s="5"/>
      <c r="E21" s="17"/>
      <c r="F21" s="17"/>
      <c r="G21" s="17"/>
      <c r="H21" s="17"/>
      <c r="I21" s="5"/>
      <c r="J21" s="5"/>
      <c r="K21" s="5"/>
      <c r="L21" s="5"/>
      <c r="M21" s="5"/>
      <c r="N21" s="5"/>
      <c r="O21" s="5"/>
      <c r="P21" s="5"/>
      <c r="Q21" s="5"/>
      <c r="R21" s="5"/>
      <c r="S21" s="14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</row>
    <row r="22" spans="1:53" ht="12.75" customHeight="1" x14ac:dyDescent="0.2">
      <c r="A22" s="5"/>
      <c r="B22" s="5"/>
      <c r="C22" s="5"/>
      <c r="D22" s="31" t="s">
        <v>81</v>
      </c>
      <c r="E22" s="16">
        <v>1</v>
      </c>
      <c r="F22" s="32" t="s">
        <v>82</v>
      </c>
      <c r="G22" s="27"/>
      <c r="H22" s="19"/>
      <c r="I22" s="5"/>
      <c r="J22" s="5"/>
      <c r="K22" s="5"/>
      <c r="L22" s="5"/>
      <c r="M22" s="5"/>
      <c r="N22" s="5"/>
      <c r="O22" s="5"/>
      <c r="P22" s="5"/>
      <c r="Q22" s="5"/>
      <c r="R22" s="5"/>
      <c r="S22" s="14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</row>
    <row r="23" spans="1:53" ht="12.75" customHeight="1" x14ac:dyDescent="0.2">
      <c r="A23" s="5"/>
      <c r="B23" s="5"/>
      <c r="C23" s="5"/>
      <c r="D23" s="30"/>
      <c r="E23" s="16">
        <v>2</v>
      </c>
      <c r="F23" s="32" t="s">
        <v>83</v>
      </c>
      <c r="G23" s="27"/>
      <c r="H23" s="19"/>
      <c r="I23" s="5"/>
      <c r="J23" s="5"/>
      <c r="K23" s="5"/>
      <c r="L23" s="5"/>
      <c r="M23" s="5"/>
      <c r="N23" s="5"/>
      <c r="O23" s="5"/>
      <c r="P23" s="5"/>
      <c r="Q23" s="5"/>
      <c r="R23" s="5"/>
      <c r="S23" s="14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</row>
    <row r="24" spans="1:53" ht="12.75" customHeight="1" x14ac:dyDescent="0.2">
      <c r="A24" s="5"/>
      <c r="B24" s="5"/>
      <c r="C24" s="5"/>
      <c r="D24" s="30"/>
      <c r="E24" s="16">
        <v>3</v>
      </c>
      <c r="F24" s="32" t="s">
        <v>84</v>
      </c>
      <c r="G24" s="27"/>
      <c r="H24" s="19"/>
      <c r="I24" s="5"/>
      <c r="J24" s="5"/>
      <c r="K24" s="5"/>
      <c r="L24" s="5"/>
      <c r="M24" s="5"/>
      <c r="N24" s="5"/>
      <c r="O24" s="5"/>
      <c r="P24" s="5"/>
      <c r="Q24" s="5"/>
      <c r="R24" s="5"/>
      <c r="S24" s="14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</row>
    <row r="25" spans="1:53" ht="12.75" customHeight="1" x14ac:dyDescent="0.2">
      <c r="A25" s="5"/>
      <c r="B25" s="5"/>
      <c r="C25" s="5"/>
      <c r="D25" s="30"/>
      <c r="E25" s="16">
        <v>4</v>
      </c>
      <c r="F25" s="32" t="s">
        <v>85</v>
      </c>
      <c r="G25" s="27"/>
      <c r="H25" s="19"/>
      <c r="I25" s="5"/>
      <c r="J25" s="5"/>
      <c r="K25" s="5"/>
      <c r="L25" s="5"/>
      <c r="M25" s="5"/>
      <c r="N25" s="5"/>
      <c r="O25" s="5"/>
      <c r="P25" s="5"/>
      <c r="Q25" s="5"/>
      <c r="R25" s="5"/>
      <c r="S25" s="14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</row>
    <row r="26" spans="1:53" ht="12.75" customHeight="1" x14ac:dyDescent="0.2">
      <c r="A26" s="5"/>
      <c r="B26" s="5"/>
      <c r="C26" s="5"/>
      <c r="D26" s="25"/>
      <c r="E26" s="16">
        <v>5</v>
      </c>
      <c r="F26" s="32" t="s">
        <v>86</v>
      </c>
      <c r="G26" s="27"/>
      <c r="H26" s="19"/>
      <c r="I26" s="5"/>
      <c r="J26" s="5"/>
      <c r="K26" s="5"/>
      <c r="L26" s="5"/>
      <c r="M26" s="5"/>
      <c r="N26" s="5"/>
      <c r="O26" s="5"/>
      <c r="P26" s="5"/>
      <c r="Q26" s="5"/>
      <c r="R26" s="5"/>
      <c r="S26" s="14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</row>
    <row r="27" spans="1:53" ht="12.7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14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</row>
    <row r="28" spans="1:53" ht="12.7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14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</row>
    <row r="29" spans="1:53" ht="12.7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14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1:53" ht="12.7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4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</row>
    <row r="31" spans="1:53" ht="12.7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4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1:53" ht="12.7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14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1:53" ht="12.7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14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1:53" ht="12.7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14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1:53" ht="12.7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14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ht="12.7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14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ht="12.7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14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ht="12.7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14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ht="12.75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14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3" ht="12.7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14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ht="12.75" customHeight="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14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3" ht="12.7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14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ht="12.7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14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3" ht="12.75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14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3" ht="12.75" customHeight="1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14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3" ht="12.75" customHeight="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14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3" ht="12.7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14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1:53" ht="12.7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14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1:53" ht="12.7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14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1:53" ht="12.7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14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1:53" ht="12.7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14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1:53" ht="12.7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14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1:53" ht="12.7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14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1:53" ht="12.7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14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1:53" ht="12.7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14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1:53" ht="12.7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14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1:53" ht="12.7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14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1:53" ht="12.7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14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1:53" ht="12.7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14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1:53" ht="12.7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14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1:53" ht="12.7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14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1:53" ht="12.7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14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1:53" ht="12.7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14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1:53" ht="12.7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14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1:53" ht="12.7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14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1:53" ht="12.7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14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1:53" ht="12.7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14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1:53" ht="12.7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14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1:53" ht="12.7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14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1:53" ht="12.7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14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1:53" ht="12.7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14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1:53" ht="12.7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14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1:53" ht="12.7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14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1:53" ht="12.7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14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1:53" ht="12.7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14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1:53" ht="12.7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14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1:53" ht="12.7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14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1:53" ht="12.7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14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1:53" ht="12.7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14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1:53" ht="12.7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14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1:53" ht="12.7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14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1:53" ht="12.7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14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1:53" ht="12.7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14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1:53" ht="12.7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14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1:53" ht="12.7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14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1:53" ht="12.7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14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1:53" ht="12.7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14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1:53" ht="12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14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1:53" ht="12.7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14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1:53" ht="12.7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14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1:53" ht="12.7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14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1:53" ht="12.7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14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1:53" ht="12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14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1:53" ht="12.7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14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1:53" ht="12.7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14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1:53" ht="12.7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14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1:53" ht="12.7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14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1:53" ht="12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14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1:53" ht="12.7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14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1:53" ht="12.75" customHeight="1" x14ac:dyDescent="0.15"/>
    <row r="101" spans="1:53" ht="12.75" customHeight="1" x14ac:dyDescent="0.15"/>
    <row r="102" spans="1:53" ht="12.75" customHeight="1" x14ac:dyDescent="0.15"/>
    <row r="103" spans="1:53" ht="12.75" customHeight="1" x14ac:dyDescent="0.15"/>
    <row r="104" spans="1:53" ht="12.75" customHeight="1" x14ac:dyDescent="0.15"/>
    <row r="105" spans="1:53" ht="12.75" customHeight="1" x14ac:dyDescent="0.15"/>
    <row r="106" spans="1:53" ht="12.75" customHeight="1" x14ac:dyDescent="0.15"/>
    <row r="107" spans="1:53" ht="12.75" customHeight="1" x14ac:dyDescent="0.15"/>
    <row r="108" spans="1:53" ht="12.75" customHeight="1" x14ac:dyDescent="0.15"/>
    <row r="109" spans="1:53" ht="12.75" customHeight="1" x14ac:dyDescent="0.15"/>
    <row r="110" spans="1:53" ht="12.75" customHeight="1" x14ac:dyDescent="0.15"/>
    <row r="111" spans="1:53" ht="12.75" customHeight="1" x14ac:dyDescent="0.15"/>
    <row r="112" spans="1:53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</sheetData>
  <mergeCells count="51">
    <mergeCell ref="A5:A7"/>
    <mergeCell ref="B5:B7"/>
    <mergeCell ref="C5:C7"/>
    <mergeCell ref="D5:D7"/>
    <mergeCell ref="E5:E7"/>
    <mergeCell ref="AE5:AE7"/>
    <mergeCell ref="AF5:AG5"/>
    <mergeCell ref="AF6:AF7"/>
    <mergeCell ref="AG6:AG7"/>
    <mergeCell ref="F6:F7"/>
    <mergeCell ref="G6:G7"/>
    <mergeCell ref="H6:H7"/>
    <mergeCell ref="I6:I7"/>
    <mergeCell ref="F5:G5"/>
    <mergeCell ref="I5:J5"/>
    <mergeCell ref="J6:J7"/>
    <mergeCell ref="K6:K7"/>
    <mergeCell ref="L6:L7"/>
    <mergeCell ref="M6:M7"/>
    <mergeCell ref="N6:N7"/>
    <mergeCell ref="O6:O7"/>
    <mergeCell ref="AC5:AC7"/>
    <mergeCell ref="AD5:AD7"/>
    <mergeCell ref="D15:D19"/>
    <mergeCell ref="D22:D26"/>
    <mergeCell ref="F22:H22"/>
    <mergeCell ref="F23:H23"/>
    <mergeCell ref="F24:H24"/>
    <mergeCell ref="F25:H25"/>
    <mergeCell ref="F26:H26"/>
    <mergeCell ref="Q6:Q7"/>
    <mergeCell ref="R6:R7"/>
    <mergeCell ref="F15:H15"/>
    <mergeCell ref="F16:H16"/>
    <mergeCell ref="F17:H17"/>
    <mergeCell ref="F18:H18"/>
    <mergeCell ref="F19:H19"/>
    <mergeCell ref="X6:Y6"/>
    <mergeCell ref="Z6:AA7"/>
    <mergeCell ref="AB6:AB7"/>
    <mergeCell ref="K5:L5"/>
    <mergeCell ref="M5:N5"/>
    <mergeCell ref="O5:P5"/>
    <mergeCell ref="Q5:R5"/>
    <mergeCell ref="T5:AA5"/>
    <mergeCell ref="P6:P7"/>
    <mergeCell ref="S6:S7"/>
    <mergeCell ref="T6:T7"/>
    <mergeCell ref="U6:U7"/>
    <mergeCell ref="V6:V7"/>
    <mergeCell ref="W6:W7"/>
  </mergeCells>
  <phoneticPr fontId="8" type="noConversion"/>
  <dataValidations count="1">
    <dataValidation type="list" allowBlank="1" sqref="C8:E8 E9:E13" xr:uid="{00000000-0002-0000-0000-000000000000}">
      <formula1>"1 Riesgos económicos,2 Riesgos sociales o políticos,3 Riesgos operacionales,4 Riesgos financieros,5 Riesgos regulatorios,6 Riesgos de la naturaleza,7 Riesgos ambientales,8 Riesgos tecnológicos"</formula1>
    </dataValidation>
  </dataValidations>
  <pageMargins left="0.7" right="0.7" top="0.75" bottom="0.75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Cortes</dc:creator>
  <cp:lastModifiedBy>Microsoft Office User</cp:lastModifiedBy>
  <dcterms:created xsi:type="dcterms:W3CDTF">2018-09-11T15:00:37Z</dcterms:created>
  <dcterms:modified xsi:type="dcterms:W3CDTF">2022-12-09T22:48:13Z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0x0101005AA1C96B0DFBDF4D94BA3260E89F5FC3</vt:lpwstr>
  </property>
  <property fmtid="{D5CDD505-2E9C-101B-9397-08002B2CF9AE}" pid="3" name="Order">
    <vt:r8>863800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MediaServiceImageTags">
    <vt:lpwstr/>
  </property>
</Properties>
</file>